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0245" windowHeight="7875"/>
  </bookViews>
  <sheets>
    <sheet name="Wilson" sheetId="1" r:id="rId1"/>
    <sheet name="NRTL" sheetId="5" r:id="rId2"/>
    <sheet name="UNIQUAC" sheetId="6" r:id="rId3"/>
    <sheet name="Dbk" sheetId="4" r:id="rId4"/>
  </sheets>
  <externalReferences>
    <externalReference r:id="rId5"/>
  </externalReferences>
  <definedNames>
    <definedName name="Ideal">[1]CalcTable!$I$2</definedName>
    <definedName name="P_1">[1]CalcTable!$N$15</definedName>
    <definedName name="_xlnm.Print_Area" localSheetId="1">NRTL!$A$1:$K$50</definedName>
    <definedName name="_xlnm.Print_Area" localSheetId="2">UNIQUAC!$A$1:$K$50</definedName>
    <definedName name="_xlnm.Print_Area" localSheetId="0">Wilson!$A$1:$K$50</definedName>
    <definedName name="T_1">[1]CalcTable!$E$15</definedName>
  </definedNames>
  <calcPr calcId="145621"/>
</workbook>
</file>

<file path=xl/calcChain.xml><?xml version="1.0" encoding="utf-8"?>
<calcChain xmlns="http://schemas.openxmlformats.org/spreadsheetml/2006/main">
  <c r="AB8" i="6" l="1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7" i="6"/>
  <c r="P7" i="6"/>
  <c r="S164" i="6"/>
  <c r="S58" i="6"/>
  <c r="X56" i="6"/>
  <c r="Q56" i="6"/>
  <c r="P56" i="6"/>
  <c r="X55" i="6"/>
  <c r="Q55" i="6"/>
  <c r="P55" i="6"/>
  <c r="X54" i="6"/>
  <c r="Q54" i="6"/>
  <c r="P54" i="6"/>
  <c r="X53" i="6"/>
  <c r="Q53" i="6"/>
  <c r="P53" i="6"/>
  <c r="R53" i="6" s="1"/>
  <c r="X52" i="6"/>
  <c r="Q52" i="6"/>
  <c r="P52" i="6"/>
  <c r="X51" i="6"/>
  <c r="Q51" i="6"/>
  <c r="P51" i="6"/>
  <c r="X50" i="6"/>
  <c r="Q50" i="6"/>
  <c r="P50" i="6"/>
  <c r="X49" i="6"/>
  <c r="Q49" i="6"/>
  <c r="P49" i="6"/>
  <c r="R49" i="6" s="1"/>
  <c r="X48" i="6"/>
  <c r="Q48" i="6"/>
  <c r="P48" i="6"/>
  <c r="X47" i="6"/>
  <c r="Q47" i="6"/>
  <c r="P47" i="6"/>
  <c r="X46" i="6"/>
  <c r="Q46" i="6"/>
  <c r="P46" i="6"/>
  <c r="X45" i="6"/>
  <c r="Q45" i="6"/>
  <c r="P45" i="6"/>
  <c r="R45" i="6" s="1"/>
  <c r="X44" i="6"/>
  <c r="Q44" i="6"/>
  <c r="P44" i="6"/>
  <c r="X43" i="6"/>
  <c r="Q43" i="6"/>
  <c r="P43" i="6"/>
  <c r="X42" i="6"/>
  <c r="Q42" i="6"/>
  <c r="P42" i="6"/>
  <c r="X41" i="6"/>
  <c r="Q41" i="6"/>
  <c r="P41" i="6"/>
  <c r="R41" i="6" s="1"/>
  <c r="X40" i="6"/>
  <c r="Q40" i="6"/>
  <c r="P40" i="6"/>
  <c r="X39" i="6"/>
  <c r="Q39" i="6"/>
  <c r="P39" i="6"/>
  <c r="X38" i="6"/>
  <c r="Q38" i="6"/>
  <c r="P38" i="6"/>
  <c r="X37" i="6"/>
  <c r="Q37" i="6"/>
  <c r="P37" i="6"/>
  <c r="R37" i="6" s="1"/>
  <c r="X36" i="6"/>
  <c r="Q36" i="6"/>
  <c r="P36" i="6"/>
  <c r="X35" i="6"/>
  <c r="Q35" i="6"/>
  <c r="P35" i="6"/>
  <c r="X34" i="6"/>
  <c r="Q34" i="6"/>
  <c r="P34" i="6"/>
  <c r="X33" i="6"/>
  <c r="Q33" i="6"/>
  <c r="P33" i="6"/>
  <c r="X32" i="6"/>
  <c r="Q32" i="6"/>
  <c r="P32" i="6"/>
  <c r="X31" i="6"/>
  <c r="Q31" i="6"/>
  <c r="P31" i="6"/>
  <c r="X30" i="6"/>
  <c r="Q30" i="6"/>
  <c r="P30" i="6"/>
  <c r="X29" i="6"/>
  <c r="Q29" i="6"/>
  <c r="P29" i="6"/>
  <c r="X28" i="6"/>
  <c r="Q28" i="6"/>
  <c r="P28" i="6"/>
  <c r="X27" i="6"/>
  <c r="Q27" i="6"/>
  <c r="P27" i="6"/>
  <c r="X26" i="6"/>
  <c r="Q26" i="6"/>
  <c r="P26" i="6"/>
  <c r="X25" i="6"/>
  <c r="Q25" i="6"/>
  <c r="P25" i="6"/>
  <c r="X24" i="6"/>
  <c r="Q24" i="6"/>
  <c r="P24" i="6"/>
  <c r="X23" i="6"/>
  <c r="Q23" i="6"/>
  <c r="P23" i="6"/>
  <c r="X22" i="6"/>
  <c r="Q22" i="6"/>
  <c r="P22" i="6"/>
  <c r="X21" i="6"/>
  <c r="Q21" i="6"/>
  <c r="P21" i="6"/>
  <c r="X20" i="6"/>
  <c r="Q20" i="6"/>
  <c r="P20" i="6"/>
  <c r="X19" i="6"/>
  <c r="Q19" i="6"/>
  <c r="P19" i="6"/>
  <c r="X18" i="6"/>
  <c r="Q18" i="6"/>
  <c r="P18" i="6"/>
  <c r="X17" i="6"/>
  <c r="Q17" i="6"/>
  <c r="P17" i="6"/>
  <c r="X16" i="6"/>
  <c r="Q16" i="6"/>
  <c r="P16" i="6"/>
  <c r="X15" i="6"/>
  <c r="Q15" i="6"/>
  <c r="P15" i="6"/>
  <c r="X14" i="6"/>
  <c r="Q14" i="6"/>
  <c r="P14" i="6"/>
  <c r="X13" i="6"/>
  <c r="Q13" i="6"/>
  <c r="P13" i="6"/>
  <c r="X12" i="6"/>
  <c r="Q12" i="6"/>
  <c r="P12" i="6"/>
  <c r="X11" i="6"/>
  <c r="Q11" i="6"/>
  <c r="P11" i="6"/>
  <c r="X10" i="6"/>
  <c r="Q10" i="6"/>
  <c r="P10" i="6"/>
  <c r="X9" i="6"/>
  <c r="Q9" i="6"/>
  <c r="P9" i="6"/>
  <c r="R9" i="6" s="1"/>
  <c r="X8" i="6"/>
  <c r="Q8" i="6"/>
  <c r="P8" i="6"/>
  <c r="X7" i="6"/>
  <c r="Q7" i="6"/>
  <c r="P4" i="6"/>
  <c r="P59" i="6" s="1"/>
  <c r="P70" i="6" s="1"/>
  <c r="R10" i="6" l="1"/>
  <c r="R42" i="6"/>
  <c r="R46" i="6"/>
  <c r="R50" i="6"/>
  <c r="R54" i="6"/>
  <c r="R23" i="6"/>
  <c r="R27" i="6"/>
  <c r="R15" i="6"/>
  <c r="R19" i="6"/>
  <c r="R12" i="6"/>
  <c r="R32" i="6"/>
  <c r="R47" i="6"/>
  <c r="R51" i="6"/>
  <c r="R13" i="6"/>
  <c r="R25" i="6"/>
  <c r="R35" i="6"/>
  <c r="R39" i="6"/>
  <c r="R48" i="6"/>
  <c r="R52" i="6"/>
  <c r="R56" i="6"/>
  <c r="R30" i="6"/>
  <c r="R34" i="6"/>
  <c r="R38" i="6"/>
  <c r="R43" i="6"/>
  <c r="R55" i="6"/>
  <c r="R21" i="6"/>
  <c r="R29" i="6"/>
  <c r="R7" i="6"/>
  <c r="R22" i="6"/>
  <c r="R26" i="6"/>
  <c r="R33" i="6"/>
  <c r="R40" i="6"/>
  <c r="R11" i="6"/>
  <c r="R20" i="6"/>
  <c r="R24" i="6"/>
  <c r="R28" i="6"/>
  <c r="R31" i="6"/>
  <c r="R36" i="6"/>
  <c r="R44" i="6"/>
  <c r="Q70" i="6"/>
  <c r="H12" i="6" s="1"/>
  <c r="R18" i="6"/>
  <c r="R17" i="6"/>
  <c r="R16" i="6"/>
  <c r="R14" i="6"/>
  <c r="R8" i="6"/>
  <c r="AK176" i="6"/>
  <c r="G44" i="6" s="1"/>
  <c r="AK172" i="6"/>
  <c r="G40" i="6" s="1"/>
  <c r="AK168" i="6"/>
  <c r="G36" i="6" s="1"/>
  <c r="AK171" i="6"/>
  <c r="G39" i="6" s="1"/>
  <c r="AK169" i="6"/>
  <c r="G37" i="6" s="1"/>
  <c r="AK175" i="6"/>
  <c r="G43" i="6" s="1"/>
  <c r="AK173" i="6"/>
  <c r="G41" i="6" s="1"/>
  <c r="AK177" i="6"/>
  <c r="G45" i="6" s="1"/>
  <c r="AK170" i="6"/>
  <c r="G38" i="6" s="1"/>
  <c r="AK174" i="6"/>
  <c r="G42" i="6" s="1"/>
  <c r="AK167" i="6"/>
  <c r="G35" i="6" s="1"/>
  <c r="EY72" i="6"/>
  <c r="B45" i="6" s="1"/>
  <c r="EY71" i="6"/>
  <c r="B44" i="6" s="1"/>
  <c r="EY69" i="6"/>
  <c r="B42" i="6" s="1"/>
  <c r="EY67" i="6"/>
  <c r="B40" i="6" s="1"/>
  <c r="EY65" i="6"/>
  <c r="B38" i="6" s="1"/>
  <c r="EY63" i="6"/>
  <c r="B36" i="6" s="1"/>
  <c r="EY70" i="6"/>
  <c r="B43" i="6" s="1"/>
  <c r="EY68" i="6"/>
  <c r="B41" i="6" s="1"/>
  <c r="EY66" i="6"/>
  <c r="B39" i="6" s="1"/>
  <c r="EY64" i="6"/>
  <c r="B37" i="6" s="1"/>
  <c r="Q63" i="6"/>
  <c r="Q64" i="6" s="1"/>
  <c r="H9" i="6" s="1"/>
  <c r="EY62" i="6"/>
  <c r="B35" i="6" s="1"/>
  <c r="P63" i="6"/>
  <c r="P64" i="6" s="1"/>
  <c r="G9" i="6" s="1"/>
  <c r="P60" i="6"/>
  <c r="X7" i="5"/>
  <c r="G7" i="6" l="1"/>
  <c r="AA169" i="6"/>
  <c r="AA171" i="6"/>
  <c r="AA173" i="6"/>
  <c r="AA175" i="6"/>
  <c r="AA177" i="6"/>
  <c r="AA179" i="6"/>
  <c r="AA181" i="6"/>
  <c r="AA183" i="6"/>
  <c r="AA185" i="6"/>
  <c r="AA187" i="6"/>
  <c r="AA189" i="6"/>
  <c r="AA191" i="6"/>
  <c r="AA193" i="6"/>
  <c r="AA195" i="6"/>
  <c r="AA197" i="6"/>
  <c r="AA199" i="6"/>
  <c r="AA201" i="6"/>
  <c r="AA203" i="6"/>
  <c r="AA205" i="6"/>
  <c r="AA207" i="6"/>
  <c r="AA209" i="6"/>
  <c r="AA211" i="6"/>
  <c r="AA213" i="6"/>
  <c r="AA215" i="6"/>
  <c r="AA217" i="6"/>
  <c r="AA219" i="6"/>
  <c r="AA221" i="6"/>
  <c r="AA223" i="6"/>
  <c r="AA225" i="6"/>
  <c r="AA227" i="6"/>
  <c r="AA229" i="6"/>
  <c r="AA231" i="6"/>
  <c r="AA233" i="6"/>
  <c r="AA235" i="6"/>
  <c r="AA237" i="6"/>
  <c r="AA239" i="6"/>
  <c r="AA241" i="6"/>
  <c r="AA243" i="6"/>
  <c r="AA245" i="6"/>
  <c r="AA247" i="6"/>
  <c r="AA249" i="6"/>
  <c r="AA251" i="6"/>
  <c r="AA253" i="6"/>
  <c r="AA255" i="6"/>
  <c r="AA257" i="6"/>
  <c r="AA259" i="6"/>
  <c r="AA261" i="6"/>
  <c r="AA263" i="6"/>
  <c r="AA265" i="6"/>
  <c r="AA267" i="6"/>
  <c r="AA172" i="6"/>
  <c r="AA180" i="6"/>
  <c r="AA188" i="6"/>
  <c r="AA196" i="6"/>
  <c r="AA204" i="6"/>
  <c r="AA212" i="6"/>
  <c r="AA220" i="6"/>
  <c r="AA228" i="6"/>
  <c r="AA236" i="6"/>
  <c r="AA244" i="6"/>
  <c r="AA252" i="6"/>
  <c r="AA260" i="6"/>
  <c r="AA174" i="6"/>
  <c r="AA178" i="6"/>
  <c r="AA192" i="6"/>
  <c r="AA206" i="6"/>
  <c r="AA210" i="6"/>
  <c r="AA224" i="6"/>
  <c r="AA238" i="6"/>
  <c r="AA242" i="6"/>
  <c r="AA256" i="6"/>
  <c r="AA168" i="6"/>
  <c r="AA182" i="6"/>
  <c r="AA186" i="6"/>
  <c r="AA200" i="6"/>
  <c r="AA214" i="6"/>
  <c r="AA218" i="6"/>
  <c r="AA232" i="6"/>
  <c r="AA246" i="6"/>
  <c r="AA250" i="6"/>
  <c r="AA264" i="6"/>
  <c r="AA176" i="6"/>
  <c r="AA190" i="6"/>
  <c r="AA194" i="6"/>
  <c r="AA208" i="6"/>
  <c r="AA222" i="6"/>
  <c r="AA226" i="6"/>
  <c r="AA240" i="6"/>
  <c r="AA254" i="6"/>
  <c r="AA258" i="6"/>
  <c r="AA167" i="6"/>
  <c r="AA170" i="6"/>
  <c r="AA184" i="6"/>
  <c r="AA198" i="6"/>
  <c r="AA202" i="6"/>
  <c r="AA216" i="6"/>
  <c r="AA230" i="6"/>
  <c r="AA234" i="6"/>
  <c r="AA248" i="6"/>
  <c r="AA262" i="6"/>
  <c r="AA266" i="6"/>
  <c r="AB169" i="6"/>
  <c r="AB174" i="6"/>
  <c r="AB177" i="6"/>
  <c r="AB182" i="6"/>
  <c r="AB185" i="6"/>
  <c r="AB190" i="6"/>
  <c r="AB193" i="6"/>
  <c r="AB198" i="6"/>
  <c r="AB201" i="6"/>
  <c r="AB206" i="6"/>
  <c r="AB209" i="6"/>
  <c r="AB214" i="6"/>
  <c r="AB217" i="6"/>
  <c r="AB222" i="6"/>
  <c r="AB225" i="6"/>
  <c r="AB230" i="6"/>
  <c r="AB233" i="6"/>
  <c r="AB238" i="6"/>
  <c r="AB241" i="6"/>
  <c r="AB246" i="6"/>
  <c r="AB249" i="6"/>
  <c r="AB254" i="6"/>
  <c r="AB257" i="6"/>
  <c r="AB262" i="6"/>
  <c r="AB265" i="6"/>
  <c r="AB167" i="6"/>
  <c r="AB170" i="6"/>
  <c r="AB181" i="6"/>
  <c r="AB184" i="6"/>
  <c r="AB188" i="6"/>
  <c r="AB195" i="6"/>
  <c r="AB199" i="6"/>
  <c r="AB202" i="6"/>
  <c r="AB213" i="6"/>
  <c r="AB216" i="6"/>
  <c r="AB220" i="6"/>
  <c r="AB227" i="6"/>
  <c r="AB231" i="6"/>
  <c r="AB234" i="6"/>
  <c r="AB245" i="6"/>
  <c r="AB248" i="6"/>
  <c r="AB252" i="6"/>
  <c r="AB259" i="6"/>
  <c r="AB263" i="6"/>
  <c r="AB266" i="6"/>
  <c r="AB171" i="6"/>
  <c r="AB175" i="6"/>
  <c r="AB178" i="6"/>
  <c r="AB189" i="6"/>
  <c r="AB192" i="6"/>
  <c r="AB196" i="6"/>
  <c r="AB203" i="6"/>
  <c r="AB207" i="6"/>
  <c r="AB210" i="6"/>
  <c r="AB221" i="6"/>
  <c r="AB224" i="6"/>
  <c r="AB228" i="6"/>
  <c r="AB235" i="6"/>
  <c r="AB239" i="6"/>
  <c r="AB242" i="6"/>
  <c r="AB253" i="6"/>
  <c r="AB256" i="6"/>
  <c r="AB260" i="6"/>
  <c r="AB267" i="6"/>
  <c r="AB168" i="6"/>
  <c r="AB172" i="6"/>
  <c r="AB179" i="6"/>
  <c r="AB183" i="6"/>
  <c r="AB186" i="6"/>
  <c r="AB197" i="6"/>
  <c r="AB200" i="6"/>
  <c r="AB204" i="6"/>
  <c r="AB211" i="6"/>
  <c r="AB215" i="6"/>
  <c r="AB218" i="6"/>
  <c r="AB229" i="6"/>
  <c r="AB232" i="6"/>
  <c r="AB236" i="6"/>
  <c r="AB243" i="6"/>
  <c r="AB247" i="6"/>
  <c r="AB250" i="6"/>
  <c r="AB261" i="6"/>
  <c r="AB264" i="6"/>
  <c r="AB173" i="6"/>
  <c r="AB176" i="6"/>
  <c r="AB180" i="6"/>
  <c r="AB187" i="6"/>
  <c r="AB191" i="6"/>
  <c r="AB194" i="6"/>
  <c r="AB205" i="6"/>
  <c r="AB208" i="6"/>
  <c r="AB212" i="6"/>
  <c r="AB219" i="6"/>
  <c r="AB223" i="6"/>
  <c r="AB226" i="6"/>
  <c r="AB237" i="6"/>
  <c r="AB240" i="6"/>
  <c r="AB244" i="6"/>
  <c r="AB251" i="6"/>
  <c r="AB255" i="6"/>
  <c r="AB258" i="6"/>
  <c r="G12" i="6"/>
  <c r="Q71" i="6"/>
  <c r="P71" i="6"/>
  <c r="Q72" i="6"/>
  <c r="Q73" i="6" s="1"/>
  <c r="P72" i="6"/>
  <c r="P73" i="6" s="1"/>
  <c r="Q65" i="6"/>
  <c r="P67" i="6"/>
  <c r="P65" i="6"/>
  <c r="P68" i="6"/>
  <c r="Q68" i="6"/>
  <c r="P66" i="6"/>
  <c r="G11" i="6" s="1"/>
  <c r="P69" i="6"/>
  <c r="Q69" i="6"/>
  <c r="Q66" i="6"/>
  <c r="H11" i="6" s="1"/>
  <c r="Q67" i="6"/>
  <c r="S164" i="5"/>
  <c r="S58" i="5"/>
  <c r="X56" i="5"/>
  <c r="Q56" i="5"/>
  <c r="P56" i="5"/>
  <c r="R56" i="5" s="1"/>
  <c r="X55" i="5"/>
  <c r="Q55" i="5"/>
  <c r="P55" i="5"/>
  <c r="R55" i="5" s="1"/>
  <c r="X54" i="5"/>
  <c r="Q54" i="5"/>
  <c r="P54" i="5"/>
  <c r="R54" i="5" s="1"/>
  <c r="X53" i="5"/>
  <c r="Q53" i="5"/>
  <c r="P53" i="5"/>
  <c r="R53" i="5" s="1"/>
  <c r="X52" i="5"/>
  <c r="Q52" i="5"/>
  <c r="P52" i="5"/>
  <c r="R52" i="5" s="1"/>
  <c r="X51" i="5"/>
  <c r="Q51" i="5"/>
  <c r="P51" i="5"/>
  <c r="R51" i="5" s="1"/>
  <c r="X50" i="5"/>
  <c r="Q50" i="5"/>
  <c r="P50" i="5"/>
  <c r="R50" i="5" s="1"/>
  <c r="X49" i="5"/>
  <c r="Q49" i="5"/>
  <c r="P49" i="5"/>
  <c r="R49" i="5" s="1"/>
  <c r="X48" i="5"/>
  <c r="Q48" i="5"/>
  <c r="P48" i="5"/>
  <c r="R48" i="5" s="1"/>
  <c r="X47" i="5"/>
  <c r="Q47" i="5"/>
  <c r="P47" i="5"/>
  <c r="R47" i="5" s="1"/>
  <c r="X46" i="5"/>
  <c r="Q46" i="5"/>
  <c r="P46" i="5"/>
  <c r="R46" i="5" s="1"/>
  <c r="X45" i="5"/>
  <c r="Q45" i="5"/>
  <c r="P45" i="5"/>
  <c r="R45" i="5" s="1"/>
  <c r="X44" i="5"/>
  <c r="Q44" i="5"/>
  <c r="P44" i="5"/>
  <c r="R44" i="5" s="1"/>
  <c r="X43" i="5"/>
  <c r="Q43" i="5"/>
  <c r="P43" i="5"/>
  <c r="R43" i="5" s="1"/>
  <c r="X42" i="5"/>
  <c r="Q42" i="5"/>
  <c r="P42" i="5"/>
  <c r="R42" i="5" s="1"/>
  <c r="X41" i="5"/>
  <c r="Q41" i="5"/>
  <c r="P41" i="5"/>
  <c r="X40" i="5"/>
  <c r="R40" i="5"/>
  <c r="Q40" i="5"/>
  <c r="P40" i="5"/>
  <c r="X39" i="5"/>
  <c r="Q39" i="5"/>
  <c r="P39" i="5"/>
  <c r="X38" i="5"/>
  <c r="Q38" i="5"/>
  <c r="P38" i="5"/>
  <c r="R38" i="5" s="1"/>
  <c r="X37" i="5"/>
  <c r="Q37" i="5"/>
  <c r="P37" i="5"/>
  <c r="R37" i="5" s="1"/>
  <c r="X36" i="5"/>
  <c r="Q36" i="5"/>
  <c r="P36" i="5"/>
  <c r="R36" i="5" s="1"/>
  <c r="X35" i="5"/>
  <c r="Q35" i="5"/>
  <c r="P35" i="5"/>
  <c r="R35" i="5" s="1"/>
  <c r="X34" i="5"/>
  <c r="R34" i="5"/>
  <c r="Q34" i="5"/>
  <c r="P34" i="5"/>
  <c r="X33" i="5"/>
  <c r="R33" i="5"/>
  <c r="Q33" i="5"/>
  <c r="P33" i="5"/>
  <c r="X32" i="5"/>
  <c r="R32" i="5"/>
  <c r="Q32" i="5"/>
  <c r="P32" i="5"/>
  <c r="X31" i="5"/>
  <c r="R31" i="5"/>
  <c r="Q31" i="5"/>
  <c r="P31" i="5"/>
  <c r="X30" i="5"/>
  <c r="R30" i="5"/>
  <c r="Q30" i="5"/>
  <c r="P30" i="5"/>
  <c r="X29" i="5"/>
  <c r="R29" i="5"/>
  <c r="Q29" i="5"/>
  <c r="P29" i="5"/>
  <c r="X28" i="5"/>
  <c r="R28" i="5"/>
  <c r="Q28" i="5"/>
  <c r="P28" i="5"/>
  <c r="X27" i="5"/>
  <c r="R27" i="5"/>
  <c r="Q27" i="5"/>
  <c r="P27" i="5"/>
  <c r="X26" i="5"/>
  <c r="R26" i="5"/>
  <c r="Q26" i="5"/>
  <c r="P26" i="5"/>
  <c r="X25" i="5"/>
  <c r="R25" i="5"/>
  <c r="Q25" i="5"/>
  <c r="P25" i="5"/>
  <c r="X24" i="5"/>
  <c r="R24" i="5"/>
  <c r="Q24" i="5"/>
  <c r="P24" i="5"/>
  <c r="X23" i="5"/>
  <c r="R23" i="5"/>
  <c r="Q23" i="5"/>
  <c r="P23" i="5"/>
  <c r="X22" i="5"/>
  <c r="R22" i="5"/>
  <c r="Q22" i="5"/>
  <c r="P22" i="5"/>
  <c r="X21" i="5"/>
  <c r="R21" i="5"/>
  <c r="Q21" i="5"/>
  <c r="P21" i="5"/>
  <c r="X20" i="5"/>
  <c r="R20" i="5"/>
  <c r="Q20" i="5"/>
  <c r="P20" i="5"/>
  <c r="X19" i="5"/>
  <c r="R19" i="5"/>
  <c r="Q19" i="5"/>
  <c r="P19" i="5"/>
  <c r="X18" i="5"/>
  <c r="R18" i="5"/>
  <c r="Q18" i="5"/>
  <c r="P18" i="5"/>
  <c r="X17" i="5"/>
  <c r="R17" i="5"/>
  <c r="Q17" i="5"/>
  <c r="P17" i="5"/>
  <c r="X16" i="5"/>
  <c r="R16" i="5"/>
  <c r="Q16" i="5"/>
  <c r="P16" i="5"/>
  <c r="X15" i="5"/>
  <c r="R15" i="5"/>
  <c r="Q15" i="5"/>
  <c r="P15" i="5"/>
  <c r="X14" i="5"/>
  <c r="R14" i="5"/>
  <c r="Q14" i="5"/>
  <c r="P14" i="5"/>
  <c r="X13" i="5"/>
  <c r="Q13" i="5"/>
  <c r="P13" i="5"/>
  <c r="X12" i="5"/>
  <c r="Q12" i="5"/>
  <c r="P12" i="5"/>
  <c r="X11" i="5"/>
  <c r="Q11" i="5"/>
  <c r="P11" i="5"/>
  <c r="X10" i="5"/>
  <c r="Q10" i="5"/>
  <c r="P10" i="5"/>
  <c r="X9" i="5"/>
  <c r="Q9" i="5"/>
  <c r="P9" i="5"/>
  <c r="R9" i="5" s="1"/>
  <c r="X8" i="5"/>
  <c r="Q8" i="5"/>
  <c r="P8" i="5"/>
  <c r="Q7" i="5"/>
  <c r="P7" i="5"/>
  <c r="R7" i="5" s="1"/>
  <c r="P4" i="5"/>
  <c r="R10" i="5" l="1"/>
  <c r="P59" i="5"/>
  <c r="R11" i="5"/>
  <c r="R12" i="5"/>
  <c r="P61" i="6"/>
  <c r="V168" i="6"/>
  <c r="V170" i="6"/>
  <c r="V172" i="6"/>
  <c r="V174" i="6"/>
  <c r="V176" i="6"/>
  <c r="V178" i="6"/>
  <c r="V180" i="6"/>
  <c r="V182" i="6"/>
  <c r="V184" i="6"/>
  <c r="V186" i="6"/>
  <c r="V188" i="6"/>
  <c r="V190" i="6"/>
  <c r="V175" i="6"/>
  <c r="V183" i="6"/>
  <c r="V169" i="6"/>
  <c r="V189" i="6"/>
  <c r="V192" i="6"/>
  <c r="V193" i="6"/>
  <c r="V200" i="6"/>
  <c r="V201" i="6"/>
  <c r="V208" i="6"/>
  <c r="V209" i="6"/>
  <c r="V216" i="6"/>
  <c r="V217" i="6"/>
  <c r="V181" i="6"/>
  <c r="V187" i="6"/>
  <c r="V194" i="6"/>
  <c r="V195" i="6"/>
  <c r="V202" i="6"/>
  <c r="V203" i="6"/>
  <c r="V210" i="6"/>
  <c r="V211" i="6"/>
  <c r="V218" i="6"/>
  <c r="V219" i="6"/>
  <c r="V173" i="6"/>
  <c r="V179" i="6"/>
  <c r="V185" i="6"/>
  <c r="V196" i="6"/>
  <c r="V197" i="6"/>
  <c r="V204" i="6"/>
  <c r="V205" i="6"/>
  <c r="V212" i="6"/>
  <c r="V213" i="6"/>
  <c r="V220" i="6"/>
  <c r="V221" i="6"/>
  <c r="V171" i="6"/>
  <c r="V177" i="6"/>
  <c r="V191" i="6"/>
  <c r="V198" i="6"/>
  <c r="V199" i="6"/>
  <c r="V206" i="6"/>
  <c r="V207" i="6"/>
  <c r="V214" i="6"/>
  <c r="V215" i="6"/>
  <c r="V222" i="6"/>
  <c r="V223" i="6"/>
  <c r="V230" i="6"/>
  <c r="V231" i="6"/>
  <c r="V238" i="6"/>
  <c r="V239" i="6"/>
  <c r="V246" i="6"/>
  <c r="V247" i="6"/>
  <c r="V254" i="6"/>
  <c r="V255" i="6"/>
  <c r="V227" i="6"/>
  <c r="V228" i="6"/>
  <c r="V233" i="6"/>
  <c r="V234" i="6"/>
  <c r="V240" i="6"/>
  <c r="V253" i="6"/>
  <c r="V259" i="6"/>
  <c r="V260" i="6"/>
  <c r="V263" i="6"/>
  <c r="V264" i="6"/>
  <c r="V225" i="6"/>
  <c r="V226" i="6"/>
  <c r="V232" i="6"/>
  <c r="V245" i="6"/>
  <c r="V251" i="6"/>
  <c r="V252" i="6"/>
  <c r="V257" i="6"/>
  <c r="V258" i="6"/>
  <c r="V265" i="6"/>
  <c r="V266" i="6"/>
  <c r="V167" i="6"/>
  <c r="V224" i="6"/>
  <c r="V237" i="6"/>
  <c r="V243" i="6"/>
  <c r="V244" i="6"/>
  <c r="V249" i="6"/>
  <c r="V250" i="6"/>
  <c r="V256" i="6"/>
  <c r="V267" i="6"/>
  <c r="V229" i="6"/>
  <c r="V235" i="6"/>
  <c r="V236" i="6"/>
  <c r="V241" i="6"/>
  <c r="V242" i="6"/>
  <c r="V248" i="6"/>
  <c r="V261" i="6"/>
  <c r="V262" i="6"/>
  <c r="Y170" i="6"/>
  <c r="Y171" i="6"/>
  <c r="Y178" i="6"/>
  <c r="Y179" i="6"/>
  <c r="Y186" i="6"/>
  <c r="Y187" i="6"/>
  <c r="Y191" i="6"/>
  <c r="Y193" i="6"/>
  <c r="Y195" i="6"/>
  <c r="Y197" i="6"/>
  <c r="Y199" i="6"/>
  <c r="Y201" i="6"/>
  <c r="Y203" i="6"/>
  <c r="Y205" i="6"/>
  <c r="Y207" i="6"/>
  <c r="Y209" i="6"/>
  <c r="Y211" i="6"/>
  <c r="Y213" i="6"/>
  <c r="Y215" i="6"/>
  <c r="Y217" i="6"/>
  <c r="Y219" i="6"/>
  <c r="Y221" i="6"/>
  <c r="Y223" i="6"/>
  <c r="Y225" i="6"/>
  <c r="Y227" i="6"/>
  <c r="Y229" i="6"/>
  <c r="Y231" i="6"/>
  <c r="Y233" i="6"/>
  <c r="Y235" i="6"/>
  <c r="Y237" i="6"/>
  <c r="Y239" i="6"/>
  <c r="Y241" i="6"/>
  <c r="Y243" i="6"/>
  <c r="Y245" i="6"/>
  <c r="Y247" i="6"/>
  <c r="Y249" i="6"/>
  <c r="Y251" i="6"/>
  <c r="Y253" i="6"/>
  <c r="Y255" i="6"/>
  <c r="Y257" i="6"/>
  <c r="Y259" i="6"/>
  <c r="Y172" i="6"/>
  <c r="Y185" i="6"/>
  <c r="Y196" i="6"/>
  <c r="Y204" i="6"/>
  <c r="Y212" i="6"/>
  <c r="Y220" i="6"/>
  <c r="Y177" i="6"/>
  <c r="Y183" i="6"/>
  <c r="Y184" i="6"/>
  <c r="Y189" i="6"/>
  <c r="Y190" i="6"/>
  <c r="Y198" i="6"/>
  <c r="Y206" i="6"/>
  <c r="Y214" i="6"/>
  <c r="Y169" i="6"/>
  <c r="Y175" i="6"/>
  <c r="Y176" i="6"/>
  <c r="Y181" i="6"/>
  <c r="Y182" i="6"/>
  <c r="Y188" i="6"/>
  <c r="Y192" i="6"/>
  <c r="Y200" i="6"/>
  <c r="Y208" i="6"/>
  <c r="Y216" i="6"/>
  <c r="Y168" i="6"/>
  <c r="Y173" i="6"/>
  <c r="Y174" i="6"/>
  <c r="Y180" i="6"/>
  <c r="Y194" i="6"/>
  <c r="Y202" i="6"/>
  <c r="Y210" i="6"/>
  <c r="Y218" i="6"/>
  <c r="Y226" i="6"/>
  <c r="Y234" i="6"/>
  <c r="Y242" i="6"/>
  <c r="Y250" i="6"/>
  <c r="Y258" i="6"/>
  <c r="Y262" i="6"/>
  <c r="Y264" i="6"/>
  <c r="Y266" i="6"/>
  <c r="Y224" i="6"/>
  <c r="Y230" i="6"/>
  <c r="Y236" i="6"/>
  <c r="Y256" i="6"/>
  <c r="Y267" i="6"/>
  <c r="Y228" i="6"/>
  <c r="Y248" i="6"/>
  <c r="Y254" i="6"/>
  <c r="Y260" i="6"/>
  <c r="Y261" i="6"/>
  <c r="Y222" i="6"/>
  <c r="Y240" i="6"/>
  <c r="Y246" i="6"/>
  <c r="Y252" i="6"/>
  <c r="Y263" i="6"/>
  <c r="Y232" i="6"/>
  <c r="Y238" i="6"/>
  <c r="Y244" i="6"/>
  <c r="Y265" i="6"/>
  <c r="Y167" i="6"/>
  <c r="U168" i="6"/>
  <c r="U169" i="6"/>
  <c r="U176" i="6"/>
  <c r="U177" i="6"/>
  <c r="U184" i="6"/>
  <c r="U185" i="6"/>
  <c r="U191" i="6"/>
  <c r="U193" i="6"/>
  <c r="U195" i="6"/>
  <c r="U197" i="6"/>
  <c r="U199" i="6"/>
  <c r="U201" i="6"/>
  <c r="U203" i="6"/>
  <c r="U205" i="6"/>
  <c r="U207" i="6"/>
  <c r="U209" i="6"/>
  <c r="U211" i="6"/>
  <c r="U213" i="6"/>
  <c r="U215" i="6"/>
  <c r="U217" i="6"/>
  <c r="U219" i="6"/>
  <c r="U221" i="6"/>
  <c r="U223" i="6"/>
  <c r="U225" i="6"/>
  <c r="U227" i="6"/>
  <c r="U229" i="6"/>
  <c r="U231" i="6"/>
  <c r="U233" i="6"/>
  <c r="U235" i="6"/>
  <c r="U237" i="6"/>
  <c r="U239" i="6"/>
  <c r="U241" i="6"/>
  <c r="U243" i="6"/>
  <c r="U245" i="6"/>
  <c r="U247" i="6"/>
  <c r="U249" i="6"/>
  <c r="U251" i="6"/>
  <c r="U253" i="6"/>
  <c r="U255" i="6"/>
  <c r="U257" i="6"/>
  <c r="U259" i="6"/>
  <c r="U261" i="6"/>
  <c r="U175" i="6"/>
  <c r="U181" i="6"/>
  <c r="U182" i="6"/>
  <c r="U187" i="6"/>
  <c r="U188" i="6"/>
  <c r="U194" i="6"/>
  <c r="U202" i="6"/>
  <c r="U210" i="6"/>
  <c r="U218" i="6"/>
  <c r="U173" i="6"/>
  <c r="U174" i="6"/>
  <c r="U179" i="6"/>
  <c r="U180" i="6"/>
  <c r="U186" i="6"/>
  <c r="U196" i="6"/>
  <c r="U204" i="6"/>
  <c r="U212" i="6"/>
  <c r="U220" i="6"/>
  <c r="U171" i="6"/>
  <c r="U172" i="6"/>
  <c r="U178" i="6"/>
  <c r="U198" i="6"/>
  <c r="U206" i="6"/>
  <c r="U214" i="6"/>
  <c r="U222" i="6"/>
  <c r="U170" i="6"/>
  <c r="U183" i="6"/>
  <c r="U189" i="6"/>
  <c r="U190" i="6"/>
  <c r="U192" i="6"/>
  <c r="U200" i="6"/>
  <c r="U208" i="6"/>
  <c r="U216" i="6"/>
  <c r="U224" i="6"/>
  <c r="U232" i="6"/>
  <c r="U240" i="6"/>
  <c r="U248" i="6"/>
  <c r="U256" i="6"/>
  <c r="U262" i="6"/>
  <c r="U264" i="6"/>
  <c r="U266" i="6"/>
  <c r="U167" i="6"/>
  <c r="U226" i="6"/>
  <c r="U246" i="6"/>
  <c r="U252" i="6"/>
  <c r="U258" i="6"/>
  <c r="U265" i="6"/>
  <c r="U238" i="6"/>
  <c r="U244" i="6"/>
  <c r="U250" i="6"/>
  <c r="U267" i="6"/>
  <c r="U230" i="6"/>
  <c r="U236" i="6"/>
  <c r="U242" i="6"/>
  <c r="U228" i="6"/>
  <c r="U234" i="6"/>
  <c r="U254" i="6"/>
  <c r="U260" i="6"/>
  <c r="U263" i="6"/>
  <c r="X169" i="6"/>
  <c r="X171" i="6"/>
  <c r="X173" i="6"/>
  <c r="X175" i="6"/>
  <c r="X177" i="6"/>
  <c r="X179" i="6"/>
  <c r="X181" i="6"/>
  <c r="X183" i="6"/>
  <c r="X185" i="6"/>
  <c r="X187" i="6"/>
  <c r="X189" i="6"/>
  <c r="X172" i="6"/>
  <c r="X180" i="6"/>
  <c r="X188" i="6"/>
  <c r="X178" i="6"/>
  <c r="X184" i="6"/>
  <c r="X190" i="6"/>
  <c r="X197" i="6"/>
  <c r="X198" i="6"/>
  <c r="X205" i="6"/>
  <c r="X206" i="6"/>
  <c r="X213" i="6"/>
  <c r="X214" i="6"/>
  <c r="X221" i="6"/>
  <c r="X222" i="6"/>
  <c r="X170" i="6"/>
  <c r="X176" i="6"/>
  <c r="X182" i="6"/>
  <c r="X191" i="6"/>
  <c r="X192" i="6"/>
  <c r="X199" i="6"/>
  <c r="X200" i="6"/>
  <c r="X207" i="6"/>
  <c r="X208" i="6"/>
  <c r="X215" i="6"/>
  <c r="X216" i="6"/>
  <c r="X168" i="6"/>
  <c r="X174" i="6"/>
  <c r="X193" i="6"/>
  <c r="X194" i="6"/>
  <c r="X201" i="6"/>
  <c r="X202" i="6"/>
  <c r="X209" i="6"/>
  <c r="X210" i="6"/>
  <c r="X217" i="6"/>
  <c r="X218" i="6"/>
  <c r="X186" i="6"/>
  <c r="X195" i="6"/>
  <c r="X196" i="6"/>
  <c r="X203" i="6"/>
  <c r="X204" i="6"/>
  <c r="X211" i="6"/>
  <c r="X212" i="6"/>
  <c r="X219" i="6"/>
  <c r="X220" i="6"/>
  <c r="X227" i="6"/>
  <c r="X228" i="6"/>
  <c r="X235" i="6"/>
  <c r="X236" i="6"/>
  <c r="X243" i="6"/>
  <c r="X244" i="6"/>
  <c r="X251" i="6"/>
  <c r="X252" i="6"/>
  <c r="X259" i="6"/>
  <c r="X260" i="6"/>
  <c r="X223" i="6"/>
  <c r="X229" i="6"/>
  <c r="X242" i="6"/>
  <c r="X248" i="6"/>
  <c r="X249" i="6"/>
  <c r="X254" i="6"/>
  <c r="X255" i="6"/>
  <c r="X261" i="6"/>
  <c r="X167" i="6"/>
  <c r="X234" i="6"/>
  <c r="X240" i="6"/>
  <c r="X241" i="6"/>
  <c r="X246" i="6"/>
  <c r="X247" i="6"/>
  <c r="X253" i="6"/>
  <c r="X262" i="6"/>
  <c r="X263" i="6"/>
  <c r="X226" i="6"/>
  <c r="X232" i="6"/>
  <c r="X233" i="6"/>
  <c r="X238" i="6"/>
  <c r="X239" i="6"/>
  <c r="X245" i="6"/>
  <c r="X258" i="6"/>
  <c r="X264" i="6"/>
  <c r="X265" i="6"/>
  <c r="X224" i="6"/>
  <c r="X225" i="6"/>
  <c r="X230" i="6"/>
  <c r="X231" i="6"/>
  <c r="X237" i="6"/>
  <c r="X250" i="6"/>
  <c r="X256" i="6"/>
  <c r="X257" i="6"/>
  <c r="X266" i="6"/>
  <c r="X267" i="6"/>
  <c r="T169" i="6"/>
  <c r="T171" i="6"/>
  <c r="T173" i="6"/>
  <c r="T175" i="6"/>
  <c r="T177" i="6"/>
  <c r="T179" i="6"/>
  <c r="T181" i="6"/>
  <c r="T183" i="6"/>
  <c r="T185" i="6"/>
  <c r="T187" i="6"/>
  <c r="T189" i="6"/>
  <c r="T170" i="6"/>
  <c r="T178" i="6"/>
  <c r="T186" i="6"/>
  <c r="T168" i="6"/>
  <c r="T174" i="6"/>
  <c r="T180" i="6"/>
  <c r="T195" i="6"/>
  <c r="T196" i="6"/>
  <c r="T203" i="6"/>
  <c r="T204" i="6"/>
  <c r="T211" i="6"/>
  <c r="T212" i="6"/>
  <c r="T219" i="6"/>
  <c r="T220" i="6"/>
  <c r="T172" i="6"/>
  <c r="T197" i="6"/>
  <c r="T198" i="6"/>
  <c r="T205" i="6"/>
  <c r="T206" i="6"/>
  <c r="T213" i="6"/>
  <c r="T214" i="6"/>
  <c r="T184" i="6"/>
  <c r="T190" i="6"/>
  <c r="T191" i="6"/>
  <c r="T192" i="6"/>
  <c r="T199" i="6"/>
  <c r="T200" i="6"/>
  <c r="T207" i="6"/>
  <c r="T208" i="6"/>
  <c r="T215" i="6"/>
  <c r="T216" i="6"/>
  <c r="T223" i="6"/>
  <c r="T176" i="6"/>
  <c r="T182" i="6"/>
  <c r="T188" i="6"/>
  <c r="T193" i="6"/>
  <c r="T194" i="6"/>
  <c r="T201" i="6"/>
  <c r="T202" i="6"/>
  <c r="T209" i="6"/>
  <c r="T210" i="6"/>
  <c r="T217" i="6"/>
  <c r="T218" i="6"/>
  <c r="T225" i="6"/>
  <c r="T226" i="6"/>
  <c r="T233" i="6"/>
  <c r="T234" i="6"/>
  <c r="T241" i="6"/>
  <c r="T242" i="6"/>
  <c r="T249" i="6"/>
  <c r="T250" i="6"/>
  <c r="T257" i="6"/>
  <c r="T258" i="6"/>
  <c r="T221" i="6"/>
  <c r="T232" i="6"/>
  <c r="T238" i="6"/>
  <c r="T239" i="6"/>
  <c r="T244" i="6"/>
  <c r="T245" i="6"/>
  <c r="T251" i="6"/>
  <c r="T266" i="6"/>
  <c r="T267" i="6"/>
  <c r="T222" i="6"/>
  <c r="T224" i="6"/>
  <c r="T230" i="6"/>
  <c r="T231" i="6"/>
  <c r="T236" i="6"/>
  <c r="T237" i="6"/>
  <c r="T243" i="6"/>
  <c r="T256" i="6"/>
  <c r="T228" i="6"/>
  <c r="T229" i="6"/>
  <c r="T235" i="6"/>
  <c r="T248" i="6"/>
  <c r="T254" i="6"/>
  <c r="T255" i="6"/>
  <c r="T260" i="6"/>
  <c r="T261" i="6"/>
  <c r="T262" i="6"/>
  <c r="T263" i="6"/>
  <c r="T167" i="6"/>
  <c r="T227" i="6"/>
  <c r="T240" i="6"/>
  <c r="T246" i="6"/>
  <c r="T247" i="6"/>
  <c r="T252" i="6"/>
  <c r="T253" i="6"/>
  <c r="T259" i="6"/>
  <c r="T264" i="6"/>
  <c r="T265" i="6"/>
  <c r="W173" i="6"/>
  <c r="W174" i="6"/>
  <c r="W181" i="6"/>
  <c r="W182" i="6"/>
  <c r="W189" i="6"/>
  <c r="W190" i="6"/>
  <c r="W192" i="6"/>
  <c r="W194" i="6"/>
  <c r="W196" i="6"/>
  <c r="W198" i="6"/>
  <c r="W200" i="6"/>
  <c r="W202" i="6"/>
  <c r="W204" i="6"/>
  <c r="W206" i="6"/>
  <c r="W208" i="6"/>
  <c r="W210" i="6"/>
  <c r="W212" i="6"/>
  <c r="W214" i="6"/>
  <c r="W216" i="6"/>
  <c r="W218" i="6"/>
  <c r="W220" i="6"/>
  <c r="W222" i="6"/>
  <c r="W224" i="6"/>
  <c r="W226" i="6"/>
  <c r="W228" i="6"/>
  <c r="W230" i="6"/>
  <c r="W232" i="6"/>
  <c r="W234" i="6"/>
  <c r="W236" i="6"/>
  <c r="W238" i="6"/>
  <c r="W240" i="6"/>
  <c r="W242" i="6"/>
  <c r="W244" i="6"/>
  <c r="W246" i="6"/>
  <c r="W248" i="6"/>
  <c r="W250" i="6"/>
  <c r="W252" i="6"/>
  <c r="W254" i="6"/>
  <c r="W256" i="6"/>
  <c r="W258" i="6"/>
  <c r="W260" i="6"/>
  <c r="W170" i="6"/>
  <c r="W171" i="6"/>
  <c r="W176" i="6"/>
  <c r="W177" i="6"/>
  <c r="W183" i="6"/>
  <c r="W191" i="6"/>
  <c r="W199" i="6"/>
  <c r="W207" i="6"/>
  <c r="W215" i="6"/>
  <c r="W168" i="6"/>
  <c r="W169" i="6"/>
  <c r="W175" i="6"/>
  <c r="W188" i="6"/>
  <c r="W193" i="6"/>
  <c r="W201" i="6"/>
  <c r="W209" i="6"/>
  <c r="W217" i="6"/>
  <c r="W180" i="6"/>
  <c r="W186" i="6"/>
  <c r="W187" i="6"/>
  <c r="W195" i="6"/>
  <c r="W203" i="6"/>
  <c r="W211" i="6"/>
  <c r="W219" i="6"/>
  <c r="W172" i="6"/>
  <c r="W178" i="6"/>
  <c r="W179" i="6"/>
  <c r="W184" i="6"/>
  <c r="W185" i="6"/>
  <c r="W197" i="6"/>
  <c r="W205" i="6"/>
  <c r="W213" i="6"/>
  <c r="W221" i="6"/>
  <c r="W229" i="6"/>
  <c r="W237" i="6"/>
  <c r="W245" i="6"/>
  <c r="W253" i="6"/>
  <c r="W261" i="6"/>
  <c r="W263" i="6"/>
  <c r="W265" i="6"/>
  <c r="W267" i="6"/>
  <c r="W167" i="6"/>
  <c r="W235" i="6"/>
  <c r="W241" i="6"/>
  <c r="W247" i="6"/>
  <c r="W262" i="6"/>
  <c r="W227" i="6"/>
  <c r="W233" i="6"/>
  <c r="W239" i="6"/>
  <c r="W259" i="6"/>
  <c r="W264" i="6"/>
  <c r="W225" i="6"/>
  <c r="W231" i="6"/>
  <c r="W251" i="6"/>
  <c r="W257" i="6"/>
  <c r="W266" i="6"/>
  <c r="W223" i="6"/>
  <c r="W243" i="6"/>
  <c r="W249" i="6"/>
  <c r="W255" i="6"/>
  <c r="V65" i="6"/>
  <c r="V64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63" i="6"/>
  <c r="V67" i="6"/>
  <c r="V66" i="6"/>
  <c r="Q74" i="6"/>
  <c r="Y64" i="6"/>
  <c r="Y66" i="6"/>
  <c r="Y68" i="6"/>
  <c r="Y70" i="6"/>
  <c r="Y72" i="6"/>
  <c r="Y74" i="6"/>
  <c r="Y76" i="6"/>
  <c r="Y78" i="6"/>
  <c r="Y80" i="6"/>
  <c r="Y82" i="6"/>
  <c r="Y84" i="6"/>
  <c r="Y86" i="6"/>
  <c r="Y88" i="6"/>
  <c r="Y90" i="6"/>
  <c r="Y92" i="6"/>
  <c r="Y94" i="6"/>
  <c r="Y96" i="6"/>
  <c r="Y98" i="6"/>
  <c r="Y100" i="6"/>
  <c r="Y102" i="6"/>
  <c r="Y104" i="6"/>
  <c r="Y106" i="6"/>
  <c r="Y108" i="6"/>
  <c r="Y110" i="6"/>
  <c r="Y112" i="6"/>
  <c r="Y114" i="6"/>
  <c r="Y116" i="6"/>
  <c r="Y118" i="6"/>
  <c r="Y120" i="6"/>
  <c r="Y122" i="6"/>
  <c r="Y124" i="6"/>
  <c r="Y126" i="6"/>
  <c r="Y128" i="6"/>
  <c r="Y130" i="6"/>
  <c r="Y132" i="6"/>
  <c r="Y134" i="6"/>
  <c r="Y136" i="6"/>
  <c r="Y138" i="6"/>
  <c r="Y140" i="6"/>
  <c r="Y142" i="6"/>
  <c r="Y144" i="6"/>
  <c r="Y146" i="6"/>
  <c r="Y148" i="6"/>
  <c r="Y150" i="6"/>
  <c r="Y152" i="6"/>
  <c r="Y154" i="6"/>
  <c r="Y156" i="6"/>
  <c r="Y158" i="6"/>
  <c r="Y160" i="6"/>
  <c r="Y162" i="6"/>
  <c r="Y63" i="6"/>
  <c r="Y71" i="6"/>
  <c r="Y79" i="6"/>
  <c r="Y87" i="6"/>
  <c r="Y95" i="6"/>
  <c r="Y103" i="6"/>
  <c r="Y111" i="6"/>
  <c r="Y115" i="6"/>
  <c r="Y123" i="6"/>
  <c r="Y131" i="6"/>
  <c r="Y139" i="6"/>
  <c r="Y147" i="6"/>
  <c r="Y155" i="6"/>
  <c r="Y65" i="6"/>
  <c r="Y73" i="6"/>
  <c r="Y81" i="6"/>
  <c r="Y89" i="6"/>
  <c r="Y97" i="6"/>
  <c r="Y105" i="6"/>
  <c r="Y113" i="6"/>
  <c r="Y121" i="6"/>
  <c r="Y129" i="6"/>
  <c r="Y137" i="6"/>
  <c r="Y145" i="6"/>
  <c r="Y153" i="6"/>
  <c r="Y161" i="6"/>
  <c r="Y67" i="6"/>
  <c r="Y75" i="6"/>
  <c r="Y83" i="6"/>
  <c r="Y91" i="6"/>
  <c r="Y99" i="6"/>
  <c r="Y107" i="6"/>
  <c r="Y119" i="6"/>
  <c r="Y127" i="6"/>
  <c r="Y135" i="6"/>
  <c r="Y143" i="6"/>
  <c r="Y151" i="6"/>
  <c r="Y159" i="6"/>
  <c r="Y69" i="6"/>
  <c r="Y77" i="6"/>
  <c r="Y85" i="6"/>
  <c r="Y93" i="6"/>
  <c r="Y101" i="6"/>
  <c r="Y109" i="6"/>
  <c r="Y117" i="6"/>
  <c r="Y125" i="6"/>
  <c r="Y133" i="6"/>
  <c r="Y141" i="6"/>
  <c r="Y149" i="6"/>
  <c r="Y157" i="6"/>
  <c r="Y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X63" i="6"/>
  <c r="X65" i="6"/>
  <c r="X67" i="6"/>
  <c r="X69" i="6"/>
  <c r="X71" i="6"/>
  <c r="X73" i="6"/>
  <c r="X75" i="6"/>
  <c r="X77" i="6"/>
  <c r="X79" i="6"/>
  <c r="X81" i="6"/>
  <c r="X83" i="6"/>
  <c r="X85" i="6"/>
  <c r="X87" i="6"/>
  <c r="X89" i="6"/>
  <c r="X91" i="6"/>
  <c r="X93" i="6"/>
  <c r="X95" i="6"/>
  <c r="X97" i="6"/>
  <c r="X99" i="6"/>
  <c r="X101" i="6"/>
  <c r="X103" i="6"/>
  <c r="X105" i="6"/>
  <c r="X107" i="6"/>
  <c r="X109" i="6"/>
  <c r="X111" i="6"/>
  <c r="X113" i="6"/>
  <c r="X64" i="6"/>
  <c r="X66" i="6"/>
  <c r="X68" i="6"/>
  <c r="X70" i="6"/>
  <c r="X72" i="6"/>
  <c r="X74" i="6"/>
  <c r="X76" i="6"/>
  <c r="X78" i="6"/>
  <c r="X80" i="6"/>
  <c r="X82" i="6"/>
  <c r="X84" i="6"/>
  <c r="X86" i="6"/>
  <c r="X88" i="6"/>
  <c r="X90" i="6"/>
  <c r="X92" i="6"/>
  <c r="X94" i="6"/>
  <c r="X96" i="6"/>
  <c r="X98" i="6"/>
  <c r="X100" i="6"/>
  <c r="X102" i="6"/>
  <c r="X104" i="6"/>
  <c r="X106" i="6"/>
  <c r="X108" i="6"/>
  <c r="X110" i="6"/>
  <c r="X112" i="6"/>
  <c r="X118" i="6"/>
  <c r="X121" i="6"/>
  <c r="X126" i="6"/>
  <c r="X129" i="6"/>
  <c r="X134" i="6"/>
  <c r="X137" i="6"/>
  <c r="X142" i="6"/>
  <c r="X145" i="6"/>
  <c r="X150" i="6"/>
  <c r="X153" i="6"/>
  <c r="X158" i="6"/>
  <c r="X161" i="6"/>
  <c r="X62" i="6"/>
  <c r="X116" i="6"/>
  <c r="X119" i="6"/>
  <c r="X124" i="6"/>
  <c r="X127" i="6"/>
  <c r="X132" i="6"/>
  <c r="X135" i="6"/>
  <c r="X140" i="6"/>
  <c r="X143" i="6"/>
  <c r="X148" i="6"/>
  <c r="X151" i="6"/>
  <c r="X156" i="6"/>
  <c r="X159" i="6"/>
  <c r="X114" i="6"/>
  <c r="X117" i="6"/>
  <c r="X122" i="6"/>
  <c r="X125" i="6"/>
  <c r="X130" i="6"/>
  <c r="X133" i="6"/>
  <c r="X138" i="6"/>
  <c r="X141" i="6"/>
  <c r="X146" i="6"/>
  <c r="X149" i="6"/>
  <c r="X154" i="6"/>
  <c r="X157" i="6"/>
  <c r="X162" i="6"/>
  <c r="X115" i="6"/>
  <c r="X120" i="6"/>
  <c r="X123" i="6"/>
  <c r="X128" i="6"/>
  <c r="X131" i="6"/>
  <c r="X136" i="6"/>
  <c r="X139" i="6"/>
  <c r="X144" i="6"/>
  <c r="X147" i="6"/>
  <c r="X152" i="6"/>
  <c r="X155" i="6"/>
  <c r="X160" i="6"/>
  <c r="T62" i="6"/>
  <c r="T64" i="6"/>
  <c r="T68" i="6"/>
  <c r="T63" i="6"/>
  <c r="T67" i="6"/>
  <c r="T66" i="6"/>
  <c r="T65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W62" i="6"/>
  <c r="W66" i="6"/>
  <c r="W65" i="6"/>
  <c r="W64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63" i="6"/>
  <c r="W67" i="6"/>
  <c r="V62" i="6"/>
  <c r="U62" i="6"/>
  <c r="P74" i="6"/>
  <c r="H10" i="6"/>
  <c r="V58" i="6"/>
  <c r="G10" i="6"/>
  <c r="V59" i="6"/>
  <c r="R13" i="5"/>
  <c r="R41" i="5"/>
  <c r="R39" i="5"/>
  <c r="R8" i="5"/>
  <c r="S164" i="1"/>
  <c r="S58" i="1"/>
  <c r="P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7" i="1"/>
  <c r="P8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Q7" i="1"/>
  <c r="P7" i="1"/>
  <c r="P76" i="6" l="1"/>
  <c r="AC182" i="6" s="1"/>
  <c r="AE182" i="6" s="1"/>
  <c r="AG182" i="6" s="1"/>
  <c r="Z66" i="6"/>
  <c r="AB66" i="6" s="1"/>
  <c r="Q76" i="6"/>
  <c r="AD169" i="6" s="1"/>
  <c r="AF169" i="6" s="1"/>
  <c r="AH169" i="6" s="1"/>
  <c r="Z161" i="6"/>
  <c r="Z157" i="6"/>
  <c r="Z160" i="6"/>
  <c r="Z159" i="6"/>
  <c r="Z162" i="6"/>
  <c r="Z156" i="6"/>
  <c r="Z153" i="6"/>
  <c r="Z149" i="6"/>
  <c r="Z155" i="6"/>
  <c r="Z158" i="6"/>
  <c r="Z154" i="6"/>
  <c r="Z152" i="6"/>
  <c r="Z146" i="6"/>
  <c r="Z151" i="6"/>
  <c r="Z150" i="6"/>
  <c r="Z144" i="6"/>
  <c r="Z148" i="6"/>
  <c r="Z147" i="6"/>
  <c r="Z143" i="6"/>
  <c r="Z145" i="6"/>
  <c r="Z141" i="6"/>
  <c r="Z137" i="6"/>
  <c r="Z140" i="6"/>
  <c r="Z139" i="6"/>
  <c r="Z138" i="6"/>
  <c r="Z142" i="6"/>
  <c r="Z136" i="6"/>
  <c r="Z132" i="6"/>
  <c r="Z128" i="6"/>
  <c r="Z133" i="6"/>
  <c r="Z127" i="6"/>
  <c r="Z123" i="6"/>
  <c r="Z131" i="6"/>
  <c r="Z126" i="6"/>
  <c r="Z130" i="6"/>
  <c r="Z125" i="6"/>
  <c r="Z135" i="6"/>
  <c r="Z134" i="6"/>
  <c r="Z129" i="6"/>
  <c r="Z124" i="6"/>
  <c r="Z120" i="6"/>
  <c r="Z116" i="6"/>
  <c r="Z122" i="6"/>
  <c r="Z117" i="6"/>
  <c r="Z121" i="6"/>
  <c r="Z115" i="6"/>
  <c r="Z113" i="6"/>
  <c r="Z119" i="6"/>
  <c r="Z114" i="6"/>
  <c r="Z112" i="6"/>
  <c r="Z118" i="6"/>
  <c r="Z111" i="6"/>
  <c r="Z107" i="6"/>
  <c r="Z103" i="6"/>
  <c r="Z109" i="6"/>
  <c r="Z104" i="6"/>
  <c r="Z97" i="6"/>
  <c r="Z108" i="6"/>
  <c r="Z102" i="6"/>
  <c r="Z100" i="6"/>
  <c r="Z106" i="6"/>
  <c r="Z101" i="6"/>
  <c r="Z99" i="6"/>
  <c r="Z110" i="6"/>
  <c r="Z105" i="6"/>
  <c r="Z98" i="6"/>
  <c r="Z94" i="6"/>
  <c r="Z90" i="6"/>
  <c r="Z93" i="6"/>
  <c r="Z88" i="6"/>
  <c r="Z86" i="6"/>
  <c r="Z96" i="6"/>
  <c r="Z92" i="6"/>
  <c r="Z85" i="6"/>
  <c r="Z91" i="6"/>
  <c r="Z84" i="6"/>
  <c r="Z95" i="6"/>
  <c r="Z89" i="6"/>
  <c r="Z87" i="6"/>
  <c r="Z83" i="6"/>
  <c r="Z82" i="6"/>
  <c r="Z78" i="6"/>
  <c r="Z74" i="6"/>
  <c r="Z81" i="6"/>
  <c r="Z77" i="6"/>
  <c r="Z73" i="6"/>
  <c r="Z72" i="6"/>
  <c r="Z71" i="6"/>
  <c r="Z69" i="6"/>
  <c r="Z67" i="6"/>
  <c r="Z80" i="6"/>
  <c r="Z76" i="6"/>
  <c r="Z79" i="6"/>
  <c r="Z68" i="6"/>
  <c r="Z63" i="6"/>
  <c r="Z75" i="6"/>
  <c r="Z70" i="6"/>
  <c r="Z64" i="6"/>
  <c r="Z62" i="6"/>
  <c r="AA62" i="6" s="1"/>
  <c r="Z65" i="6"/>
  <c r="Q61" i="6"/>
  <c r="B14" i="6" s="1"/>
  <c r="AD167" i="5"/>
  <c r="G35" i="5" s="1"/>
  <c r="P70" i="5"/>
  <c r="G12" i="5" s="1"/>
  <c r="P71" i="5"/>
  <c r="Q71" i="5"/>
  <c r="AD175" i="5"/>
  <c r="G43" i="5" s="1"/>
  <c r="Q63" i="5"/>
  <c r="Q66" i="5" s="1"/>
  <c r="H11" i="5" s="1"/>
  <c r="ES64" i="5"/>
  <c r="B37" i="5" s="1"/>
  <c r="ES71" i="5"/>
  <c r="B44" i="5" s="1"/>
  <c r="P63" i="5"/>
  <c r="P69" i="5" s="1"/>
  <c r="AD177" i="5"/>
  <c r="G45" i="5" s="1"/>
  <c r="ES63" i="5"/>
  <c r="B36" i="5" s="1"/>
  <c r="AD176" i="5"/>
  <c r="G44" i="5" s="1"/>
  <c r="ES68" i="5"/>
  <c r="B41" i="5" s="1"/>
  <c r="ES69" i="5"/>
  <c r="B42" i="5" s="1"/>
  <c r="AD170" i="5"/>
  <c r="G38" i="5" s="1"/>
  <c r="AD172" i="5"/>
  <c r="G40" i="5" s="1"/>
  <c r="AD171" i="5"/>
  <c r="G39" i="5" s="1"/>
  <c r="ES62" i="5"/>
  <c r="B35" i="5" s="1"/>
  <c r="ES70" i="5"/>
  <c r="B43" i="5" s="1"/>
  <c r="ES65" i="5"/>
  <c r="B38" i="5" s="1"/>
  <c r="P60" i="5"/>
  <c r="G7" i="5" s="1"/>
  <c r="AD169" i="5"/>
  <c r="G37" i="5" s="1"/>
  <c r="AD174" i="5"/>
  <c r="G42" i="5" s="1"/>
  <c r="ES66" i="5"/>
  <c r="B39" i="5" s="1"/>
  <c r="ES72" i="5"/>
  <c r="B45" i="5" s="1"/>
  <c r="ES67" i="5"/>
  <c r="B40" i="5" s="1"/>
  <c r="AD173" i="5"/>
  <c r="G41" i="5" s="1"/>
  <c r="AD168" i="5"/>
  <c r="G36" i="5" s="1"/>
  <c r="P64" i="5"/>
  <c r="G9" i="5" s="1"/>
  <c r="R55" i="1"/>
  <c r="R53" i="1"/>
  <c r="R51" i="1"/>
  <c r="R49" i="1"/>
  <c r="R47" i="1"/>
  <c r="R45" i="1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P59" i="1"/>
  <c r="ES62" i="1" s="1"/>
  <c r="R43" i="1"/>
  <c r="R7" i="1"/>
  <c r="R15" i="1"/>
  <c r="R13" i="1"/>
  <c r="R11" i="1"/>
  <c r="R9" i="1"/>
  <c r="R56" i="1"/>
  <c r="R54" i="1"/>
  <c r="R52" i="1"/>
  <c r="R50" i="1"/>
  <c r="R48" i="1"/>
  <c r="R46" i="1"/>
  <c r="R44" i="1"/>
  <c r="R42" i="1"/>
  <c r="R40" i="1"/>
  <c r="R38" i="1"/>
  <c r="R36" i="1"/>
  <c r="R34" i="1"/>
  <c r="R32" i="1"/>
  <c r="R30" i="1"/>
  <c r="R28" i="1"/>
  <c r="R26" i="1"/>
  <c r="R24" i="1"/>
  <c r="R22" i="1"/>
  <c r="R20" i="1"/>
  <c r="R18" i="1"/>
  <c r="R16" i="1"/>
  <c r="R14" i="1"/>
  <c r="R12" i="1"/>
  <c r="R10" i="1"/>
  <c r="R8" i="1"/>
  <c r="AC206" i="6" l="1"/>
  <c r="AE206" i="6" s="1"/>
  <c r="AG206" i="6" s="1"/>
  <c r="AC221" i="6"/>
  <c r="AE221" i="6" s="1"/>
  <c r="AG221" i="6" s="1"/>
  <c r="AC252" i="6"/>
  <c r="AE252" i="6" s="1"/>
  <c r="AG252" i="6" s="1"/>
  <c r="AC177" i="6"/>
  <c r="AE177" i="6" s="1"/>
  <c r="AG177" i="6" s="1"/>
  <c r="AC257" i="6"/>
  <c r="AE257" i="6" s="1"/>
  <c r="AG257" i="6" s="1"/>
  <c r="AC175" i="6"/>
  <c r="AE175" i="6" s="1"/>
  <c r="AG175" i="6" s="1"/>
  <c r="AC203" i="6"/>
  <c r="AE203" i="6" s="1"/>
  <c r="AG203" i="6" s="1"/>
  <c r="AC250" i="6"/>
  <c r="AE250" i="6" s="1"/>
  <c r="AG250" i="6" s="1"/>
  <c r="AC222" i="6"/>
  <c r="AE222" i="6" s="1"/>
  <c r="AG222" i="6" s="1"/>
  <c r="AC199" i="6"/>
  <c r="AE199" i="6" s="1"/>
  <c r="AG199" i="6" s="1"/>
  <c r="AC210" i="6"/>
  <c r="AE210" i="6" s="1"/>
  <c r="AG210" i="6" s="1"/>
  <c r="AC184" i="6"/>
  <c r="AE184" i="6" s="1"/>
  <c r="AG184" i="6" s="1"/>
  <c r="AC217" i="6"/>
  <c r="AE217" i="6" s="1"/>
  <c r="AG217" i="6" s="1"/>
  <c r="AC264" i="6"/>
  <c r="AE264" i="6" s="1"/>
  <c r="AG264" i="6" s="1"/>
  <c r="AC243" i="6"/>
  <c r="AE243" i="6" s="1"/>
  <c r="AG243" i="6" s="1"/>
  <c r="AC179" i="6"/>
  <c r="AE179" i="6" s="1"/>
  <c r="AG179" i="6" s="1"/>
  <c r="AC215" i="6"/>
  <c r="AE215" i="6" s="1"/>
  <c r="AG215" i="6" s="1"/>
  <c r="AC259" i="6"/>
  <c r="AE259" i="6" s="1"/>
  <c r="AG259" i="6" s="1"/>
  <c r="AC261" i="6"/>
  <c r="AE261" i="6" s="1"/>
  <c r="AG261" i="6" s="1"/>
  <c r="AC216" i="6"/>
  <c r="AE216" i="6" s="1"/>
  <c r="AG216" i="6" s="1"/>
  <c r="AC262" i="6"/>
  <c r="AE262" i="6" s="1"/>
  <c r="AG262" i="6" s="1"/>
  <c r="AC233" i="6"/>
  <c r="AE233" i="6" s="1"/>
  <c r="AG233" i="6" s="1"/>
  <c r="AC193" i="6"/>
  <c r="AE193" i="6" s="1"/>
  <c r="AG193" i="6" s="1"/>
  <c r="AC244" i="6"/>
  <c r="AE244" i="6" s="1"/>
  <c r="AG244" i="6" s="1"/>
  <c r="AC202" i="6"/>
  <c r="AE202" i="6" s="1"/>
  <c r="AG202" i="6" s="1"/>
  <c r="AC235" i="6"/>
  <c r="AE235" i="6" s="1"/>
  <c r="AG235" i="6" s="1"/>
  <c r="AC200" i="6"/>
  <c r="AE200" i="6" s="1"/>
  <c r="AG200" i="6" s="1"/>
  <c r="AC258" i="6"/>
  <c r="AE258" i="6" s="1"/>
  <c r="AG258" i="6" s="1"/>
  <c r="AC228" i="6"/>
  <c r="AE228" i="6" s="1"/>
  <c r="AG228" i="6" s="1"/>
  <c r="AC207" i="6"/>
  <c r="AE207" i="6" s="1"/>
  <c r="AG207" i="6" s="1"/>
  <c r="AC188" i="6"/>
  <c r="AE188" i="6" s="1"/>
  <c r="AG188" i="6" s="1"/>
  <c r="AC172" i="6"/>
  <c r="AE172" i="6" s="1"/>
  <c r="AG172" i="6" s="1"/>
  <c r="AC239" i="6"/>
  <c r="AE239" i="6" s="1"/>
  <c r="AG239" i="6" s="1"/>
  <c r="AC242" i="6"/>
  <c r="AE242" i="6" s="1"/>
  <c r="AG242" i="6" s="1"/>
  <c r="AC186" i="6"/>
  <c r="AE186" i="6" s="1"/>
  <c r="AG186" i="6" s="1"/>
  <c r="AC248" i="6"/>
  <c r="AE248" i="6" s="1"/>
  <c r="AG248" i="6" s="1"/>
  <c r="AC232" i="6"/>
  <c r="AE232" i="6" s="1"/>
  <c r="AG232" i="6" s="1"/>
  <c r="AC213" i="6"/>
  <c r="AE213" i="6" s="1"/>
  <c r="AG213" i="6" s="1"/>
  <c r="AC192" i="6"/>
  <c r="AE192" i="6" s="1"/>
  <c r="AG192" i="6" s="1"/>
  <c r="AC173" i="6"/>
  <c r="AE173" i="6" s="1"/>
  <c r="AG173" i="6" s="1"/>
  <c r="AC254" i="6"/>
  <c r="AE254" i="6" s="1"/>
  <c r="AG254" i="6" s="1"/>
  <c r="AC190" i="6"/>
  <c r="AE190" i="6" s="1"/>
  <c r="AG190" i="6" s="1"/>
  <c r="AC167" i="6"/>
  <c r="AE167" i="6" s="1"/>
  <c r="AG167" i="6" s="1"/>
  <c r="AC220" i="6"/>
  <c r="AE220" i="6" s="1"/>
  <c r="AG220" i="6" s="1"/>
  <c r="AC204" i="6"/>
  <c r="AE204" i="6" s="1"/>
  <c r="AG204" i="6" s="1"/>
  <c r="AC185" i="6"/>
  <c r="AE185" i="6" s="1"/>
  <c r="AG185" i="6" s="1"/>
  <c r="AC263" i="6"/>
  <c r="AE263" i="6" s="1"/>
  <c r="AG263" i="6" s="1"/>
  <c r="AC231" i="6"/>
  <c r="AE231" i="6" s="1"/>
  <c r="AG231" i="6" s="1"/>
  <c r="AC234" i="6"/>
  <c r="AE234" i="6" s="1"/>
  <c r="AG234" i="6" s="1"/>
  <c r="AC170" i="6"/>
  <c r="AE170" i="6" s="1"/>
  <c r="AG170" i="6" s="1"/>
  <c r="AC245" i="6"/>
  <c r="AE245" i="6" s="1"/>
  <c r="AG245" i="6" s="1"/>
  <c r="AC227" i="6"/>
  <c r="AE227" i="6" s="1"/>
  <c r="AG227" i="6" s="1"/>
  <c r="AC205" i="6"/>
  <c r="AE205" i="6" s="1"/>
  <c r="AG205" i="6" s="1"/>
  <c r="AC189" i="6"/>
  <c r="AE189" i="6" s="1"/>
  <c r="AG189" i="6" s="1"/>
  <c r="AC171" i="6"/>
  <c r="AE171" i="6" s="1"/>
  <c r="AG171" i="6" s="1"/>
  <c r="AC230" i="6"/>
  <c r="AE230" i="6" s="1"/>
  <c r="AG230" i="6" s="1"/>
  <c r="AC174" i="6"/>
  <c r="AE174" i="6" s="1"/>
  <c r="AG174" i="6" s="1"/>
  <c r="AC255" i="6"/>
  <c r="AE255" i="6" s="1"/>
  <c r="AG255" i="6" s="1"/>
  <c r="AC225" i="6"/>
  <c r="AE225" i="6" s="1"/>
  <c r="AG225" i="6" s="1"/>
  <c r="AC209" i="6"/>
  <c r="AE209" i="6" s="1"/>
  <c r="AG209" i="6" s="1"/>
  <c r="AC196" i="6"/>
  <c r="AE196" i="6" s="1"/>
  <c r="AG196" i="6" s="1"/>
  <c r="AC183" i="6"/>
  <c r="AE183" i="6" s="1"/>
  <c r="AG183" i="6" s="1"/>
  <c r="AC267" i="6"/>
  <c r="AE267" i="6" s="1"/>
  <c r="AG267" i="6" s="1"/>
  <c r="AC241" i="6"/>
  <c r="AE241" i="6" s="1"/>
  <c r="AG241" i="6" s="1"/>
  <c r="AC260" i="6"/>
  <c r="AE260" i="6" s="1"/>
  <c r="AG260" i="6" s="1"/>
  <c r="AC218" i="6"/>
  <c r="AE218" i="6" s="1"/>
  <c r="AG218" i="6" s="1"/>
  <c r="AC178" i="6"/>
  <c r="AE178" i="6" s="1"/>
  <c r="AG178" i="6" s="1"/>
  <c r="AC253" i="6"/>
  <c r="AE253" i="6" s="1"/>
  <c r="AG253" i="6" s="1"/>
  <c r="AC237" i="6"/>
  <c r="AE237" i="6" s="1"/>
  <c r="AG237" i="6" s="1"/>
  <c r="AC224" i="6"/>
  <c r="AE224" i="6" s="1"/>
  <c r="AG224" i="6" s="1"/>
  <c r="AC211" i="6"/>
  <c r="AE211" i="6" s="1"/>
  <c r="AG211" i="6" s="1"/>
  <c r="AC195" i="6"/>
  <c r="AE195" i="6" s="1"/>
  <c r="AG195" i="6" s="1"/>
  <c r="AC181" i="6"/>
  <c r="AE181" i="6" s="1"/>
  <c r="AG181" i="6" s="1"/>
  <c r="AC168" i="6"/>
  <c r="AE168" i="6" s="1"/>
  <c r="AG168" i="6" s="1"/>
  <c r="AC238" i="6"/>
  <c r="AE238" i="6" s="1"/>
  <c r="AG238" i="6" s="1"/>
  <c r="AC198" i="6"/>
  <c r="AE198" i="6" s="1"/>
  <c r="AG198" i="6" s="1"/>
  <c r="AC247" i="6"/>
  <c r="AE247" i="6" s="1"/>
  <c r="AG247" i="6" s="1"/>
  <c r="AC223" i="6"/>
  <c r="AE223" i="6" s="1"/>
  <c r="AG223" i="6" s="1"/>
  <c r="AC212" i="6"/>
  <c r="AE212" i="6" s="1"/>
  <c r="AG212" i="6" s="1"/>
  <c r="AC201" i="6"/>
  <c r="AE201" i="6" s="1"/>
  <c r="AG201" i="6" s="1"/>
  <c r="AC191" i="6"/>
  <c r="AE191" i="6" s="1"/>
  <c r="AG191" i="6" s="1"/>
  <c r="AC180" i="6"/>
  <c r="AE180" i="6" s="1"/>
  <c r="AG180" i="6" s="1"/>
  <c r="AC169" i="6"/>
  <c r="AE169" i="6" s="1"/>
  <c r="AG169" i="6" s="1"/>
  <c r="AI169" i="6" s="1"/>
  <c r="AC249" i="6"/>
  <c r="AE249" i="6" s="1"/>
  <c r="AG249" i="6" s="1"/>
  <c r="AC236" i="6"/>
  <c r="AE236" i="6" s="1"/>
  <c r="AG236" i="6" s="1"/>
  <c r="AC256" i="6"/>
  <c r="AE256" i="6" s="1"/>
  <c r="AG256" i="6" s="1"/>
  <c r="AC226" i="6"/>
  <c r="AE226" i="6" s="1"/>
  <c r="AG226" i="6" s="1"/>
  <c r="AC194" i="6"/>
  <c r="AE194" i="6" s="1"/>
  <c r="AG194" i="6" s="1"/>
  <c r="AC265" i="6"/>
  <c r="AE265" i="6" s="1"/>
  <c r="AG265" i="6" s="1"/>
  <c r="AC251" i="6"/>
  <c r="AE251" i="6" s="1"/>
  <c r="AG251" i="6" s="1"/>
  <c r="AC240" i="6"/>
  <c r="AE240" i="6" s="1"/>
  <c r="AG240" i="6" s="1"/>
  <c r="AC229" i="6"/>
  <c r="AE229" i="6" s="1"/>
  <c r="AG229" i="6" s="1"/>
  <c r="AC219" i="6"/>
  <c r="AE219" i="6" s="1"/>
  <c r="AG219" i="6" s="1"/>
  <c r="AC208" i="6"/>
  <c r="AE208" i="6" s="1"/>
  <c r="AG208" i="6" s="1"/>
  <c r="AC197" i="6"/>
  <c r="AE197" i="6" s="1"/>
  <c r="AG197" i="6" s="1"/>
  <c r="AC187" i="6"/>
  <c r="AE187" i="6" s="1"/>
  <c r="AG187" i="6" s="1"/>
  <c r="AC176" i="6"/>
  <c r="AE176" i="6" s="1"/>
  <c r="AG176" i="6" s="1"/>
  <c r="AC266" i="6"/>
  <c r="AE266" i="6" s="1"/>
  <c r="AG266" i="6" s="1"/>
  <c r="AC246" i="6"/>
  <c r="AE246" i="6" s="1"/>
  <c r="AG246" i="6" s="1"/>
  <c r="AC214" i="6"/>
  <c r="AE214" i="6" s="1"/>
  <c r="AG214" i="6" s="1"/>
  <c r="AA66" i="6"/>
  <c r="AC66" i="6" s="1"/>
  <c r="AE66" i="6" s="1"/>
  <c r="AD264" i="6"/>
  <c r="AF264" i="6" s="1"/>
  <c r="AH264" i="6" s="1"/>
  <c r="AD256" i="6"/>
  <c r="AF256" i="6" s="1"/>
  <c r="AH256" i="6" s="1"/>
  <c r="AD261" i="6"/>
  <c r="AF261" i="6" s="1"/>
  <c r="AH261" i="6" s="1"/>
  <c r="AD253" i="6"/>
  <c r="AF253" i="6" s="1"/>
  <c r="AH253" i="6" s="1"/>
  <c r="AD245" i="6"/>
  <c r="AF245" i="6" s="1"/>
  <c r="AH245" i="6" s="1"/>
  <c r="AD237" i="6"/>
  <c r="AF237" i="6" s="1"/>
  <c r="AH237" i="6" s="1"/>
  <c r="AD229" i="6"/>
  <c r="AF229" i="6" s="1"/>
  <c r="AH229" i="6" s="1"/>
  <c r="AD221" i="6"/>
  <c r="AF221" i="6" s="1"/>
  <c r="AH221" i="6" s="1"/>
  <c r="AJ221" i="6" s="1"/>
  <c r="AD213" i="6"/>
  <c r="AF213" i="6" s="1"/>
  <c r="AH213" i="6" s="1"/>
  <c r="AD205" i="6"/>
  <c r="AF205" i="6" s="1"/>
  <c r="AH205" i="6" s="1"/>
  <c r="AD197" i="6"/>
  <c r="AF197" i="6" s="1"/>
  <c r="AH197" i="6" s="1"/>
  <c r="AD189" i="6"/>
  <c r="AF189" i="6" s="1"/>
  <c r="AH189" i="6" s="1"/>
  <c r="AD181" i="6"/>
  <c r="AF181" i="6" s="1"/>
  <c r="AH181" i="6" s="1"/>
  <c r="AD173" i="6"/>
  <c r="AF173" i="6" s="1"/>
  <c r="AH173" i="6" s="1"/>
  <c r="AD266" i="6"/>
  <c r="AF266" i="6" s="1"/>
  <c r="AH266" i="6" s="1"/>
  <c r="AD258" i="6"/>
  <c r="AF258" i="6" s="1"/>
  <c r="AH258" i="6" s="1"/>
  <c r="AD263" i="6"/>
  <c r="AF263" i="6" s="1"/>
  <c r="AH263" i="6" s="1"/>
  <c r="AD255" i="6"/>
  <c r="AF255" i="6" s="1"/>
  <c r="AH255" i="6" s="1"/>
  <c r="AD247" i="6"/>
  <c r="AF247" i="6" s="1"/>
  <c r="AH247" i="6" s="1"/>
  <c r="AD239" i="6"/>
  <c r="AF239" i="6" s="1"/>
  <c r="AH239" i="6" s="1"/>
  <c r="AD231" i="6"/>
  <c r="AF231" i="6" s="1"/>
  <c r="AH231" i="6" s="1"/>
  <c r="AD223" i="6"/>
  <c r="AF223" i="6" s="1"/>
  <c r="AH223" i="6" s="1"/>
  <c r="AD215" i="6"/>
  <c r="AF215" i="6" s="1"/>
  <c r="AH215" i="6" s="1"/>
  <c r="AD207" i="6"/>
  <c r="AF207" i="6" s="1"/>
  <c r="AH207" i="6" s="1"/>
  <c r="AJ207" i="6" s="1"/>
  <c r="AM171" i="6" s="1"/>
  <c r="I39" i="6" s="1"/>
  <c r="AD199" i="6"/>
  <c r="AF199" i="6" s="1"/>
  <c r="AH199" i="6" s="1"/>
  <c r="AD191" i="6"/>
  <c r="AF191" i="6" s="1"/>
  <c r="AH191" i="6" s="1"/>
  <c r="AI191" i="6" s="1"/>
  <c r="AD183" i="6"/>
  <c r="AF183" i="6" s="1"/>
  <c r="AH183" i="6" s="1"/>
  <c r="AD175" i="6"/>
  <c r="AF175" i="6" s="1"/>
  <c r="AH175" i="6" s="1"/>
  <c r="AJ175" i="6" s="1"/>
  <c r="AD226" i="6"/>
  <c r="AF226" i="6" s="1"/>
  <c r="AH226" i="6" s="1"/>
  <c r="AD218" i="6"/>
  <c r="AF218" i="6" s="1"/>
  <c r="AH218" i="6" s="1"/>
  <c r="AD210" i="6"/>
  <c r="AF210" i="6" s="1"/>
  <c r="AH210" i="6" s="1"/>
  <c r="AD202" i="6"/>
  <c r="AF202" i="6" s="1"/>
  <c r="AH202" i="6" s="1"/>
  <c r="AD194" i="6"/>
  <c r="AF194" i="6" s="1"/>
  <c r="AH194" i="6" s="1"/>
  <c r="AD186" i="6"/>
  <c r="AF186" i="6" s="1"/>
  <c r="AH186" i="6" s="1"/>
  <c r="AD178" i="6"/>
  <c r="AF178" i="6" s="1"/>
  <c r="AH178" i="6" s="1"/>
  <c r="AD170" i="6"/>
  <c r="AF170" i="6" s="1"/>
  <c r="AH170" i="6" s="1"/>
  <c r="AJ170" i="6" s="1"/>
  <c r="AD250" i="6"/>
  <c r="AF250" i="6" s="1"/>
  <c r="AH250" i="6" s="1"/>
  <c r="AD167" i="6"/>
  <c r="AF167" i="6" s="1"/>
  <c r="AH167" i="6" s="1"/>
  <c r="AD251" i="6"/>
  <c r="AF251" i="6" s="1"/>
  <c r="AH251" i="6" s="1"/>
  <c r="AD243" i="6"/>
  <c r="AF243" i="6" s="1"/>
  <c r="AH243" i="6" s="1"/>
  <c r="AD235" i="6"/>
  <c r="AF235" i="6" s="1"/>
  <c r="AH235" i="6" s="1"/>
  <c r="AD227" i="6"/>
  <c r="AF227" i="6" s="1"/>
  <c r="AH227" i="6" s="1"/>
  <c r="AI227" i="6" s="1"/>
  <c r="AL173" i="6" s="1"/>
  <c r="H41" i="6" s="1"/>
  <c r="AD219" i="6"/>
  <c r="AF219" i="6" s="1"/>
  <c r="AH219" i="6" s="1"/>
  <c r="AD211" i="6"/>
  <c r="AF211" i="6" s="1"/>
  <c r="AH211" i="6" s="1"/>
  <c r="AD203" i="6"/>
  <c r="AF203" i="6" s="1"/>
  <c r="AH203" i="6" s="1"/>
  <c r="AD195" i="6"/>
  <c r="AF195" i="6" s="1"/>
  <c r="AH195" i="6" s="1"/>
  <c r="AD187" i="6"/>
  <c r="AF187" i="6" s="1"/>
  <c r="AH187" i="6" s="1"/>
  <c r="AD179" i="6"/>
  <c r="AF179" i="6" s="1"/>
  <c r="AH179" i="6" s="1"/>
  <c r="AD171" i="6"/>
  <c r="AF171" i="6" s="1"/>
  <c r="AH171" i="6" s="1"/>
  <c r="AD242" i="6"/>
  <c r="AF242" i="6" s="1"/>
  <c r="AH242" i="6" s="1"/>
  <c r="AJ242" i="6" s="1"/>
  <c r="AD260" i="6"/>
  <c r="AF260" i="6" s="1"/>
  <c r="AH260" i="6" s="1"/>
  <c r="AD265" i="6"/>
  <c r="AF265" i="6" s="1"/>
  <c r="AH265" i="6" s="1"/>
  <c r="AD257" i="6"/>
  <c r="AF257" i="6" s="1"/>
  <c r="AH257" i="6" s="1"/>
  <c r="AD262" i="6"/>
  <c r="AF262" i="6" s="1"/>
  <c r="AH262" i="6" s="1"/>
  <c r="AD254" i="6"/>
  <c r="AF254" i="6" s="1"/>
  <c r="AH254" i="6" s="1"/>
  <c r="AD246" i="6"/>
  <c r="AF246" i="6" s="1"/>
  <c r="AH246" i="6" s="1"/>
  <c r="AD238" i="6"/>
  <c r="AF238" i="6" s="1"/>
  <c r="AH238" i="6" s="1"/>
  <c r="AD230" i="6"/>
  <c r="AF230" i="6" s="1"/>
  <c r="AH230" i="6" s="1"/>
  <c r="AD222" i="6"/>
  <c r="AF222" i="6" s="1"/>
  <c r="AH222" i="6" s="1"/>
  <c r="AD214" i="6"/>
  <c r="AF214" i="6" s="1"/>
  <c r="AH214" i="6" s="1"/>
  <c r="AD206" i="6"/>
  <c r="AF206" i="6" s="1"/>
  <c r="AH206" i="6" s="1"/>
  <c r="AD198" i="6"/>
  <c r="AF198" i="6" s="1"/>
  <c r="AH198" i="6" s="1"/>
  <c r="AJ198" i="6" s="1"/>
  <c r="AD190" i="6"/>
  <c r="AF190" i="6" s="1"/>
  <c r="AH190" i="6" s="1"/>
  <c r="AJ190" i="6" s="1"/>
  <c r="AD182" i="6"/>
  <c r="AF182" i="6" s="1"/>
  <c r="AH182" i="6" s="1"/>
  <c r="AJ182" i="6" s="1"/>
  <c r="AD174" i="6"/>
  <c r="AF174" i="6" s="1"/>
  <c r="AH174" i="6" s="1"/>
  <c r="AD267" i="6"/>
  <c r="AF267" i="6" s="1"/>
  <c r="AH267" i="6" s="1"/>
  <c r="AJ267" i="6" s="1"/>
  <c r="AM177" i="6" s="1"/>
  <c r="I45" i="6" s="1"/>
  <c r="AD259" i="6"/>
  <c r="AF259" i="6" s="1"/>
  <c r="AH259" i="6" s="1"/>
  <c r="AI259" i="6" s="1"/>
  <c r="AD252" i="6"/>
  <c r="AF252" i="6" s="1"/>
  <c r="AH252" i="6" s="1"/>
  <c r="AD244" i="6"/>
  <c r="AF244" i="6" s="1"/>
  <c r="AH244" i="6" s="1"/>
  <c r="AD236" i="6"/>
  <c r="AF236" i="6" s="1"/>
  <c r="AH236" i="6" s="1"/>
  <c r="AD228" i="6"/>
  <c r="AF228" i="6" s="1"/>
  <c r="AH228" i="6" s="1"/>
  <c r="AD220" i="6"/>
  <c r="AF220" i="6" s="1"/>
  <c r="AH220" i="6" s="1"/>
  <c r="AD212" i="6"/>
  <c r="AF212" i="6" s="1"/>
  <c r="AH212" i="6" s="1"/>
  <c r="AD204" i="6"/>
  <c r="AF204" i="6" s="1"/>
  <c r="AH204" i="6" s="1"/>
  <c r="AI204" i="6" s="1"/>
  <c r="AD196" i="6"/>
  <c r="AF196" i="6" s="1"/>
  <c r="AH196" i="6" s="1"/>
  <c r="AD188" i="6"/>
  <c r="AF188" i="6" s="1"/>
  <c r="AH188" i="6" s="1"/>
  <c r="AD180" i="6"/>
  <c r="AF180" i="6" s="1"/>
  <c r="AH180" i="6" s="1"/>
  <c r="AI180" i="6" s="1"/>
  <c r="AD172" i="6"/>
  <c r="AF172" i="6" s="1"/>
  <c r="AH172" i="6" s="1"/>
  <c r="AI172" i="6" s="1"/>
  <c r="AD234" i="6"/>
  <c r="AF234" i="6" s="1"/>
  <c r="AH234" i="6" s="1"/>
  <c r="AD248" i="6"/>
  <c r="AF248" i="6" s="1"/>
  <c r="AH248" i="6" s="1"/>
  <c r="AD240" i="6"/>
  <c r="AF240" i="6" s="1"/>
  <c r="AH240" i="6" s="1"/>
  <c r="AD232" i="6"/>
  <c r="AF232" i="6" s="1"/>
  <c r="AH232" i="6" s="1"/>
  <c r="AD224" i="6"/>
  <c r="AF224" i="6" s="1"/>
  <c r="AH224" i="6" s="1"/>
  <c r="AJ224" i="6" s="1"/>
  <c r="AD216" i="6"/>
  <c r="AF216" i="6" s="1"/>
  <c r="AH216" i="6" s="1"/>
  <c r="AD208" i="6"/>
  <c r="AF208" i="6" s="1"/>
  <c r="AH208" i="6" s="1"/>
  <c r="AJ208" i="6" s="1"/>
  <c r="AD200" i="6"/>
  <c r="AF200" i="6" s="1"/>
  <c r="AH200" i="6" s="1"/>
  <c r="AJ200" i="6" s="1"/>
  <c r="AD192" i="6"/>
  <c r="AF192" i="6" s="1"/>
  <c r="AH192" i="6" s="1"/>
  <c r="AD184" i="6"/>
  <c r="AF184" i="6" s="1"/>
  <c r="AH184" i="6" s="1"/>
  <c r="AD176" i="6"/>
  <c r="AF176" i="6" s="1"/>
  <c r="AH176" i="6" s="1"/>
  <c r="AD168" i="6"/>
  <c r="AF168" i="6" s="1"/>
  <c r="AH168" i="6" s="1"/>
  <c r="AI168" i="6" s="1"/>
  <c r="AD249" i="6"/>
  <c r="AF249" i="6" s="1"/>
  <c r="AH249" i="6" s="1"/>
  <c r="AJ249" i="6" s="1"/>
  <c r="AD241" i="6"/>
  <c r="AF241" i="6" s="1"/>
  <c r="AH241" i="6" s="1"/>
  <c r="AD233" i="6"/>
  <c r="AF233" i="6" s="1"/>
  <c r="AH233" i="6" s="1"/>
  <c r="AI233" i="6" s="1"/>
  <c r="AD225" i="6"/>
  <c r="AF225" i="6" s="1"/>
  <c r="AH225" i="6" s="1"/>
  <c r="AI225" i="6" s="1"/>
  <c r="AD217" i="6"/>
  <c r="AF217" i="6" s="1"/>
  <c r="AH217" i="6" s="1"/>
  <c r="AD209" i="6"/>
  <c r="AF209" i="6" s="1"/>
  <c r="AH209" i="6" s="1"/>
  <c r="AD201" i="6"/>
  <c r="AF201" i="6" s="1"/>
  <c r="AH201" i="6" s="1"/>
  <c r="AD193" i="6"/>
  <c r="AF193" i="6" s="1"/>
  <c r="AH193" i="6" s="1"/>
  <c r="AJ193" i="6" s="1"/>
  <c r="AD185" i="6"/>
  <c r="AF185" i="6" s="1"/>
  <c r="AH185" i="6" s="1"/>
  <c r="AJ185" i="6" s="1"/>
  <c r="AD177" i="6"/>
  <c r="AF177" i="6" s="1"/>
  <c r="AH177" i="6" s="1"/>
  <c r="AA65" i="6"/>
  <c r="AB65" i="6"/>
  <c r="AA75" i="6"/>
  <c r="AB75" i="6"/>
  <c r="AA76" i="6"/>
  <c r="AB76" i="6"/>
  <c r="AA71" i="6"/>
  <c r="AB71" i="6"/>
  <c r="AA81" i="6"/>
  <c r="AB81" i="6"/>
  <c r="AA83" i="6"/>
  <c r="AB83" i="6"/>
  <c r="AA84" i="6"/>
  <c r="AB84" i="6"/>
  <c r="AA96" i="6"/>
  <c r="AB96" i="6"/>
  <c r="AA90" i="6"/>
  <c r="AB90" i="6"/>
  <c r="AA110" i="6"/>
  <c r="AB110" i="6"/>
  <c r="AA100" i="6"/>
  <c r="AB100" i="6"/>
  <c r="AA104" i="6"/>
  <c r="AB104" i="6"/>
  <c r="AA111" i="6"/>
  <c r="AB111" i="6"/>
  <c r="AA119" i="6"/>
  <c r="AB119" i="6"/>
  <c r="AA117" i="6"/>
  <c r="AB117" i="6"/>
  <c r="AA124" i="6"/>
  <c r="AB124" i="6"/>
  <c r="AA125" i="6"/>
  <c r="AB125" i="6"/>
  <c r="AA123" i="6"/>
  <c r="AB123" i="6"/>
  <c r="AA132" i="6"/>
  <c r="AB132" i="6"/>
  <c r="AA139" i="6"/>
  <c r="AB139" i="6"/>
  <c r="AA145" i="6"/>
  <c r="AB145" i="6"/>
  <c r="AA144" i="6"/>
  <c r="AB144" i="6"/>
  <c r="AA152" i="6"/>
  <c r="AB152" i="6"/>
  <c r="AA149" i="6"/>
  <c r="AB149" i="6"/>
  <c r="AA159" i="6"/>
  <c r="AB159" i="6"/>
  <c r="AA63" i="6"/>
  <c r="AB63" i="6"/>
  <c r="AA80" i="6"/>
  <c r="AB80" i="6"/>
  <c r="AA72" i="6"/>
  <c r="AB72" i="6"/>
  <c r="AA74" i="6"/>
  <c r="AB74" i="6"/>
  <c r="AA87" i="6"/>
  <c r="AB87" i="6"/>
  <c r="AA91" i="6"/>
  <c r="AB91" i="6"/>
  <c r="AA86" i="6"/>
  <c r="AB86" i="6"/>
  <c r="AA94" i="6"/>
  <c r="AB94" i="6"/>
  <c r="AA99" i="6"/>
  <c r="AB99" i="6"/>
  <c r="AA102" i="6"/>
  <c r="AB102" i="6"/>
  <c r="AA109" i="6"/>
  <c r="AB109" i="6"/>
  <c r="AA118" i="6"/>
  <c r="AB118" i="6"/>
  <c r="AA113" i="6"/>
  <c r="AB113" i="6"/>
  <c r="AA122" i="6"/>
  <c r="AB122" i="6"/>
  <c r="AA129" i="6"/>
  <c r="AB129" i="6"/>
  <c r="AA130" i="6"/>
  <c r="AB130" i="6"/>
  <c r="AA127" i="6"/>
  <c r="AB127" i="6"/>
  <c r="AA136" i="6"/>
  <c r="AB136" i="6"/>
  <c r="AA140" i="6"/>
  <c r="AB140" i="6"/>
  <c r="AA143" i="6"/>
  <c r="AB143" i="6"/>
  <c r="AA150" i="6"/>
  <c r="AB150" i="6"/>
  <c r="AA154" i="6"/>
  <c r="AB154" i="6"/>
  <c r="AA153" i="6"/>
  <c r="AB153" i="6"/>
  <c r="AA160" i="6"/>
  <c r="AB160" i="6"/>
  <c r="AA64" i="6"/>
  <c r="AB64" i="6"/>
  <c r="AA68" i="6"/>
  <c r="AB68" i="6"/>
  <c r="AA67" i="6"/>
  <c r="AB67" i="6"/>
  <c r="AA73" i="6"/>
  <c r="AB73" i="6"/>
  <c r="AA78" i="6"/>
  <c r="AB78" i="6"/>
  <c r="AA89" i="6"/>
  <c r="AB89" i="6"/>
  <c r="AA85" i="6"/>
  <c r="AB85" i="6"/>
  <c r="AA88" i="6"/>
  <c r="AB88" i="6"/>
  <c r="AA98" i="6"/>
  <c r="AB98" i="6"/>
  <c r="AA101" i="6"/>
  <c r="AB101" i="6"/>
  <c r="AA108" i="6"/>
  <c r="AB108" i="6"/>
  <c r="AA103" i="6"/>
  <c r="AB103" i="6"/>
  <c r="AA112" i="6"/>
  <c r="AB112" i="6"/>
  <c r="AA115" i="6"/>
  <c r="AB115" i="6"/>
  <c r="AA116" i="6"/>
  <c r="AB116" i="6"/>
  <c r="AA134" i="6"/>
  <c r="AB134" i="6"/>
  <c r="AA126" i="6"/>
  <c r="AB126" i="6"/>
  <c r="AA133" i="6"/>
  <c r="AB133" i="6"/>
  <c r="AA142" i="6"/>
  <c r="AB142" i="6"/>
  <c r="AA137" i="6"/>
  <c r="AB137" i="6"/>
  <c r="AA147" i="6"/>
  <c r="AB147" i="6"/>
  <c r="AA151" i="6"/>
  <c r="AB151" i="6"/>
  <c r="AA158" i="6"/>
  <c r="AB158" i="6"/>
  <c r="AA156" i="6"/>
  <c r="AB156" i="6"/>
  <c r="AA157" i="6"/>
  <c r="AB157" i="6"/>
  <c r="AA70" i="6"/>
  <c r="AB70" i="6"/>
  <c r="AA79" i="6"/>
  <c r="AB79" i="6"/>
  <c r="AA69" i="6"/>
  <c r="AB69" i="6"/>
  <c r="AA77" i="6"/>
  <c r="AB77" i="6"/>
  <c r="AA82" i="6"/>
  <c r="AB82" i="6"/>
  <c r="AA95" i="6"/>
  <c r="AB95" i="6"/>
  <c r="AA92" i="6"/>
  <c r="AB92" i="6"/>
  <c r="AA93" i="6"/>
  <c r="AB93" i="6"/>
  <c r="AA105" i="6"/>
  <c r="AB105" i="6"/>
  <c r="AA106" i="6"/>
  <c r="AB106" i="6"/>
  <c r="AA97" i="6"/>
  <c r="AB97" i="6"/>
  <c r="AA107" i="6"/>
  <c r="AB107" i="6"/>
  <c r="AA114" i="6"/>
  <c r="AB114" i="6"/>
  <c r="AA121" i="6"/>
  <c r="AB121" i="6"/>
  <c r="AA120" i="6"/>
  <c r="AB120" i="6"/>
  <c r="AA135" i="6"/>
  <c r="AB135" i="6"/>
  <c r="AA131" i="6"/>
  <c r="AB131" i="6"/>
  <c r="AA128" i="6"/>
  <c r="AB128" i="6"/>
  <c r="AA138" i="6"/>
  <c r="AB138" i="6"/>
  <c r="AA141" i="6"/>
  <c r="AB141" i="6"/>
  <c r="AA148" i="6"/>
  <c r="AB148" i="6"/>
  <c r="AA146" i="6"/>
  <c r="AB146" i="6"/>
  <c r="AA155" i="6"/>
  <c r="AB155" i="6"/>
  <c r="AA162" i="6"/>
  <c r="AB162" i="6"/>
  <c r="AA161" i="6"/>
  <c r="AB161" i="6"/>
  <c r="AB62" i="6"/>
  <c r="AC62" i="6" s="1"/>
  <c r="AJ257" i="6"/>
  <c r="AM176" i="6" s="1"/>
  <c r="I44" i="6" s="1"/>
  <c r="AI257" i="6"/>
  <c r="AL176" i="6" s="1"/>
  <c r="H44" i="6" s="1"/>
  <c r="AJ264" i="6"/>
  <c r="AI264" i="6"/>
  <c r="AI245" i="6"/>
  <c r="AI181" i="6"/>
  <c r="AJ199" i="6"/>
  <c r="AI199" i="6"/>
  <c r="AI206" i="6"/>
  <c r="AJ206" i="6"/>
  <c r="AI235" i="6"/>
  <c r="AJ235" i="6"/>
  <c r="AI213" i="6"/>
  <c r="AJ213" i="6"/>
  <c r="AJ205" i="6"/>
  <c r="AI231" i="6"/>
  <c r="AI189" i="6"/>
  <c r="AJ263" i="6"/>
  <c r="AI250" i="6"/>
  <c r="H13" i="5"/>
  <c r="U168" i="5"/>
  <c r="U171" i="5"/>
  <c r="U173" i="5"/>
  <c r="U176" i="5"/>
  <c r="U179" i="5"/>
  <c r="U181" i="5"/>
  <c r="U184" i="5"/>
  <c r="U187" i="5"/>
  <c r="U189" i="5"/>
  <c r="U192" i="5"/>
  <c r="U195" i="5"/>
  <c r="U197" i="5"/>
  <c r="U200" i="5"/>
  <c r="U203" i="5"/>
  <c r="U205" i="5"/>
  <c r="U208" i="5"/>
  <c r="U211" i="5"/>
  <c r="U213" i="5"/>
  <c r="U221" i="5"/>
  <c r="U177" i="5"/>
  <c r="U183" i="5"/>
  <c r="U194" i="5"/>
  <c r="U196" i="5"/>
  <c r="U198" i="5"/>
  <c r="U209" i="5"/>
  <c r="U220" i="5"/>
  <c r="U225" i="5"/>
  <c r="U233" i="5"/>
  <c r="U241" i="5"/>
  <c r="U249" i="5"/>
  <c r="U172" i="5"/>
  <c r="U175" i="5"/>
  <c r="U178" i="5"/>
  <c r="U201" i="5"/>
  <c r="U206" i="5"/>
  <c r="U212" i="5"/>
  <c r="U215" i="5"/>
  <c r="U218" i="5"/>
  <c r="U223" i="5"/>
  <c r="U232" i="5"/>
  <c r="U236" i="5"/>
  <c r="U238" i="5"/>
  <c r="U242" i="5"/>
  <c r="U251" i="5"/>
  <c r="U253" i="5"/>
  <c r="U257" i="5"/>
  <c r="U261" i="5"/>
  <c r="U265" i="5"/>
  <c r="U170" i="5"/>
  <c r="U190" i="5"/>
  <c r="U193" i="5"/>
  <c r="U204" i="5"/>
  <c r="U207" i="5"/>
  <c r="U210" i="5"/>
  <c r="U216" i="5"/>
  <c r="U224" i="5"/>
  <c r="U228" i="5"/>
  <c r="U230" i="5"/>
  <c r="U234" i="5"/>
  <c r="U243" i="5"/>
  <c r="U245" i="5"/>
  <c r="U247" i="5"/>
  <c r="U256" i="5"/>
  <c r="U260" i="5"/>
  <c r="U264" i="5"/>
  <c r="U182" i="5"/>
  <c r="U185" i="5"/>
  <c r="U188" i="5"/>
  <c r="U199" i="5"/>
  <c r="U202" i="5"/>
  <c r="U219" i="5"/>
  <c r="U222" i="5"/>
  <c r="U226" i="5"/>
  <c r="U169" i="5"/>
  <c r="U180" i="5"/>
  <c r="U191" i="5"/>
  <c r="U214" i="5"/>
  <c r="U235" i="5"/>
  <c r="U239" i="5"/>
  <c r="U248" i="5"/>
  <c r="U252" i="5"/>
  <c r="U255" i="5"/>
  <c r="U263" i="5"/>
  <c r="U167" i="5"/>
  <c r="U217" i="5"/>
  <c r="U227" i="5"/>
  <c r="U231" i="5"/>
  <c r="U240" i="5"/>
  <c r="U244" i="5"/>
  <c r="U258" i="5"/>
  <c r="U266" i="5"/>
  <c r="U174" i="5"/>
  <c r="U186" i="5"/>
  <c r="U237" i="5"/>
  <c r="U259" i="5"/>
  <c r="U267" i="5"/>
  <c r="U229" i="5"/>
  <c r="U246" i="5"/>
  <c r="U250" i="5"/>
  <c r="U254" i="5"/>
  <c r="U262" i="5"/>
  <c r="T170" i="5"/>
  <c r="V170" i="5" s="1"/>
  <c r="T178" i="5"/>
  <c r="V178" i="5" s="1"/>
  <c r="T186" i="5"/>
  <c r="V186" i="5" s="1"/>
  <c r="T194" i="5"/>
  <c r="V194" i="5" s="1"/>
  <c r="T202" i="5"/>
  <c r="V202" i="5" s="1"/>
  <c r="T210" i="5"/>
  <c r="V210" i="5" s="1"/>
  <c r="T215" i="5"/>
  <c r="V215" i="5" s="1"/>
  <c r="T218" i="5"/>
  <c r="V218" i="5" s="1"/>
  <c r="T220" i="5"/>
  <c r="V220" i="5" s="1"/>
  <c r="T169" i="5"/>
  <c r="V169" i="5" s="1"/>
  <c r="T173" i="5"/>
  <c r="V173" i="5" s="1"/>
  <c r="T175" i="5"/>
  <c r="V175" i="5" s="1"/>
  <c r="T179" i="5"/>
  <c r="V179" i="5" s="1"/>
  <c r="T188" i="5"/>
  <c r="V188" i="5" s="1"/>
  <c r="T190" i="5"/>
  <c r="V190" i="5" s="1"/>
  <c r="T192" i="5"/>
  <c r="V192" i="5" s="1"/>
  <c r="T201" i="5"/>
  <c r="V201" i="5" s="1"/>
  <c r="T205" i="5"/>
  <c r="V205" i="5" s="1"/>
  <c r="T207" i="5"/>
  <c r="V207" i="5" s="1"/>
  <c r="T211" i="5"/>
  <c r="V211" i="5" s="1"/>
  <c r="T216" i="5"/>
  <c r="V216" i="5" s="1"/>
  <c r="T222" i="5"/>
  <c r="V222" i="5" s="1"/>
  <c r="T224" i="5"/>
  <c r="V224" i="5" s="1"/>
  <c r="T227" i="5"/>
  <c r="V227" i="5" s="1"/>
  <c r="T230" i="5"/>
  <c r="V230" i="5" s="1"/>
  <c r="T232" i="5"/>
  <c r="V232" i="5" s="1"/>
  <c r="T235" i="5"/>
  <c r="V235" i="5" s="1"/>
  <c r="T238" i="5"/>
  <c r="V238" i="5" s="1"/>
  <c r="T240" i="5"/>
  <c r="V240" i="5" s="1"/>
  <c r="T243" i="5"/>
  <c r="V243" i="5" s="1"/>
  <c r="T246" i="5"/>
  <c r="V246" i="5" s="1"/>
  <c r="T248" i="5"/>
  <c r="V248" i="5" s="1"/>
  <c r="T251" i="5"/>
  <c r="V251" i="5" s="1"/>
  <c r="T181" i="5"/>
  <c r="V181" i="5" s="1"/>
  <c r="T184" i="5"/>
  <c r="V184" i="5" s="1"/>
  <c r="T193" i="5"/>
  <c r="V193" i="5" s="1"/>
  <c r="T195" i="5"/>
  <c r="V195" i="5" s="1"/>
  <c r="T198" i="5"/>
  <c r="V198" i="5" s="1"/>
  <c r="T204" i="5"/>
  <c r="V204" i="5" s="1"/>
  <c r="T221" i="5"/>
  <c r="V221" i="5" s="1"/>
  <c r="T228" i="5"/>
  <c r="V228" i="5" s="1"/>
  <c r="T234" i="5"/>
  <c r="V234" i="5" s="1"/>
  <c r="T245" i="5"/>
  <c r="V245" i="5" s="1"/>
  <c r="T247" i="5"/>
  <c r="V247" i="5" s="1"/>
  <c r="T249" i="5"/>
  <c r="V249" i="5" s="1"/>
  <c r="T256" i="5"/>
  <c r="V256" i="5" s="1"/>
  <c r="T260" i="5"/>
  <c r="V260" i="5" s="1"/>
  <c r="T264" i="5"/>
  <c r="V264" i="5" s="1"/>
  <c r="T176" i="5"/>
  <c r="V176" i="5" s="1"/>
  <c r="T182" i="5"/>
  <c r="V182" i="5" s="1"/>
  <c r="T185" i="5"/>
  <c r="V185" i="5" s="1"/>
  <c r="T187" i="5"/>
  <c r="V187" i="5" s="1"/>
  <c r="T196" i="5"/>
  <c r="V196" i="5" s="1"/>
  <c r="T199" i="5"/>
  <c r="V199" i="5" s="1"/>
  <c r="T213" i="5"/>
  <c r="V213" i="5" s="1"/>
  <c r="T219" i="5"/>
  <c r="V219" i="5" s="1"/>
  <c r="T226" i="5"/>
  <c r="V226" i="5" s="1"/>
  <c r="T237" i="5"/>
  <c r="V237" i="5" s="1"/>
  <c r="T239" i="5"/>
  <c r="V239" i="5" s="1"/>
  <c r="T241" i="5"/>
  <c r="V241" i="5" s="1"/>
  <c r="T252" i="5"/>
  <c r="V252" i="5" s="1"/>
  <c r="T255" i="5"/>
  <c r="V255" i="5" s="1"/>
  <c r="T259" i="5"/>
  <c r="V259" i="5" s="1"/>
  <c r="T263" i="5"/>
  <c r="V263" i="5" s="1"/>
  <c r="T267" i="5"/>
  <c r="V267" i="5" s="1"/>
  <c r="T168" i="5"/>
  <c r="V168" i="5" s="1"/>
  <c r="T171" i="5"/>
  <c r="V171" i="5" s="1"/>
  <c r="T174" i="5"/>
  <c r="V174" i="5" s="1"/>
  <c r="T177" i="5"/>
  <c r="V177" i="5" s="1"/>
  <c r="T180" i="5"/>
  <c r="V180" i="5" s="1"/>
  <c r="T191" i="5"/>
  <c r="V191" i="5" s="1"/>
  <c r="T197" i="5"/>
  <c r="V197" i="5" s="1"/>
  <c r="T208" i="5"/>
  <c r="V208" i="5" s="1"/>
  <c r="T214" i="5"/>
  <c r="V214" i="5" s="1"/>
  <c r="T217" i="5"/>
  <c r="V217" i="5" s="1"/>
  <c r="T203" i="5"/>
  <c r="V203" i="5" s="1"/>
  <c r="T225" i="5"/>
  <c r="V225" i="5" s="1"/>
  <c r="T231" i="5"/>
  <c r="V231" i="5" s="1"/>
  <c r="T244" i="5"/>
  <c r="V244" i="5" s="1"/>
  <c r="T258" i="5"/>
  <c r="V258" i="5" s="1"/>
  <c r="T266" i="5"/>
  <c r="V266" i="5" s="1"/>
  <c r="T172" i="5"/>
  <c r="V172" i="5" s="1"/>
  <c r="T183" i="5"/>
  <c r="V183" i="5" s="1"/>
  <c r="T206" i="5"/>
  <c r="V206" i="5" s="1"/>
  <c r="T236" i="5"/>
  <c r="V236" i="5" s="1"/>
  <c r="T253" i="5"/>
  <c r="V253" i="5" s="1"/>
  <c r="T261" i="5"/>
  <c r="V261" i="5" s="1"/>
  <c r="T167" i="5"/>
  <c r="V167" i="5" s="1"/>
  <c r="T209" i="5"/>
  <c r="V209" i="5" s="1"/>
  <c r="T229" i="5"/>
  <c r="V229" i="5" s="1"/>
  <c r="T233" i="5"/>
  <c r="V233" i="5" s="1"/>
  <c r="T250" i="5"/>
  <c r="V250" i="5" s="1"/>
  <c r="T254" i="5"/>
  <c r="V254" i="5" s="1"/>
  <c r="T262" i="5"/>
  <c r="V262" i="5" s="1"/>
  <c r="T189" i="5"/>
  <c r="V189" i="5" s="1"/>
  <c r="T200" i="5"/>
  <c r="V200" i="5" s="1"/>
  <c r="T212" i="5"/>
  <c r="V212" i="5" s="1"/>
  <c r="T223" i="5"/>
  <c r="V223" i="5" s="1"/>
  <c r="T242" i="5"/>
  <c r="V242" i="5" s="1"/>
  <c r="T257" i="5"/>
  <c r="V257" i="5" s="1"/>
  <c r="T265" i="5"/>
  <c r="V265" i="5" s="1"/>
  <c r="Q70" i="5"/>
  <c r="P61" i="5" s="1"/>
  <c r="P67" i="5"/>
  <c r="P66" i="5"/>
  <c r="G11" i="5" s="1"/>
  <c r="Q67" i="5"/>
  <c r="Q65" i="5"/>
  <c r="H10" i="5" s="1"/>
  <c r="Q64" i="5"/>
  <c r="H9" i="5" s="1"/>
  <c r="Q68" i="5"/>
  <c r="Q69" i="5"/>
  <c r="P65" i="5"/>
  <c r="P68" i="5"/>
  <c r="G13" i="5"/>
  <c r="Q63" i="1"/>
  <c r="Q66" i="1" s="1"/>
  <c r="H11" i="1" s="1"/>
  <c r="AD177" i="1"/>
  <c r="G45" i="1" s="1"/>
  <c r="AD173" i="1"/>
  <c r="G41" i="1" s="1"/>
  <c r="AD169" i="1"/>
  <c r="G37" i="1" s="1"/>
  <c r="AD176" i="1"/>
  <c r="G44" i="1" s="1"/>
  <c r="AD172" i="1"/>
  <c r="G40" i="1" s="1"/>
  <c r="AD168" i="1"/>
  <c r="G36" i="1" s="1"/>
  <c r="AD175" i="1"/>
  <c r="G43" i="1" s="1"/>
  <c r="AD171" i="1"/>
  <c r="G39" i="1" s="1"/>
  <c r="AD167" i="1"/>
  <c r="G35" i="1" s="1"/>
  <c r="AD174" i="1"/>
  <c r="G42" i="1" s="1"/>
  <c r="AD170" i="1"/>
  <c r="G38" i="1" s="1"/>
  <c r="P60" i="1"/>
  <c r="G7" i="1" s="1"/>
  <c r="Q71" i="1"/>
  <c r="P63" i="1"/>
  <c r="P67" i="1" s="1"/>
  <c r="P71" i="1"/>
  <c r="G13" i="1" s="1"/>
  <c r="ES72" i="1"/>
  <c r="B45" i="1" s="1"/>
  <c r="ES68" i="1"/>
  <c r="B41" i="1" s="1"/>
  <c r="ES64" i="1"/>
  <c r="B37" i="1" s="1"/>
  <c r="ES71" i="1"/>
  <c r="B44" i="1" s="1"/>
  <c r="ES67" i="1"/>
  <c r="B40" i="1" s="1"/>
  <c r="ES63" i="1"/>
  <c r="B36" i="1" s="1"/>
  <c r="ES70" i="1"/>
  <c r="B43" i="1" s="1"/>
  <c r="ES66" i="1"/>
  <c r="B39" i="1" s="1"/>
  <c r="B35" i="1"/>
  <c r="ES69" i="1"/>
  <c r="B42" i="1" s="1"/>
  <c r="ES65" i="1"/>
  <c r="B38" i="1" s="1"/>
  <c r="Q67" i="1" l="1"/>
  <c r="AJ218" i="6"/>
  <c r="AI223" i="6"/>
  <c r="AI255" i="6"/>
  <c r="AJ226" i="6"/>
  <c r="AI203" i="6"/>
  <c r="AJ223" i="6"/>
  <c r="AJ168" i="6"/>
  <c r="AI256" i="6"/>
  <c r="AI226" i="6"/>
  <c r="AJ238" i="6"/>
  <c r="AI211" i="6"/>
  <c r="AI267" i="6"/>
  <c r="AL177" i="6" s="1"/>
  <c r="H45" i="6" s="1"/>
  <c r="AJ171" i="6"/>
  <c r="AJ245" i="6"/>
  <c r="AI263" i="6"/>
  <c r="AI167" i="6"/>
  <c r="AL167" i="6" s="1"/>
  <c r="H35" i="6" s="1"/>
  <c r="AJ186" i="6"/>
  <c r="AJ203" i="6"/>
  <c r="AJ256" i="6"/>
  <c r="AJ167" i="6"/>
  <c r="AM167" i="6" s="1"/>
  <c r="I35" i="6" s="1"/>
  <c r="AJ255" i="6"/>
  <c r="AI186" i="6"/>
  <c r="AI171" i="6"/>
  <c r="AJ169" i="6"/>
  <c r="AI192" i="6"/>
  <c r="AI210" i="6"/>
  <c r="AI238" i="6"/>
  <c r="AI242" i="6"/>
  <c r="AI218" i="6"/>
  <c r="AJ240" i="6"/>
  <c r="AJ212" i="6"/>
  <c r="AJ188" i="6"/>
  <c r="AJ252" i="6"/>
  <c r="AI246" i="6"/>
  <c r="AJ211" i="6"/>
  <c r="AJ243" i="6"/>
  <c r="AJ225" i="6"/>
  <c r="AI252" i="6"/>
  <c r="AI208" i="6"/>
  <c r="AJ180" i="6"/>
  <c r="AI200" i="6"/>
  <c r="AJ265" i="6"/>
  <c r="AI170" i="6"/>
  <c r="AI182" i="6"/>
  <c r="AD66" i="6"/>
  <c r="AF66" i="6" s="1"/>
  <c r="AI178" i="6"/>
  <c r="AI183" i="6"/>
  <c r="AI215" i="6"/>
  <c r="AJ261" i="6"/>
  <c r="AJ247" i="6"/>
  <c r="AM175" i="6" s="1"/>
  <c r="I43" i="6" s="1"/>
  <c r="AI197" i="6"/>
  <c r="AL170" i="6" s="1"/>
  <c r="H38" i="6" s="1"/>
  <c r="AI214" i="6"/>
  <c r="AJ187" i="6"/>
  <c r="AM169" i="6" s="1"/>
  <c r="I37" i="6" s="1"/>
  <c r="AI198" i="6"/>
  <c r="AJ195" i="6"/>
  <c r="AJ253" i="6"/>
  <c r="AJ230" i="6"/>
  <c r="AJ227" i="6"/>
  <c r="AM173" i="6" s="1"/>
  <c r="I41" i="6" s="1"/>
  <c r="AJ231" i="6"/>
  <c r="AJ220" i="6"/>
  <c r="AJ173" i="6"/>
  <c r="AJ172" i="6"/>
  <c r="AJ258" i="6"/>
  <c r="AJ244" i="6"/>
  <c r="AI179" i="6"/>
  <c r="AJ250" i="6"/>
  <c r="AJ259" i="6"/>
  <c r="AI195" i="6"/>
  <c r="AI190" i="6"/>
  <c r="AI244" i="6"/>
  <c r="AI173" i="6"/>
  <c r="AI230" i="6"/>
  <c r="AJ177" i="6"/>
  <c r="AM168" i="6" s="1"/>
  <c r="I36" i="6" s="1"/>
  <c r="AJ209" i="6"/>
  <c r="AJ241" i="6"/>
  <c r="AI184" i="6"/>
  <c r="AI216" i="6"/>
  <c r="AJ248" i="6"/>
  <c r="AI220" i="6"/>
  <c r="AJ179" i="6"/>
  <c r="AI258" i="6"/>
  <c r="AI212" i="6"/>
  <c r="AJ192" i="6"/>
  <c r="AJ246" i="6"/>
  <c r="AJ189" i="6"/>
  <c r="AI253" i="6"/>
  <c r="AJ184" i="6"/>
  <c r="AI219" i="6"/>
  <c r="AJ251" i="6"/>
  <c r="AI176" i="6"/>
  <c r="AI265" i="6"/>
  <c r="AJ236" i="6"/>
  <c r="AJ191" i="6"/>
  <c r="AJ181" i="6"/>
  <c r="AJ237" i="6"/>
  <c r="AM174" i="6" s="1"/>
  <c r="I42" i="6" s="1"/>
  <c r="AJ260" i="6"/>
  <c r="AI174" i="6"/>
  <c r="AI205" i="6"/>
  <c r="AJ204" i="6"/>
  <c r="AJ254" i="6"/>
  <c r="AI232" i="6"/>
  <c r="AJ239" i="6"/>
  <c r="AI228" i="6"/>
  <c r="AI202" i="6"/>
  <c r="AJ262" i="6"/>
  <c r="AJ216" i="6"/>
  <c r="AI239" i="6"/>
  <c r="AI188" i="6"/>
  <c r="AI248" i="6"/>
  <c r="AI221" i="6"/>
  <c r="AI241" i="6"/>
  <c r="AI207" i="6"/>
  <c r="AL171" i="6" s="1"/>
  <c r="H39" i="6" s="1"/>
  <c r="AJ202" i="6"/>
  <c r="AI243" i="6"/>
  <c r="AJ217" i="6"/>
  <c r="AM172" i="6" s="1"/>
  <c r="I40" i="6" s="1"/>
  <c r="AJ234" i="6"/>
  <c r="AJ196" i="6"/>
  <c r="AJ228" i="6"/>
  <c r="AJ222" i="6"/>
  <c r="AI254" i="6"/>
  <c r="AI260" i="6"/>
  <c r="AJ219" i="6"/>
  <c r="AJ215" i="6"/>
  <c r="AI236" i="6"/>
  <c r="AI262" i="6"/>
  <c r="AI237" i="6"/>
  <c r="AL174" i="6" s="1"/>
  <c r="H42" i="6" s="1"/>
  <c r="AI209" i="6"/>
  <c r="AI175" i="6"/>
  <c r="AJ232" i="6"/>
  <c r="AJ176" i="6"/>
  <c r="AJ174" i="6"/>
  <c r="AI196" i="6"/>
  <c r="AI240" i="6"/>
  <c r="AI247" i="6"/>
  <c r="AL175" i="6" s="1"/>
  <c r="H43" i="6" s="1"/>
  <c r="AJ266" i="6"/>
  <c r="AD76" i="6"/>
  <c r="AF76" i="6" s="1"/>
  <c r="AJ197" i="6"/>
  <c r="AM170" i="6" s="1"/>
  <c r="I38" i="6" s="1"/>
  <c r="AD104" i="6"/>
  <c r="AF104" i="6" s="1"/>
  <c r="AJ233" i="6"/>
  <c r="AI193" i="6"/>
  <c r="AI217" i="6"/>
  <c r="AL172" i="6" s="1"/>
  <c r="H40" i="6" s="1"/>
  <c r="AJ214" i="6"/>
  <c r="AI187" i="6"/>
  <c r="AL169" i="6" s="1"/>
  <c r="H37" i="6" s="1"/>
  <c r="AJ229" i="6"/>
  <c r="AI194" i="6"/>
  <c r="AI249" i="6"/>
  <c r="AJ201" i="6"/>
  <c r="AI266" i="6"/>
  <c r="AI224" i="6"/>
  <c r="AI185" i="6"/>
  <c r="AI222" i="6"/>
  <c r="AJ183" i="6"/>
  <c r="AI234" i="6"/>
  <c r="AI229" i="6"/>
  <c r="AI251" i="6"/>
  <c r="AJ194" i="6"/>
  <c r="AJ178" i="6"/>
  <c r="AJ210" i="6"/>
  <c r="AI261" i="6"/>
  <c r="AI201" i="6"/>
  <c r="AD134" i="6"/>
  <c r="AF134" i="6" s="1"/>
  <c r="AD152" i="6"/>
  <c r="AF152" i="6" s="1"/>
  <c r="AD109" i="6"/>
  <c r="AF109" i="6" s="1"/>
  <c r="AD72" i="6"/>
  <c r="AF72" i="6" s="1"/>
  <c r="AD149" i="6"/>
  <c r="AF149" i="6" s="1"/>
  <c r="AD119" i="6"/>
  <c r="AF119" i="6" s="1"/>
  <c r="AD83" i="6"/>
  <c r="AF83" i="6" s="1"/>
  <c r="AI177" i="6"/>
  <c r="AL168" i="6" s="1"/>
  <c r="H36" i="6" s="1"/>
  <c r="AD71" i="6"/>
  <c r="AF71" i="6" s="1"/>
  <c r="AC159" i="6"/>
  <c r="AE159" i="6" s="1"/>
  <c r="AC152" i="6"/>
  <c r="AE152" i="6" s="1"/>
  <c r="AC145" i="6"/>
  <c r="AE145" i="6" s="1"/>
  <c r="AC132" i="6"/>
  <c r="AE132" i="6" s="1"/>
  <c r="AC125" i="6"/>
  <c r="AE125" i="6" s="1"/>
  <c r="AC117" i="6"/>
  <c r="AE117" i="6" s="1"/>
  <c r="AC111" i="6"/>
  <c r="AE111" i="6" s="1"/>
  <c r="AD82" i="6"/>
  <c r="AF82" i="6" s="1"/>
  <c r="AC100" i="6"/>
  <c r="AE100" i="6" s="1"/>
  <c r="AC90" i="6"/>
  <c r="AE90" i="6" s="1"/>
  <c r="AC84" i="6"/>
  <c r="AE84" i="6" s="1"/>
  <c r="AC81" i="6"/>
  <c r="AE81" i="6" s="1"/>
  <c r="AC76" i="6"/>
  <c r="AE76" i="6" s="1"/>
  <c r="AD157" i="6"/>
  <c r="AF157" i="6" s="1"/>
  <c r="AD112" i="6"/>
  <c r="AF112" i="6" s="1"/>
  <c r="AD108" i="6"/>
  <c r="AF108" i="6" s="1"/>
  <c r="AD69" i="6"/>
  <c r="AF69" i="6" s="1"/>
  <c r="AD150" i="6"/>
  <c r="AF150" i="6" s="1"/>
  <c r="AC65" i="6"/>
  <c r="AE65" i="6" s="1"/>
  <c r="AD154" i="6"/>
  <c r="AF154" i="6" s="1"/>
  <c r="AD143" i="6"/>
  <c r="AF143" i="6" s="1"/>
  <c r="AD130" i="6"/>
  <c r="AF130" i="6" s="1"/>
  <c r="AD122" i="6"/>
  <c r="AF122" i="6" s="1"/>
  <c r="AD118" i="6"/>
  <c r="AF118" i="6" s="1"/>
  <c r="AD102" i="6"/>
  <c r="AF102" i="6" s="1"/>
  <c r="AD94" i="6"/>
  <c r="AF94" i="6" s="1"/>
  <c r="AD80" i="6"/>
  <c r="AF80" i="6" s="1"/>
  <c r="AE62" i="6"/>
  <c r="AD133" i="6"/>
  <c r="AF133" i="6" s="1"/>
  <c r="AD101" i="6"/>
  <c r="AF101" i="6" s="1"/>
  <c r="AD88" i="6"/>
  <c r="AF88" i="6" s="1"/>
  <c r="AD140" i="6"/>
  <c r="AF140" i="6" s="1"/>
  <c r="AD86" i="6"/>
  <c r="AF86" i="6" s="1"/>
  <c r="AD62" i="6"/>
  <c r="AF62" i="6" s="1"/>
  <c r="AD117" i="6"/>
  <c r="AF117" i="6" s="1"/>
  <c r="AD144" i="6"/>
  <c r="AF144" i="6" s="1"/>
  <c r="AD124" i="6"/>
  <c r="AF124" i="6" s="1"/>
  <c r="AD110" i="6"/>
  <c r="AF110" i="6" s="1"/>
  <c r="AD96" i="6"/>
  <c r="AF96" i="6" s="1"/>
  <c r="AD75" i="6"/>
  <c r="AF75" i="6" s="1"/>
  <c r="AD158" i="6"/>
  <c r="AF158" i="6" s="1"/>
  <c r="AD126" i="6"/>
  <c r="AF126" i="6" s="1"/>
  <c r="AD98" i="6"/>
  <c r="AF98" i="6" s="1"/>
  <c r="AD132" i="6"/>
  <c r="AF132" i="6" s="1"/>
  <c r="AD84" i="6"/>
  <c r="AF84" i="6" s="1"/>
  <c r="AD65" i="6"/>
  <c r="AF65" i="6" s="1"/>
  <c r="AD103" i="6"/>
  <c r="AF103" i="6" s="1"/>
  <c r="AD142" i="6"/>
  <c r="AF142" i="6" s="1"/>
  <c r="AD85" i="6"/>
  <c r="AF85" i="6" s="1"/>
  <c r="AD78" i="6"/>
  <c r="AF78" i="6" s="1"/>
  <c r="AD125" i="6"/>
  <c r="AF125" i="6" s="1"/>
  <c r="AD111" i="6"/>
  <c r="AF111" i="6" s="1"/>
  <c r="AD100" i="6"/>
  <c r="AF100" i="6" s="1"/>
  <c r="AD161" i="6"/>
  <c r="AF161" i="6" s="1"/>
  <c r="AD148" i="6"/>
  <c r="AF148" i="6" s="1"/>
  <c r="AD131" i="6"/>
  <c r="AF131" i="6" s="1"/>
  <c r="AD105" i="6"/>
  <c r="AF105" i="6" s="1"/>
  <c r="AD77" i="6"/>
  <c r="AF77" i="6" s="1"/>
  <c r="AD136" i="6"/>
  <c r="AF136" i="6" s="1"/>
  <c r="AC156" i="6"/>
  <c r="AE156" i="6" s="1"/>
  <c r="AC151" i="6"/>
  <c r="AE151" i="6" s="1"/>
  <c r="AC137" i="6"/>
  <c r="AE137" i="6" s="1"/>
  <c r="AC133" i="6"/>
  <c r="AE133" i="6" s="1"/>
  <c r="AC134" i="6"/>
  <c r="AE134" i="6" s="1"/>
  <c r="AC115" i="6"/>
  <c r="AE115" i="6" s="1"/>
  <c r="AC103" i="6"/>
  <c r="AE103" i="6" s="1"/>
  <c r="AC101" i="6"/>
  <c r="AE101" i="6" s="1"/>
  <c r="AC88" i="6"/>
  <c r="AE88" i="6" s="1"/>
  <c r="AC89" i="6"/>
  <c r="AE89" i="6" s="1"/>
  <c r="AC73" i="6"/>
  <c r="AE73" i="6" s="1"/>
  <c r="AC68" i="6"/>
  <c r="AE68" i="6" s="1"/>
  <c r="AD155" i="6"/>
  <c r="AF155" i="6" s="1"/>
  <c r="AD138" i="6"/>
  <c r="AF138" i="6" s="1"/>
  <c r="AD120" i="6"/>
  <c r="AF120" i="6" s="1"/>
  <c r="AD114" i="6"/>
  <c r="AF114" i="6" s="1"/>
  <c r="AD97" i="6"/>
  <c r="AF97" i="6" s="1"/>
  <c r="AD92" i="6"/>
  <c r="AF92" i="6" s="1"/>
  <c r="AD70" i="6"/>
  <c r="AF70" i="6" s="1"/>
  <c r="AD145" i="6"/>
  <c r="AF145" i="6" s="1"/>
  <c r="AD127" i="6"/>
  <c r="AF127" i="6" s="1"/>
  <c r="AD113" i="6"/>
  <c r="AF113" i="6" s="1"/>
  <c r="AD87" i="6"/>
  <c r="AF87" i="6" s="1"/>
  <c r="AD81" i="6"/>
  <c r="AF81" i="6" s="1"/>
  <c r="AC157" i="6"/>
  <c r="AE157" i="6" s="1"/>
  <c r="AC158" i="6"/>
  <c r="AE158" i="6" s="1"/>
  <c r="AC147" i="6"/>
  <c r="AE147" i="6" s="1"/>
  <c r="AC142" i="6"/>
  <c r="AE142" i="6" s="1"/>
  <c r="AC126" i="6"/>
  <c r="AE126" i="6" s="1"/>
  <c r="AC116" i="6"/>
  <c r="AE116" i="6" s="1"/>
  <c r="AC112" i="6"/>
  <c r="AE112" i="6" s="1"/>
  <c r="AC108" i="6"/>
  <c r="AE108" i="6" s="1"/>
  <c r="AC98" i="6"/>
  <c r="AE98" i="6" s="1"/>
  <c r="AC85" i="6"/>
  <c r="AE85" i="6" s="1"/>
  <c r="AC78" i="6"/>
  <c r="AE78" i="6" s="1"/>
  <c r="AC67" i="6"/>
  <c r="AE67" i="6" s="1"/>
  <c r="AC64" i="6"/>
  <c r="AE64" i="6" s="1"/>
  <c r="AC149" i="6"/>
  <c r="AE149" i="6" s="1"/>
  <c r="AC144" i="6"/>
  <c r="AE144" i="6" s="1"/>
  <c r="AC139" i="6"/>
  <c r="AE139" i="6" s="1"/>
  <c r="AC123" i="6"/>
  <c r="AE123" i="6" s="1"/>
  <c r="AC124" i="6"/>
  <c r="AE124" i="6" s="1"/>
  <c r="AC119" i="6"/>
  <c r="AE119" i="6" s="1"/>
  <c r="AC104" i="6"/>
  <c r="AE104" i="6" s="1"/>
  <c r="AC110" i="6"/>
  <c r="AE110" i="6" s="1"/>
  <c r="AC96" i="6"/>
  <c r="AE96" i="6" s="1"/>
  <c r="AC83" i="6"/>
  <c r="AE83" i="6" s="1"/>
  <c r="AC71" i="6"/>
  <c r="AE71" i="6" s="1"/>
  <c r="AD153" i="6"/>
  <c r="AF153" i="6" s="1"/>
  <c r="AD129" i="6"/>
  <c r="AF129" i="6" s="1"/>
  <c r="AD162" i="6"/>
  <c r="AF162" i="6" s="1"/>
  <c r="AD146" i="6"/>
  <c r="AF146" i="6" s="1"/>
  <c r="AD141" i="6"/>
  <c r="AF141" i="6" s="1"/>
  <c r="AD128" i="6"/>
  <c r="AF128" i="6" s="1"/>
  <c r="AD121" i="6"/>
  <c r="AF121" i="6" s="1"/>
  <c r="AD107" i="6"/>
  <c r="AF107" i="6" s="1"/>
  <c r="AD106" i="6"/>
  <c r="AF106" i="6" s="1"/>
  <c r="AD93" i="6"/>
  <c r="AF93" i="6" s="1"/>
  <c r="AD95" i="6"/>
  <c r="AF95" i="6" s="1"/>
  <c r="AD159" i="6"/>
  <c r="AF159" i="6" s="1"/>
  <c r="AD151" i="6"/>
  <c r="AF151" i="6" s="1"/>
  <c r="AC75" i="6"/>
  <c r="AE75" i="6" s="1"/>
  <c r="AC161" i="6"/>
  <c r="AE161" i="6" s="1"/>
  <c r="AC155" i="6"/>
  <c r="AE155" i="6" s="1"/>
  <c r="AC148" i="6"/>
  <c r="AE148" i="6" s="1"/>
  <c r="AC138" i="6"/>
  <c r="AE138" i="6" s="1"/>
  <c r="AC131" i="6"/>
  <c r="AE131" i="6" s="1"/>
  <c r="AC120" i="6"/>
  <c r="AE120" i="6" s="1"/>
  <c r="AC114" i="6"/>
  <c r="AE114" i="6" s="1"/>
  <c r="AC97" i="6"/>
  <c r="AE97" i="6" s="1"/>
  <c r="AC105" i="6"/>
  <c r="AE105" i="6" s="1"/>
  <c r="AC92" i="6"/>
  <c r="AE92" i="6" s="1"/>
  <c r="AC82" i="6"/>
  <c r="AE82" i="6" s="1"/>
  <c r="AC69" i="6"/>
  <c r="AE69" i="6" s="1"/>
  <c r="AC70" i="6"/>
  <c r="AE70" i="6" s="1"/>
  <c r="AD64" i="6"/>
  <c r="AF64" i="6" s="1"/>
  <c r="AD147" i="6"/>
  <c r="AF147" i="6" s="1"/>
  <c r="AD116" i="6"/>
  <c r="AF116" i="6" s="1"/>
  <c r="AD99" i="6"/>
  <c r="AF99" i="6" s="1"/>
  <c r="AD63" i="6"/>
  <c r="AF63" i="6" s="1"/>
  <c r="AD139" i="6"/>
  <c r="AF139" i="6" s="1"/>
  <c r="AC162" i="6"/>
  <c r="AE162" i="6" s="1"/>
  <c r="AC146" i="6"/>
  <c r="AE146" i="6" s="1"/>
  <c r="AC141" i="6"/>
  <c r="AE141" i="6" s="1"/>
  <c r="AC128" i="6"/>
  <c r="AE128" i="6" s="1"/>
  <c r="AC135" i="6"/>
  <c r="AE135" i="6" s="1"/>
  <c r="AC121" i="6"/>
  <c r="AE121" i="6" s="1"/>
  <c r="AC107" i="6"/>
  <c r="AE107" i="6" s="1"/>
  <c r="AC106" i="6"/>
  <c r="AE106" i="6" s="1"/>
  <c r="AC93" i="6"/>
  <c r="AE93" i="6" s="1"/>
  <c r="AC95" i="6"/>
  <c r="AE95" i="6" s="1"/>
  <c r="AC77" i="6"/>
  <c r="AE77" i="6" s="1"/>
  <c r="AC79" i="6"/>
  <c r="AE79" i="6" s="1"/>
  <c r="AD67" i="6"/>
  <c r="AF67" i="6" s="1"/>
  <c r="AD137" i="6"/>
  <c r="AF137" i="6" s="1"/>
  <c r="AD115" i="6"/>
  <c r="AF115" i="6" s="1"/>
  <c r="AD73" i="6"/>
  <c r="AF73" i="6" s="1"/>
  <c r="AD160" i="6"/>
  <c r="AF160" i="6" s="1"/>
  <c r="AD91" i="6"/>
  <c r="AF91" i="6" s="1"/>
  <c r="AD74" i="6"/>
  <c r="AF74" i="6" s="1"/>
  <c r="AD90" i="6"/>
  <c r="AF90" i="6" s="1"/>
  <c r="AC153" i="6"/>
  <c r="AE153" i="6" s="1"/>
  <c r="AC150" i="6"/>
  <c r="AE150" i="6" s="1"/>
  <c r="AC140" i="6"/>
  <c r="AE140" i="6" s="1"/>
  <c r="AC127" i="6"/>
  <c r="AE127" i="6" s="1"/>
  <c r="AC129" i="6"/>
  <c r="AE129" i="6" s="1"/>
  <c r="AC113" i="6"/>
  <c r="AE113" i="6" s="1"/>
  <c r="AC109" i="6"/>
  <c r="AE109" i="6" s="1"/>
  <c r="AC99" i="6"/>
  <c r="AE99" i="6" s="1"/>
  <c r="AC86" i="6"/>
  <c r="AE86" i="6" s="1"/>
  <c r="AC87" i="6"/>
  <c r="AE87" i="6" s="1"/>
  <c r="AC72" i="6"/>
  <c r="AE72" i="6" s="1"/>
  <c r="AC63" i="6"/>
  <c r="AE63" i="6" s="1"/>
  <c r="AD123" i="6"/>
  <c r="AF123" i="6" s="1"/>
  <c r="AD135" i="6"/>
  <c r="AF135" i="6" s="1"/>
  <c r="AD79" i="6"/>
  <c r="AF79" i="6" s="1"/>
  <c r="AD156" i="6"/>
  <c r="AF156" i="6" s="1"/>
  <c r="AD89" i="6"/>
  <c r="AF89" i="6" s="1"/>
  <c r="AC160" i="6"/>
  <c r="AE160" i="6" s="1"/>
  <c r="AC154" i="6"/>
  <c r="AE154" i="6" s="1"/>
  <c r="AC143" i="6"/>
  <c r="AE143" i="6" s="1"/>
  <c r="AC136" i="6"/>
  <c r="AE136" i="6" s="1"/>
  <c r="AC130" i="6"/>
  <c r="AE130" i="6" s="1"/>
  <c r="AC122" i="6"/>
  <c r="AE122" i="6" s="1"/>
  <c r="AC118" i="6"/>
  <c r="AE118" i="6" s="1"/>
  <c r="AC102" i="6"/>
  <c r="AE102" i="6" s="1"/>
  <c r="AC94" i="6"/>
  <c r="AE94" i="6" s="1"/>
  <c r="AC91" i="6"/>
  <c r="AE91" i="6" s="1"/>
  <c r="AC74" i="6"/>
  <c r="AE74" i="6" s="1"/>
  <c r="AC80" i="6"/>
  <c r="AE80" i="6" s="1"/>
  <c r="AD68" i="6"/>
  <c r="AF68" i="6" s="1"/>
  <c r="Q64" i="1"/>
  <c r="H9" i="1" s="1"/>
  <c r="Q68" i="1"/>
  <c r="H12" i="5"/>
  <c r="W253" i="5"/>
  <c r="W254" i="5"/>
  <c r="Y254" i="5" s="1"/>
  <c r="W255" i="5"/>
  <c r="X255" i="5" s="1"/>
  <c r="W256" i="5"/>
  <c r="X256" i="5" s="1"/>
  <c r="W257" i="5"/>
  <c r="W258" i="5"/>
  <c r="X258" i="5" s="1"/>
  <c r="W259" i="5"/>
  <c r="Y259" i="5" s="1"/>
  <c r="W260" i="5"/>
  <c r="Y260" i="5" s="1"/>
  <c r="W261" i="5"/>
  <c r="W262" i="5"/>
  <c r="X262" i="5" s="1"/>
  <c r="W263" i="5"/>
  <c r="X263" i="5" s="1"/>
  <c r="W264" i="5"/>
  <c r="X264" i="5" s="1"/>
  <c r="W265" i="5"/>
  <c r="W266" i="5"/>
  <c r="W267" i="5"/>
  <c r="Y267" i="5" s="1"/>
  <c r="W167" i="5"/>
  <c r="Y167" i="5" s="1"/>
  <c r="W174" i="5"/>
  <c r="Y174" i="5" s="1"/>
  <c r="W240" i="5"/>
  <c r="W248" i="5"/>
  <c r="Y248" i="5" s="1"/>
  <c r="W191" i="5"/>
  <c r="Y191" i="5" s="1"/>
  <c r="W222" i="5"/>
  <c r="Y222" i="5" s="1"/>
  <c r="W188" i="5"/>
  <c r="X188" i="5" s="1"/>
  <c r="W243" i="5"/>
  <c r="Y243" i="5" s="1"/>
  <c r="W224" i="5"/>
  <c r="Y224" i="5" s="1"/>
  <c r="W204" i="5"/>
  <c r="W251" i="5"/>
  <c r="Y251" i="5" s="1"/>
  <c r="W232" i="5"/>
  <c r="Y232" i="5" s="1"/>
  <c r="W212" i="5"/>
  <c r="X212" i="5" s="1"/>
  <c r="W175" i="5"/>
  <c r="X175" i="5" s="1"/>
  <c r="W233" i="5"/>
  <c r="X233" i="5" s="1"/>
  <c r="W198" i="5"/>
  <c r="Y198" i="5" s="1"/>
  <c r="W177" i="5"/>
  <c r="Y177" i="5" s="1"/>
  <c r="W208" i="5"/>
  <c r="W197" i="5"/>
  <c r="Y197" i="5" s="1"/>
  <c r="W187" i="5"/>
  <c r="Y187" i="5" s="1"/>
  <c r="W176" i="5"/>
  <c r="Y176" i="5" s="1"/>
  <c r="W250" i="5"/>
  <c r="W231" i="5"/>
  <c r="X231" i="5" s="1"/>
  <c r="W239" i="5"/>
  <c r="X239" i="5" s="1"/>
  <c r="W180" i="5"/>
  <c r="X180" i="5" s="1"/>
  <c r="W219" i="5"/>
  <c r="Y219" i="5" s="1"/>
  <c r="W185" i="5"/>
  <c r="X185" i="5" s="1"/>
  <c r="W234" i="5"/>
  <c r="X234" i="5" s="1"/>
  <c r="W216" i="5"/>
  <c r="X216" i="5" s="1"/>
  <c r="W193" i="5"/>
  <c r="W242" i="5"/>
  <c r="Y242" i="5" s="1"/>
  <c r="W223" i="5"/>
  <c r="X223" i="5" s="1"/>
  <c r="W206" i="5"/>
  <c r="X206" i="5" s="1"/>
  <c r="W172" i="5"/>
  <c r="X172" i="5" s="1"/>
  <c r="W225" i="5"/>
  <c r="Y225" i="5" s="1"/>
  <c r="W196" i="5"/>
  <c r="X196" i="5" s="1"/>
  <c r="W221" i="5"/>
  <c r="Y221" i="5" s="1"/>
  <c r="W205" i="5"/>
  <c r="W195" i="5"/>
  <c r="Y195" i="5" s="1"/>
  <c r="W184" i="5"/>
  <c r="Y184" i="5" s="1"/>
  <c r="W173" i="5"/>
  <c r="Y173" i="5" s="1"/>
  <c r="W246" i="5"/>
  <c r="W237" i="5"/>
  <c r="X237" i="5" s="1"/>
  <c r="W227" i="5"/>
  <c r="Y227" i="5" s="1"/>
  <c r="W235" i="5"/>
  <c r="Y235" i="5" s="1"/>
  <c r="W169" i="5"/>
  <c r="Y169" i="5" s="1"/>
  <c r="W202" i="5"/>
  <c r="Y202" i="5" s="1"/>
  <c r="W182" i="5"/>
  <c r="X182" i="5" s="1"/>
  <c r="W247" i="5"/>
  <c r="X247" i="5" s="1"/>
  <c r="W230" i="5"/>
  <c r="W210" i="5"/>
  <c r="Y210" i="5" s="1"/>
  <c r="W190" i="5"/>
  <c r="Y190" i="5" s="1"/>
  <c r="W238" i="5"/>
  <c r="Y238" i="5" s="1"/>
  <c r="W218" i="5"/>
  <c r="W201" i="5"/>
  <c r="W249" i="5"/>
  <c r="Y249" i="5" s="1"/>
  <c r="W220" i="5"/>
  <c r="X220" i="5" s="1"/>
  <c r="W194" i="5"/>
  <c r="X194" i="5" s="1"/>
  <c r="W213" i="5"/>
  <c r="Y213" i="5" s="1"/>
  <c r="W203" i="5"/>
  <c r="Y203" i="5" s="1"/>
  <c r="W192" i="5"/>
  <c r="X192" i="5" s="1"/>
  <c r="W181" i="5"/>
  <c r="Y181" i="5" s="1"/>
  <c r="W171" i="5"/>
  <c r="Y171" i="5" s="1"/>
  <c r="W229" i="5"/>
  <c r="Y229" i="5" s="1"/>
  <c r="W186" i="5"/>
  <c r="Y186" i="5" s="1"/>
  <c r="W244" i="5"/>
  <c r="W217" i="5"/>
  <c r="X217" i="5" s="1"/>
  <c r="W252" i="5"/>
  <c r="Y252" i="5" s="1"/>
  <c r="W214" i="5"/>
  <c r="Y214" i="5" s="1"/>
  <c r="W226" i="5"/>
  <c r="Y226" i="5" s="1"/>
  <c r="W199" i="5"/>
  <c r="X199" i="5" s="1"/>
  <c r="W245" i="5"/>
  <c r="X245" i="5" s="1"/>
  <c r="W228" i="5"/>
  <c r="X228" i="5" s="1"/>
  <c r="W207" i="5"/>
  <c r="X207" i="5" s="1"/>
  <c r="W170" i="5"/>
  <c r="Y170" i="5" s="1"/>
  <c r="W236" i="5"/>
  <c r="X236" i="5" s="1"/>
  <c r="W215" i="5"/>
  <c r="X215" i="5" s="1"/>
  <c r="W178" i="5"/>
  <c r="W241" i="5"/>
  <c r="Y241" i="5" s="1"/>
  <c r="W209" i="5"/>
  <c r="Y209" i="5" s="1"/>
  <c r="W183" i="5"/>
  <c r="Y183" i="5" s="1"/>
  <c r="W211" i="5"/>
  <c r="Y211" i="5" s="1"/>
  <c r="W200" i="5"/>
  <c r="Y200" i="5" s="1"/>
  <c r="W189" i="5"/>
  <c r="Y189" i="5" s="1"/>
  <c r="W179" i="5"/>
  <c r="Y179" i="5" s="1"/>
  <c r="W168" i="5"/>
  <c r="Q61" i="5"/>
  <c r="B14" i="5" s="1"/>
  <c r="Y175" i="5"/>
  <c r="Y185" i="5"/>
  <c r="Y193" i="5"/>
  <c r="Y201" i="5"/>
  <c r="Y205" i="5"/>
  <c r="Y207" i="5"/>
  <c r="Y253" i="5"/>
  <c r="Y257" i="5"/>
  <c r="Y261" i="5"/>
  <c r="Y265" i="5"/>
  <c r="X169" i="5"/>
  <c r="X191" i="5"/>
  <c r="X193" i="5"/>
  <c r="X201" i="5"/>
  <c r="X205" i="5"/>
  <c r="X219" i="5"/>
  <c r="X253" i="5"/>
  <c r="X257" i="5"/>
  <c r="X261" i="5"/>
  <c r="X265" i="5"/>
  <c r="Y178" i="5"/>
  <c r="Y194" i="5"/>
  <c r="Y218" i="5"/>
  <c r="Y230" i="5"/>
  <c r="Y234" i="5"/>
  <c r="Y246" i="5"/>
  <c r="Y250" i="5"/>
  <c r="Y262" i="5"/>
  <c r="Y266" i="5"/>
  <c r="X204" i="5"/>
  <c r="Y208" i="5"/>
  <c r="X230" i="5"/>
  <c r="Y240" i="5"/>
  <c r="X246" i="5"/>
  <c r="X168" i="5"/>
  <c r="X178" i="5"/>
  <c r="Y188" i="5"/>
  <c r="Y204" i="5"/>
  <c r="X226" i="5"/>
  <c r="X167" i="5"/>
  <c r="Z167" i="5" s="1"/>
  <c r="Y168" i="5"/>
  <c r="Y216" i="5"/>
  <c r="X222" i="5"/>
  <c r="X244" i="5"/>
  <c r="X208" i="5"/>
  <c r="X250" i="5"/>
  <c r="X218" i="5"/>
  <c r="X240" i="5"/>
  <c r="Y244" i="5"/>
  <c r="X266" i="5"/>
  <c r="V58" i="5"/>
  <c r="V59" i="5"/>
  <c r="G10" i="5"/>
  <c r="Q65" i="1"/>
  <c r="Q69" i="1"/>
  <c r="Q70" i="1" s="1"/>
  <c r="H12" i="1" s="1"/>
  <c r="P61" i="1"/>
  <c r="H13" i="1"/>
  <c r="P66" i="1"/>
  <c r="G11" i="1" s="1"/>
  <c r="P64" i="1"/>
  <c r="G9" i="1" s="1"/>
  <c r="P65" i="1"/>
  <c r="P68" i="1"/>
  <c r="P72" i="1" s="1"/>
  <c r="P69" i="1"/>
  <c r="P70" i="1" s="1"/>
  <c r="Y228" i="5" l="1"/>
  <c r="X210" i="5"/>
  <c r="Y212" i="5"/>
  <c r="X260" i="5"/>
  <c r="Y180" i="5"/>
  <c r="Q61" i="1"/>
  <c r="B14" i="1" s="1"/>
  <c r="H10" i="1"/>
  <c r="V59" i="1"/>
  <c r="G10" i="1"/>
  <c r="V58" i="1"/>
  <c r="Q72" i="1"/>
  <c r="U175" i="1" s="1"/>
  <c r="G12" i="1"/>
  <c r="X211" i="5"/>
  <c r="X213" i="5"/>
  <c r="AG62" i="6"/>
  <c r="AH62" i="6" s="1"/>
  <c r="X251" i="5"/>
  <c r="AG155" i="6"/>
  <c r="AH155" i="6" s="1"/>
  <c r="AG84" i="6"/>
  <c r="AH84" i="6" s="1"/>
  <c r="AG117" i="6"/>
  <c r="AH117" i="6" s="1"/>
  <c r="AG152" i="6"/>
  <c r="AH152" i="6" s="1"/>
  <c r="AG74" i="6"/>
  <c r="AH74" i="6" s="1"/>
  <c r="AG118" i="6"/>
  <c r="AH118" i="6" s="1"/>
  <c r="AG73" i="6"/>
  <c r="AH73" i="6" s="1"/>
  <c r="AG103" i="6"/>
  <c r="AH103" i="6" s="1"/>
  <c r="AG137" i="6"/>
  <c r="AH137" i="6" s="1"/>
  <c r="AG106" i="6"/>
  <c r="AH106" i="6" s="1"/>
  <c r="AG128" i="6"/>
  <c r="AH128" i="6" s="1"/>
  <c r="AG138" i="6"/>
  <c r="AH138" i="6" s="1"/>
  <c r="AG66" i="6"/>
  <c r="AH66" i="6" s="1"/>
  <c r="AG115" i="6"/>
  <c r="AH115" i="6" s="1"/>
  <c r="AG81" i="6"/>
  <c r="AH81" i="6" s="1"/>
  <c r="AG111" i="6"/>
  <c r="AH111" i="6" s="1"/>
  <c r="AG145" i="6"/>
  <c r="AH145" i="6" s="1"/>
  <c r="AG80" i="6"/>
  <c r="AH80" i="6" s="1"/>
  <c r="AG102" i="6"/>
  <c r="AH102" i="6" s="1"/>
  <c r="AG136" i="6"/>
  <c r="AH136" i="6" s="1"/>
  <c r="AG79" i="6"/>
  <c r="AH79" i="6" s="1"/>
  <c r="AG101" i="6"/>
  <c r="AH101" i="6" s="1"/>
  <c r="AG133" i="6"/>
  <c r="AH133" i="6" s="1"/>
  <c r="AG65" i="6"/>
  <c r="AH65" i="6" s="1"/>
  <c r="AG93" i="6"/>
  <c r="AH93" i="6" s="1"/>
  <c r="AG135" i="6"/>
  <c r="AH135" i="6" s="1"/>
  <c r="AG162" i="6"/>
  <c r="AH162" i="6" s="1"/>
  <c r="AG71" i="6"/>
  <c r="AH71" i="6" s="1"/>
  <c r="AG104" i="6"/>
  <c r="AH104" i="6" s="1"/>
  <c r="AG139" i="6"/>
  <c r="AH139" i="6" s="1"/>
  <c r="AG72" i="6"/>
  <c r="AH72" i="6" s="1"/>
  <c r="AG109" i="6"/>
  <c r="AH109" i="6" s="1"/>
  <c r="AG140" i="6"/>
  <c r="AH140" i="6" s="1"/>
  <c r="AG67" i="6"/>
  <c r="AH67" i="6" s="1"/>
  <c r="AG108" i="6"/>
  <c r="AH108" i="6" s="1"/>
  <c r="AG142" i="6"/>
  <c r="AH142" i="6" s="1"/>
  <c r="AG75" i="6"/>
  <c r="AH75" i="6" s="1"/>
  <c r="AG105" i="6"/>
  <c r="AH105" i="6" s="1"/>
  <c r="AG114" i="6"/>
  <c r="AH114" i="6" s="1"/>
  <c r="AG148" i="6"/>
  <c r="AH148" i="6" s="1"/>
  <c r="AG161" i="6"/>
  <c r="AH161" i="6" s="1"/>
  <c r="AG63" i="6"/>
  <c r="AH63" i="6" s="1"/>
  <c r="AG83" i="6"/>
  <c r="AH83" i="6" s="1"/>
  <c r="AG110" i="6"/>
  <c r="AH110" i="6" s="1"/>
  <c r="AG119" i="6"/>
  <c r="AH119" i="6" s="1"/>
  <c r="AG123" i="6"/>
  <c r="AH123" i="6" s="1"/>
  <c r="AG144" i="6"/>
  <c r="AH144" i="6" s="1"/>
  <c r="AG68" i="6"/>
  <c r="AH68" i="6" s="1"/>
  <c r="AG87" i="6"/>
  <c r="AH87" i="6" s="1"/>
  <c r="AG99" i="6"/>
  <c r="AH99" i="6" s="1"/>
  <c r="AG113" i="6"/>
  <c r="AH113" i="6" s="1"/>
  <c r="AG127" i="6"/>
  <c r="AH127" i="6" s="1"/>
  <c r="AG150" i="6"/>
  <c r="AH150" i="6" s="1"/>
  <c r="AG70" i="6"/>
  <c r="AH70" i="6" s="1"/>
  <c r="AG78" i="6"/>
  <c r="AH78" i="6" s="1"/>
  <c r="AG98" i="6"/>
  <c r="AH98" i="6" s="1"/>
  <c r="AG112" i="6"/>
  <c r="AH112" i="6" s="1"/>
  <c r="AG126" i="6"/>
  <c r="AH126" i="6" s="1"/>
  <c r="AG147" i="6"/>
  <c r="AH147" i="6" s="1"/>
  <c r="AG157" i="6"/>
  <c r="AH157" i="6" s="1"/>
  <c r="AG69" i="6"/>
  <c r="AH69" i="6" s="1"/>
  <c r="AG92" i="6"/>
  <c r="AH92" i="6" s="1"/>
  <c r="AG120" i="6"/>
  <c r="AH120" i="6" s="1"/>
  <c r="AG97" i="6"/>
  <c r="AH97" i="6" s="1"/>
  <c r="AG143" i="6"/>
  <c r="AH143" i="6" s="1"/>
  <c r="X200" i="5"/>
  <c r="Y182" i="5"/>
  <c r="X243" i="5"/>
  <c r="X170" i="5"/>
  <c r="X248" i="5"/>
  <c r="X198" i="5"/>
  <c r="X229" i="5"/>
  <c r="Y237" i="5"/>
  <c r="X190" i="5"/>
  <c r="X232" i="5"/>
  <c r="X203" i="5"/>
  <c r="X189" i="5"/>
  <c r="X184" i="5"/>
  <c r="X259" i="5"/>
  <c r="Y245" i="5"/>
  <c r="X238" i="5"/>
  <c r="X214" i="5"/>
  <c r="Y206" i="5"/>
  <c r="X202" i="5"/>
  <c r="Y196" i="5"/>
  <c r="X254" i="5"/>
  <c r="X242" i="5"/>
  <c r="Y258" i="5"/>
  <c r="X241" i="5"/>
  <c r="Y255" i="5"/>
  <c r="Y233" i="5"/>
  <c r="X252" i="5"/>
  <c r="Y192" i="5"/>
  <c r="X179" i="5"/>
  <c r="X249" i="5"/>
  <c r="X225" i="5"/>
  <c r="X209" i="5"/>
  <c r="X197" i="5"/>
  <c r="Y247" i="5"/>
  <c r="AA247" i="5" s="1"/>
  <c r="Y223" i="5"/>
  <c r="X176" i="5"/>
  <c r="Y256" i="5"/>
  <c r="X186" i="5"/>
  <c r="Y220" i="5"/>
  <c r="X235" i="5"/>
  <c r="X221" i="5"/>
  <c r="Y215" i="5"/>
  <c r="Y264" i="5"/>
  <c r="X267" i="5"/>
  <c r="X183" i="5"/>
  <c r="X173" i="5"/>
  <c r="X224" i="5"/>
  <c r="X227" i="5"/>
  <c r="X195" i="5"/>
  <c r="X187" i="5"/>
  <c r="X177" i="5"/>
  <c r="Y263" i="5"/>
  <c r="Y239" i="5"/>
  <c r="Y217" i="5"/>
  <c r="X181" i="5"/>
  <c r="X171" i="5"/>
  <c r="Y231" i="5"/>
  <c r="Y199" i="5"/>
  <c r="X174" i="5"/>
  <c r="Y236" i="5"/>
  <c r="Y172" i="5"/>
  <c r="T160" i="5"/>
  <c r="V160" i="5" s="1"/>
  <c r="T80" i="5"/>
  <c r="T75" i="5"/>
  <c r="T129" i="5"/>
  <c r="T78" i="5"/>
  <c r="T113" i="5"/>
  <c r="T117" i="5"/>
  <c r="T146" i="5"/>
  <c r="T92" i="5"/>
  <c r="T136" i="5"/>
  <c r="T155" i="5"/>
  <c r="T89" i="5"/>
  <c r="T120" i="5"/>
  <c r="T148" i="5"/>
  <c r="T67" i="5"/>
  <c r="T100" i="5"/>
  <c r="T110" i="5"/>
  <c r="T135" i="5"/>
  <c r="T161" i="5"/>
  <c r="T62" i="5"/>
  <c r="T90" i="5"/>
  <c r="T105" i="5"/>
  <c r="T123" i="5"/>
  <c r="T141" i="5"/>
  <c r="T159" i="5"/>
  <c r="T70" i="5"/>
  <c r="T83" i="5"/>
  <c r="T101" i="5"/>
  <c r="T112" i="5"/>
  <c r="T127" i="5"/>
  <c r="T143" i="5"/>
  <c r="T153" i="5"/>
  <c r="T156" i="5"/>
  <c r="T65" i="5"/>
  <c r="T66" i="5"/>
  <c r="T82" i="5"/>
  <c r="T91" i="5"/>
  <c r="T102" i="5"/>
  <c r="T104" i="5"/>
  <c r="T122" i="5"/>
  <c r="T134" i="5"/>
  <c r="T139" i="5"/>
  <c r="T147" i="5"/>
  <c r="T162" i="5"/>
  <c r="T63" i="5"/>
  <c r="T84" i="5"/>
  <c r="T72" i="5"/>
  <c r="T99" i="5"/>
  <c r="T88" i="5"/>
  <c r="T98" i="5"/>
  <c r="T103" i="5"/>
  <c r="T108" i="5"/>
  <c r="T125" i="5"/>
  <c r="T133" i="5"/>
  <c r="T128" i="5"/>
  <c r="T140" i="5"/>
  <c r="T145" i="5"/>
  <c r="T158" i="5"/>
  <c r="T74" i="5"/>
  <c r="T71" i="5"/>
  <c r="T64" i="5"/>
  <c r="T73" i="5"/>
  <c r="T94" i="5"/>
  <c r="T87" i="5"/>
  <c r="T96" i="5"/>
  <c r="T97" i="5"/>
  <c r="T114" i="5"/>
  <c r="T106" i="5"/>
  <c r="T118" i="5"/>
  <c r="T115" i="5"/>
  <c r="T131" i="5"/>
  <c r="T130" i="5"/>
  <c r="T138" i="5"/>
  <c r="T144" i="5"/>
  <c r="T151" i="5"/>
  <c r="T154" i="5"/>
  <c r="T157" i="5"/>
  <c r="T81" i="5"/>
  <c r="T69" i="5"/>
  <c r="T76" i="5"/>
  <c r="T68" i="5"/>
  <c r="T77" i="5"/>
  <c r="T86" i="5"/>
  <c r="T79" i="5"/>
  <c r="T95" i="5"/>
  <c r="T85" i="5"/>
  <c r="T93" i="5"/>
  <c r="T107" i="5"/>
  <c r="T109" i="5"/>
  <c r="T111" i="5"/>
  <c r="T116" i="5"/>
  <c r="T121" i="5"/>
  <c r="T119" i="5"/>
  <c r="T124" i="5"/>
  <c r="T126" i="5"/>
  <c r="T132" i="5"/>
  <c r="T137" i="5"/>
  <c r="T142" i="5"/>
  <c r="T149" i="5"/>
  <c r="T150" i="5"/>
  <c r="T152" i="5"/>
  <c r="AA173" i="5"/>
  <c r="T179" i="1"/>
  <c r="T174" i="1"/>
  <c r="T249" i="1"/>
  <c r="T172" i="1"/>
  <c r="T219" i="1"/>
  <c r="T218" i="1"/>
  <c r="T168" i="1"/>
  <c r="T237" i="1"/>
  <c r="T257" i="1"/>
  <c r="T235" i="1"/>
  <c r="T217" i="1"/>
  <c r="T236" i="1"/>
  <c r="T170" i="1"/>
  <c r="T199" i="1"/>
  <c r="T220" i="1"/>
  <c r="T251" i="1"/>
  <c r="T203" i="1"/>
  <c r="T193" i="1"/>
  <c r="T206" i="1"/>
  <c r="T226" i="1"/>
  <c r="T233" i="1"/>
  <c r="T189" i="1"/>
  <c r="T205" i="1"/>
  <c r="T178" i="1"/>
  <c r="T197" i="1"/>
  <c r="T267" i="1"/>
  <c r="T183" i="1"/>
  <c r="T228" i="1"/>
  <c r="T247" i="1"/>
  <c r="T250" i="1"/>
  <c r="T185" i="1"/>
  <c r="T258" i="1"/>
  <c r="T229" i="1"/>
  <c r="T234" i="1"/>
  <c r="T167" i="1"/>
  <c r="T196" i="1"/>
  <c r="T209" i="1"/>
  <c r="T208" i="1"/>
  <c r="T255" i="1"/>
  <c r="T230" i="1"/>
  <c r="T180" i="1"/>
  <c r="T262" i="1"/>
  <c r="T213" i="1"/>
  <c r="T188" i="1"/>
  <c r="T253" i="1"/>
  <c r="T259" i="1"/>
  <c r="T215" i="1"/>
  <c r="T265" i="1"/>
  <c r="T176" i="1"/>
  <c r="T241" i="1"/>
  <c r="T184" i="1"/>
  <c r="T207" i="1"/>
  <c r="T186" i="1"/>
  <c r="T192" i="1"/>
  <c r="T260" i="1"/>
  <c r="T245" i="1"/>
  <c r="T222" i="1"/>
  <c r="T181" i="1"/>
  <c r="T240" i="1"/>
  <c r="T221" i="1"/>
  <c r="T246" i="1"/>
  <c r="T201" i="1"/>
  <c r="T177" i="1"/>
  <c r="T223" i="1"/>
  <c r="T171" i="1"/>
  <c r="T244" i="1"/>
  <c r="T263" i="1"/>
  <c r="T224" i="1"/>
  <c r="T210" i="1"/>
  <c r="T225" i="1"/>
  <c r="T187" i="1"/>
  <c r="T175" i="1"/>
  <c r="T256" i="1"/>
  <c r="T243" i="1"/>
  <c r="T227" i="1"/>
  <c r="T195" i="1"/>
  <c r="U168" i="1"/>
  <c r="W168" i="1" s="1"/>
  <c r="U184" i="1"/>
  <c r="U186" i="1"/>
  <c r="U193" i="1"/>
  <c r="U202" i="1"/>
  <c r="U209" i="1"/>
  <c r="U216" i="1"/>
  <c r="U225" i="1"/>
  <c r="U232" i="1"/>
  <c r="U234" i="1"/>
  <c r="V234" i="1" s="1"/>
  <c r="U248" i="1"/>
  <c r="U250" i="1"/>
  <c r="U189" i="1"/>
  <c r="U196" i="1"/>
  <c r="U203" i="1"/>
  <c r="U206" i="1"/>
  <c r="U215" i="1"/>
  <c r="U220" i="1"/>
  <c r="W220" i="1" s="1"/>
  <c r="U227" i="1"/>
  <c r="U174" i="1"/>
  <c r="U176" i="1"/>
  <c r="U183" i="1"/>
  <c r="U195" i="1"/>
  <c r="U221" i="1"/>
  <c r="U226" i="1"/>
  <c r="U235" i="1"/>
  <c r="W235" i="1" s="1"/>
  <c r="U238" i="1"/>
  <c r="U240" i="1"/>
  <c r="U252" i="1"/>
  <c r="U257" i="1"/>
  <c r="U265" i="1"/>
  <c r="U198" i="1"/>
  <c r="U217" i="1"/>
  <c r="V217" i="1" s="1"/>
  <c r="U222" i="1"/>
  <c r="U253" i="1"/>
  <c r="U264" i="1"/>
  <c r="U267" i="1"/>
  <c r="V267" i="1" s="1"/>
  <c r="U190" i="1"/>
  <c r="U199" i="1"/>
  <c r="V199" i="1" s="1"/>
  <c r="U244" i="1"/>
  <c r="U258" i="1"/>
  <c r="V258" i="1" s="1"/>
  <c r="U167" i="1"/>
  <c r="V167" i="1" s="1"/>
  <c r="U172" i="1"/>
  <c r="U219" i="1"/>
  <c r="U224" i="1"/>
  <c r="U229" i="1"/>
  <c r="U251" i="1"/>
  <c r="U255" i="1"/>
  <c r="W255" i="1" s="1"/>
  <c r="U266" i="1"/>
  <c r="U178" i="1"/>
  <c r="U192" i="1"/>
  <c r="U197" i="1"/>
  <c r="U243" i="1"/>
  <c r="U246" i="1"/>
  <c r="U249" i="1"/>
  <c r="W249" i="1" s="1"/>
  <c r="U263" i="1"/>
  <c r="V263" i="1" s="1"/>
  <c r="W189" i="1"/>
  <c r="V174" i="1" l="1"/>
  <c r="W250" i="1"/>
  <c r="W193" i="1"/>
  <c r="W225" i="1"/>
  <c r="W195" i="1"/>
  <c r="U259" i="1"/>
  <c r="V259" i="1" s="1"/>
  <c r="U211" i="1"/>
  <c r="U173" i="1"/>
  <c r="U242" i="1"/>
  <c r="U205" i="1"/>
  <c r="V205" i="1" s="1"/>
  <c r="U254" i="1"/>
  <c r="U185" i="1"/>
  <c r="W185" i="1" s="1"/>
  <c r="U231" i="1"/>
  <c r="U179" i="1"/>
  <c r="V179" i="1" s="1"/>
  <c r="U247" i="1"/>
  <c r="W247" i="1" s="1"/>
  <c r="U228" i="1"/>
  <c r="V228" i="1" s="1"/>
  <c r="U188" i="1"/>
  <c r="V188" i="1" s="1"/>
  <c r="U171" i="1"/>
  <c r="W171" i="1" s="1"/>
  <c r="U208" i="1"/>
  <c r="V208" i="1" s="1"/>
  <c r="U194" i="1"/>
  <c r="U241" i="1"/>
  <c r="W241" i="1" s="1"/>
  <c r="U218" i="1"/>
  <c r="W218" i="1" s="1"/>
  <c r="U200" i="1"/>
  <c r="U177" i="1"/>
  <c r="W177" i="1" s="1"/>
  <c r="W215" i="1"/>
  <c r="V240" i="1"/>
  <c r="U170" i="1"/>
  <c r="V170" i="1" s="1"/>
  <c r="T62" i="1"/>
  <c r="U62" i="1" s="1"/>
  <c r="W217" i="1"/>
  <c r="Y217" i="1" s="1"/>
  <c r="AA217" i="1" s="1"/>
  <c r="W244" i="1"/>
  <c r="T162" i="1"/>
  <c r="U162" i="1" s="1"/>
  <c r="W219" i="1"/>
  <c r="V215" i="1"/>
  <c r="U256" i="1"/>
  <c r="V256" i="1" s="1"/>
  <c r="U230" i="1"/>
  <c r="V230" i="1" s="1"/>
  <c r="U187" i="1"/>
  <c r="V187" i="1" s="1"/>
  <c r="U262" i="1"/>
  <c r="V262" i="1" s="1"/>
  <c r="U236" i="1"/>
  <c r="V236" i="1" s="1"/>
  <c r="U210" i="1"/>
  <c r="V210" i="1" s="1"/>
  <c r="U261" i="1"/>
  <c r="U204" i="1"/>
  <c r="U180" i="1"/>
  <c r="V180" i="1" s="1"/>
  <c r="U237" i="1"/>
  <c r="V237" i="1" s="1"/>
  <c r="U212" i="1"/>
  <c r="U260" i="1"/>
  <c r="V260" i="1" s="1"/>
  <c r="U245" i="1"/>
  <c r="V245" i="1" s="1"/>
  <c r="U233" i="1"/>
  <c r="V233" i="1" s="1"/>
  <c r="U214" i="1"/>
  <c r="U181" i="1"/>
  <c r="V181" i="1" s="1"/>
  <c r="U169" i="1"/>
  <c r="U213" i="1"/>
  <c r="W213" i="1" s="1"/>
  <c r="U201" i="1"/>
  <c r="W201" i="1" s="1"/>
  <c r="U182" i="1"/>
  <c r="U239" i="1"/>
  <c r="U223" i="1"/>
  <c r="V223" i="1" s="1"/>
  <c r="U207" i="1"/>
  <c r="W207" i="1" s="1"/>
  <c r="U191" i="1"/>
  <c r="V243" i="1"/>
  <c r="W174" i="1"/>
  <c r="Y174" i="1" s="1"/>
  <c r="AA174" i="1" s="1"/>
  <c r="W251" i="1"/>
  <c r="T92" i="1"/>
  <c r="U92" i="1" s="1"/>
  <c r="W167" i="1"/>
  <c r="T139" i="1"/>
  <c r="U139" i="1" s="1"/>
  <c r="T121" i="1"/>
  <c r="U121" i="1" s="1"/>
  <c r="T63" i="1"/>
  <c r="U63" i="1" s="1"/>
  <c r="T94" i="1"/>
  <c r="U94" i="1" s="1"/>
  <c r="T136" i="1"/>
  <c r="U136" i="1" s="1"/>
  <c r="W209" i="1"/>
  <c r="W203" i="1"/>
  <c r="W257" i="1"/>
  <c r="V176" i="1"/>
  <c r="W265" i="1"/>
  <c r="W188" i="1"/>
  <c r="V246" i="1"/>
  <c r="V197" i="1"/>
  <c r="V219" i="1"/>
  <c r="X219" i="1" s="1"/>
  <c r="Z219" i="1" s="1"/>
  <c r="W253" i="1"/>
  <c r="V203" i="1"/>
  <c r="W199" i="1"/>
  <c r="Y199" i="1" s="1"/>
  <c r="AA199" i="1" s="1"/>
  <c r="W176" i="1"/>
  <c r="T137" i="1"/>
  <c r="U137" i="1" s="1"/>
  <c r="T126" i="1"/>
  <c r="U126" i="1" s="1"/>
  <c r="T81" i="1"/>
  <c r="U81" i="1" s="1"/>
  <c r="T159" i="1"/>
  <c r="U159" i="1" s="1"/>
  <c r="T95" i="1"/>
  <c r="U95" i="1" s="1"/>
  <c r="T140" i="1"/>
  <c r="U140" i="1" s="1"/>
  <c r="T76" i="1"/>
  <c r="U76" i="1" s="1"/>
  <c r="W234" i="1"/>
  <c r="Y234" i="1" s="1"/>
  <c r="AA234" i="1" s="1"/>
  <c r="V251" i="1"/>
  <c r="V172" i="1"/>
  <c r="V226" i="1"/>
  <c r="T73" i="1"/>
  <c r="U73" i="1" s="1"/>
  <c r="T149" i="1"/>
  <c r="U149" i="1" s="1"/>
  <c r="T130" i="1"/>
  <c r="T123" i="1"/>
  <c r="U123" i="1" s="1"/>
  <c r="T82" i="1"/>
  <c r="U82" i="1" s="1"/>
  <c r="T116" i="1"/>
  <c r="U116" i="1" s="1"/>
  <c r="T145" i="1"/>
  <c r="U145" i="1" s="1"/>
  <c r="T142" i="1"/>
  <c r="U142" i="1" s="1"/>
  <c r="T133" i="1"/>
  <c r="U133" i="1" s="1"/>
  <c r="T77" i="1"/>
  <c r="U77" i="1" s="1"/>
  <c r="T103" i="1"/>
  <c r="U103" i="1" s="1"/>
  <c r="T70" i="1"/>
  <c r="T104" i="1"/>
  <c r="U104" i="1" s="1"/>
  <c r="W243" i="1"/>
  <c r="W205" i="1"/>
  <c r="Y205" i="1" s="1"/>
  <c r="AA205" i="1" s="1"/>
  <c r="W224" i="1"/>
  <c r="V206" i="1"/>
  <c r="V168" i="1"/>
  <c r="Y168" i="1" s="1"/>
  <c r="AA168" i="1" s="1"/>
  <c r="T89" i="1"/>
  <c r="U89" i="1" s="1"/>
  <c r="T102" i="1"/>
  <c r="U102" i="1" s="1"/>
  <c r="T125" i="1"/>
  <c r="T114" i="1"/>
  <c r="U114" i="1" s="1"/>
  <c r="T127" i="1"/>
  <c r="U127" i="1" s="1"/>
  <c r="T79" i="1"/>
  <c r="U79" i="1" s="1"/>
  <c r="T148" i="1"/>
  <c r="T211" i="1"/>
  <c r="T264" i="1"/>
  <c r="W264" i="1" s="1"/>
  <c r="T198" i="1"/>
  <c r="V198" i="1" s="1"/>
  <c r="T194" i="1"/>
  <c r="W194" i="1" s="1"/>
  <c r="T242" i="1"/>
  <c r="W242" i="1" s="1"/>
  <c r="T169" i="1"/>
  <c r="V169" i="1" s="1"/>
  <c r="T204" i="1"/>
  <c r="V204" i="1" s="1"/>
  <c r="T173" i="1"/>
  <c r="W173" i="1" s="1"/>
  <c r="T231" i="1"/>
  <c r="W231" i="1" s="1"/>
  <c r="T232" i="1"/>
  <c r="V232" i="1" s="1"/>
  <c r="T216" i="1"/>
  <c r="W216" i="1" s="1"/>
  <c r="T238" i="1"/>
  <c r="W238" i="1" s="1"/>
  <c r="T212" i="1"/>
  <c r="T248" i="1"/>
  <c r="W248" i="1" s="1"/>
  <c r="T190" i="1"/>
  <c r="W190" i="1" s="1"/>
  <c r="T200" i="1"/>
  <c r="T191" i="1"/>
  <c r="W191" i="1" s="1"/>
  <c r="T252" i="1"/>
  <c r="W252" i="1" s="1"/>
  <c r="T214" i="1"/>
  <c r="W214" i="1" s="1"/>
  <c r="T266" i="1"/>
  <c r="V266" i="1" s="1"/>
  <c r="T202" i="1"/>
  <c r="W202" i="1" s="1"/>
  <c r="T182" i="1"/>
  <c r="V182" i="1" s="1"/>
  <c r="T254" i="1"/>
  <c r="V254" i="1" s="1"/>
  <c r="T239" i="1"/>
  <c r="T261" i="1"/>
  <c r="T64" i="1"/>
  <c r="U64" i="1" s="1"/>
  <c r="AI147" i="6"/>
  <c r="AJ147" i="6"/>
  <c r="AI113" i="6"/>
  <c r="AJ113" i="6"/>
  <c r="AI114" i="6"/>
  <c r="AJ114" i="6"/>
  <c r="AI92" i="6"/>
  <c r="AJ92" i="6"/>
  <c r="AI126" i="6"/>
  <c r="AJ126" i="6"/>
  <c r="AI70" i="6"/>
  <c r="AJ70" i="6"/>
  <c r="AI99" i="6"/>
  <c r="AJ99" i="6"/>
  <c r="AI123" i="6"/>
  <c r="AJ123" i="6"/>
  <c r="AI63" i="6"/>
  <c r="AJ63" i="6"/>
  <c r="AI105" i="6"/>
  <c r="AJ105" i="6"/>
  <c r="AI67" i="6"/>
  <c r="AJ67" i="6"/>
  <c r="AI139" i="6"/>
  <c r="AJ139" i="6"/>
  <c r="AI135" i="6"/>
  <c r="AJ135" i="6"/>
  <c r="AI101" i="6"/>
  <c r="AJ101" i="6"/>
  <c r="AI80" i="6"/>
  <c r="AJ80" i="6"/>
  <c r="AI115" i="6"/>
  <c r="AJ115" i="6"/>
  <c r="AI128" i="6"/>
  <c r="AJ128" i="6"/>
  <c r="AI73" i="6"/>
  <c r="AJ73" i="6"/>
  <c r="AI117" i="6"/>
  <c r="AJ117" i="6"/>
  <c r="AI143" i="6"/>
  <c r="AJ143" i="6"/>
  <c r="AI69" i="6"/>
  <c r="AJ69" i="6"/>
  <c r="AI112" i="6"/>
  <c r="AJ112" i="6"/>
  <c r="AI150" i="6"/>
  <c r="AJ150" i="6"/>
  <c r="AI87" i="6"/>
  <c r="AJ87" i="6"/>
  <c r="AI119" i="6"/>
  <c r="AJ119" i="6"/>
  <c r="AI161" i="6"/>
  <c r="AJ161" i="6"/>
  <c r="AI75" i="6"/>
  <c r="AJ75" i="6"/>
  <c r="AI140" i="6"/>
  <c r="AJ140" i="6"/>
  <c r="AI104" i="6"/>
  <c r="AJ104" i="6"/>
  <c r="AI93" i="6"/>
  <c r="AJ93" i="6"/>
  <c r="AI79" i="6"/>
  <c r="AJ79" i="6"/>
  <c r="AI145" i="6"/>
  <c r="AJ145" i="6"/>
  <c r="AI62" i="6"/>
  <c r="AJ62" i="6"/>
  <c r="AI106" i="6"/>
  <c r="AJ106" i="6"/>
  <c r="AI118" i="6"/>
  <c r="AJ118" i="6"/>
  <c r="AI84" i="6"/>
  <c r="AJ84" i="6"/>
  <c r="AI97" i="6"/>
  <c r="AJ97" i="6"/>
  <c r="AI157" i="6"/>
  <c r="AJ157" i="6"/>
  <c r="AI98" i="6"/>
  <c r="AJ98" i="6"/>
  <c r="AI127" i="6"/>
  <c r="AJ127" i="6"/>
  <c r="AI68" i="6"/>
  <c r="AJ68" i="6"/>
  <c r="AI110" i="6"/>
  <c r="AJ110" i="6"/>
  <c r="AI148" i="6"/>
  <c r="AJ148" i="6"/>
  <c r="AI142" i="6"/>
  <c r="AJ142" i="6"/>
  <c r="AI109" i="6"/>
  <c r="AJ109" i="6"/>
  <c r="AI71" i="6"/>
  <c r="AJ71" i="6"/>
  <c r="AI65" i="6"/>
  <c r="AJ65" i="6"/>
  <c r="AI136" i="6"/>
  <c r="AJ136" i="6"/>
  <c r="AI111" i="6"/>
  <c r="AJ111" i="6"/>
  <c r="AI66" i="6"/>
  <c r="AJ66" i="6"/>
  <c r="AI137" i="6"/>
  <c r="AJ137" i="6"/>
  <c r="AI74" i="6"/>
  <c r="AJ74" i="6"/>
  <c r="AI155" i="6"/>
  <c r="AJ155" i="6"/>
  <c r="AI120" i="6"/>
  <c r="AJ120" i="6"/>
  <c r="AI78" i="6"/>
  <c r="AJ78" i="6"/>
  <c r="AK78" i="6" s="1"/>
  <c r="AM78" i="6" s="1"/>
  <c r="AI144" i="6"/>
  <c r="AJ144" i="6"/>
  <c r="AI83" i="6"/>
  <c r="AJ83" i="6"/>
  <c r="AK83" i="6" s="1"/>
  <c r="AM83" i="6" s="1"/>
  <c r="AI108" i="6"/>
  <c r="AJ108" i="6"/>
  <c r="AI72" i="6"/>
  <c r="AJ72" i="6"/>
  <c r="AK72" i="6" s="1"/>
  <c r="AM72" i="6" s="1"/>
  <c r="AI162" i="6"/>
  <c r="AJ162" i="6"/>
  <c r="AI133" i="6"/>
  <c r="AJ133" i="6"/>
  <c r="AK133" i="6" s="1"/>
  <c r="AM133" i="6" s="1"/>
  <c r="AI102" i="6"/>
  <c r="AJ102" i="6"/>
  <c r="AI81" i="6"/>
  <c r="AJ81" i="6"/>
  <c r="AK81" i="6" s="1"/>
  <c r="AM81" i="6" s="1"/>
  <c r="AI138" i="6"/>
  <c r="AJ138" i="6"/>
  <c r="AI103" i="6"/>
  <c r="AJ103" i="6"/>
  <c r="AK103" i="6" s="1"/>
  <c r="AM103" i="6" s="1"/>
  <c r="AI152" i="6"/>
  <c r="AJ152" i="6"/>
  <c r="AG158" i="6"/>
  <c r="AH158" i="6" s="1"/>
  <c r="AG129" i="6"/>
  <c r="AH129" i="6" s="1"/>
  <c r="AG96" i="6"/>
  <c r="AH96" i="6" s="1"/>
  <c r="AG141" i="6"/>
  <c r="AH141" i="6" s="1"/>
  <c r="AG89" i="6"/>
  <c r="AH89" i="6" s="1"/>
  <c r="AG160" i="6"/>
  <c r="AH160" i="6" s="1"/>
  <c r="AG116" i="6"/>
  <c r="AH116" i="6" s="1"/>
  <c r="AG86" i="6"/>
  <c r="AH86" i="6" s="1"/>
  <c r="AG107" i="6"/>
  <c r="AH107" i="6" s="1"/>
  <c r="AG131" i="6"/>
  <c r="AH131" i="6" s="1"/>
  <c r="AG146" i="6"/>
  <c r="AH146" i="6" s="1"/>
  <c r="AG154" i="6"/>
  <c r="AH154" i="6" s="1"/>
  <c r="AG82" i="6"/>
  <c r="AH82" i="6" s="1"/>
  <c r="AG85" i="6"/>
  <c r="AH85" i="6" s="1"/>
  <c r="AG149" i="6"/>
  <c r="AH149" i="6" s="1"/>
  <c r="AG121" i="6"/>
  <c r="AH121" i="6" s="1"/>
  <c r="AG88" i="6"/>
  <c r="AH88" i="6" s="1"/>
  <c r="AG64" i="6"/>
  <c r="AH64" i="6" s="1"/>
  <c r="AG122" i="6"/>
  <c r="AH122" i="6" s="1"/>
  <c r="AG134" i="6"/>
  <c r="AH134" i="6" s="1"/>
  <c r="AG153" i="6"/>
  <c r="AH153" i="6" s="1"/>
  <c r="AG156" i="6"/>
  <c r="AH156" i="6" s="1"/>
  <c r="AG91" i="6"/>
  <c r="AH91" i="6" s="1"/>
  <c r="AG76" i="6"/>
  <c r="AH76" i="6" s="1"/>
  <c r="AG124" i="6"/>
  <c r="AH124" i="6" s="1"/>
  <c r="AG94" i="6"/>
  <c r="AH94" i="6" s="1"/>
  <c r="AG95" i="6"/>
  <c r="AH95" i="6" s="1"/>
  <c r="AG132" i="6"/>
  <c r="AH132" i="6" s="1"/>
  <c r="AG159" i="6"/>
  <c r="AH159" i="6" s="1"/>
  <c r="AG130" i="6"/>
  <c r="AH130" i="6" s="1"/>
  <c r="AG151" i="6"/>
  <c r="AH151" i="6" s="1"/>
  <c r="AG125" i="6"/>
  <c r="AH125" i="6" s="1"/>
  <c r="AG100" i="6"/>
  <c r="AH100" i="6" s="1"/>
  <c r="AG77" i="6"/>
  <c r="AH77" i="6" s="1"/>
  <c r="AG90" i="6"/>
  <c r="AH90" i="6" s="1"/>
  <c r="U160" i="5"/>
  <c r="V149" i="5"/>
  <c r="U149" i="5"/>
  <c r="V126" i="5"/>
  <c r="U126" i="5"/>
  <c r="V116" i="5"/>
  <c r="U116" i="5"/>
  <c r="V93" i="5"/>
  <c r="U93" i="5"/>
  <c r="V86" i="5"/>
  <c r="U86" i="5"/>
  <c r="V69" i="5"/>
  <c r="U69" i="5"/>
  <c r="V154" i="5"/>
  <c r="U154" i="5"/>
  <c r="V130" i="5"/>
  <c r="U130" i="5"/>
  <c r="V106" i="5"/>
  <c r="U106" i="5"/>
  <c r="V87" i="5"/>
  <c r="U87" i="5"/>
  <c r="V71" i="5"/>
  <c r="U71" i="5"/>
  <c r="V128" i="5"/>
  <c r="U128" i="5"/>
  <c r="V103" i="5"/>
  <c r="U103" i="5"/>
  <c r="V72" i="5"/>
  <c r="U72" i="5"/>
  <c r="V162" i="5"/>
  <c r="U162" i="5"/>
  <c r="V122" i="5"/>
  <c r="U122" i="5"/>
  <c r="V82" i="5"/>
  <c r="U82" i="5"/>
  <c r="V143" i="5"/>
  <c r="U143" i="5"/>
  <c r="V83" i="5"/>
  <c r="U83" i="5"/>
  <c r="V123" i="5"/>
  <c r="U123" i="5"/>
  <c r="V161" i="5"/>
  <c r="U161" i="5"/>
  <c r="V67" i="5"/>
  <c r="U67" i="5"/>
  <c r="V155" i="5"/>
  <c r="U155" i="5"/>
  <c r="V117" i="5"/>
  <c r="U117" i="5"/>
  <c r="V75" i="5"/>
  <c r="U75" i="5"/>
  <c r="V142" i="5"/>
  <c r="U142" i="5"/>
  <c r="V124" i="5"/>
  <c r="U124" i="5"/>
  <c r="V111" i="5"/>
  <c r="U111" i="5"/>
  <c r="V85" i="5"/>
  <c r="U85" i="5"/>
  <c r="V77" i="5"/>
  <c r="U77" i="5"/>
  <c r="V81" i="5"/>
  <c r="U81" i="5"/>
  <c r="V151" i="5"/>
  <c r="U151" i="5"/>
  <c r="V131" i="5"/>
  <c r="U131" i="5"/>
  <c r="V114" i="5"/>
  <c r="U114" i="5"/>
  <c r="V94" i="5"/>
  <c r="U94" i="5"/>
  <c r="V74" i="5"/>
  <c r="U74" i="5"/>
  <c r="V158" i="5"/>
  <c r="U158" i="5"/>
  <c r="V133" i="5"/>
  <c r="U133" i="5"/>
  <c r="V98" i="5"/>
  <c r="U98" i="5"/>
  <c r="V84" i="5"/>
  <c r="U84" i="5"/>
  <c r="V147" i="5"/>
  <c r="U147" i="5"/>
  <c r="V104" i="5"/>
  <c r="U104" i="5"/>
  <c r="V66" i="5"/>
  <c r="U66" i="5"/>
  <c r="V127" i="5"/>
  <c r="U127" i="5"/>
  <c r="V70" i="5"/>
  <c r="U70" i="5"/>
  <c r="V105" i="5"/>
  <c r="U105" i="5"/>
  <c r="V135" i="5"/>
  <c r="U135" i="5"/>
  <c r="V148" i="5"/>
  <c r="U148" i="5"/>
  <c r="V136" i="5"/>
  <c r="U136" i="5"/>
  <c r="V113" i="5"/>
  <c r="U113" i="5"/>
  <c r="V80" i="5"/>
  <c r="U80" i="5"/>
  <c r="V152" i="5"/>
  <c r="U152" i="5"/>
  <c r="V137" i="5"/>
  <c r="U137" i="5"/>
  <c r="V119" i="5"/>
  <c r="U119" i="5"/>
  <c r="V109" i="5"/>
  <c r="U109" i="5"/>
  <c r="V95" i="5"/>
  <c r="U95" i="5"/>
  <c r="V68" i="5"/>
  <c r="U68" i="5"/>
  <c r="V144" i="5"/>
  <c r="U144" i="5"/>
  <c r="V115" i="5"/>
  <c r="U115" i="5"/>
  <c r="V97" i="5"/>
  <c r="U97" i="5"/>
  <c r="V73" i="5"/>
  <c r="U73" i="5"/>
  <c r="V145" i="5"/>
  <c r="U145" i="5"/>
  <c r="V125" i="5"/>
  <c r="U125" i="5"/>
  <c r="V88" i="5"/>
  <c r="U88" i="5"/>
  <c r="V63" i="5"/>
  <c r="U63" i="5"/>
  <c r="V139" i="5"/>
  <c r="U139" i="5"/>
  <c r="V102" i="5"/>
  <c r="U102" i="5"/>
  <c r="V65" i="5"/>
  <c r="U65" i="5"/>
  <c r="V112" i="5"/>
  <c r="U112" i="5"/>
  <c r="V159" i="5"/>
  <c r="U159" i="5"/>
  <c r="V90" i="5"/>
  <c r="U90" i="5"/>
  <c r="V110" i="5"/>
  <c r="U110" i="5"/>
  <c r="V120" i="5"/>
  <c r="U120" i="5"/>
  <c r="V92" i="5"/>
  <c r="U92" i="5"/>
  <c r="V78" i="5"/>
  <c r="U78" i="5"/>
  <c r="W160" i="5"/>
  <c r="V150" i="5"/>
  <c r="U150" i="5"/>
  <c r="V132" i="5"/>
  <c r="U132" i="5"/>
  <c r="V121" i="5"/>
  <c r="U121" i="5"/>
  <c r="V107" i="5"/>
  <c r="U107" i="5"/>
  <c r="V79" i="5"/>
  <c r="U79" i="5"/>
  <c r="V76" i="5"/>
  <c r="U76" i="5"/>
  <c r="V157" i="5"/>
  <c r="U157" i="5"/>
  <c r="V138" i="5"/>
  <c r="U138" i="5"/>
  <c r="V118" i="5"/>
  <c r="U118" i="5"/>
  <c r="V96" i="5"/>
  <c r="U96" i="5"/>
  <c r="V64" i="5"/>
  <c r="U64" i="5"/>
  <c r="V140" i="5"/>
  <c r="U140" i="5"/>
  <c r="V108" i="5"/>
  <c r="U108" i="5"/>
  <c r="V99" i="5"/>
  <c r="U99" i="5"/>
  <c r="V134" i="5"/>
  <c r="U134" i="5"/>
  <c r="V91" i="5"/>
  <c r="U91" i="5"/>
  <c r="V156" i="5"/>
  <c r="U156" i="5"/>
  <c r="V153" i="5"/>
  <c r="U153" i="5"/>
  <c r="V101" i="5"/>
  <c r="U101" i="5"/>
  <c r="V141" i="5"/>
  <c r="U141" i="5"/>
  <c r="V62" i="5"/>
  <c r="U62" i="5"/>
  <c r="V100" i="5"/>
  <c r="U100" i="5"/>
  <c r="V89" i="5"/>
  <c r="U89" i="5"/>
  <c r="V146" i="5"/>
  <c r="U146" i="5"/>
  <c r="V129" i="5"/>
  <c r="U129" i="5"/>
  <c r="X160" i="5"/>
  <c r="AA191" i="5"/>
  <c r="AA188" i="5"/>
  <c r="Z172" i="5"/>
  <c r="AA222" i="5"/>
  <c r="Z206" i="5"/>
  <c r="AA170" i="5"/>
  <c r="AA186" i="5"/>
  <c r="Z258" i="5"/>
  <c r="Z201" i="5"/>
  <c r="AA240" i="5"/>
  <c r="AA201" i="5"/>
  <c r="Z259" i="5"/>
  <c r="Z243" i="5"/>
  <c r="AA249" i="5"/>
  <c r="AA239" i="5"/>
  <c r="AA266" i="5"/>
  <c r="Z196" i="5"/>
  <c r="Z169" i="5"/>
  <c r="AA260" i="5"/>
  <c r="AA210" i="5"/>
  <c r="Z248" i="5"/>
  <c r="AA213" i="5"/>
  <c r="AA189" i="5"/>
  <c r="AA180" i="5"/>
  <c r="AA219" i="5"/>
  <c r="AA243" i="5"/>
  <c r="AA265" i="5"/>
  <c r="Z245" i="5"/>
  <c r="AA200" i="5"/>
  <c r="Z203" i="5"/>
  <c r="AA212" i="5"/>
  <c r="Z188" i="5"/>
  <c r="Z218" i="5"/>
  <c r="Z208" i="5"/>
  <c r="AA263" i="5"/>
  <c r="AA176" i="5"/>
  <c r="AA203" i="5"/>
  <c r="Z247" i="5"/>
  <c r="AB247" i="5" s="1"/>
  <c r="AE175" i="5" s="1"/>
  <c r="H43" i="5" s="1"/>
  <c r="Z265" i="5"/>
  <c r="AA181" i="5"/>
  <c r="Z193" i="5"/>
  <c r="AA214" i="5"/>
  <c r="AA168" i="5"/>
  <c r="Z181" i="5"/>
  <c r="AA211" i="5"/>
  <c r="Z229" i="5"/>
  <c r="AA261" i="5"/>
  <c r="Z182" i="5"/>
  <c r="AA197" i="5"/>
  <c r="Z263" i="5"/>
  <c r="AA220" i="5"/>
  <c r="Z191" i="5"/>
  <c r="Z192" i="5"/>
  <c r="AA233" i="5"/>
  <c r="Z249" i="5"/>
  <c r="AA246" i="5"/>
  <c r="Z185" i="5"/>
  <c r="Z254" i="5"/>
  <c r="AA244" i="5"/>
  <c r="AA250" i="5"/>
  <c r="Z240" i="5"/>
  <c r="Z212" i="5"/>
  <c r="AA198" i="5"/>
  <c r="AA174" i="5"/>
  <c r="AA253" i="5"/>
  <c r="Z252" i="5"/>
  <c r="AA230" i="5"/>
  <c r="Z262" i="5"/>
  <c r="AA257" i="5"/>
  <c r="Z209" i="5"/>
  <c r="Z253" i="5"/>
  <c r="AA221" i="5"/>
  <c r="AA251" i="5"/>
  <c r="AA208" i="5"/>
  <c r="AA178" i="5"/>
  <c r="AA183" i="5"/>
  <c r="AA225" i="5"/>
  <c r="AA237" i="5"/>
  <c r="AA190" i="5"/>
  <c r="AA202" i="5"/>
  <c r="AA228" i="5"/>
  <c r="AA234" i="5"/>
  <c r="AA204" i="5"/>
  <c r="AA169" i="5"/>
  <c r="AA199" i="5"/>
  <c r="Z233" i="5"/>
  <c r="AA255" i="5"/>
  <c r="Z238" i="5"/>
  <c r="AA184" i="5"/>
  <c r="Z187" i="5"/>
  <c r="Z256" i="5"/>
  <c r="Z226" i="5"/>
  <c r="Z215" i="5"/>
  <c r="Z214" i="5"/>
  <c r="AA245" i="5"/>
  <c r="AA209" i="5"/>
  <c r="Z180" i="5"/>
  <c r="Z234" i="5"/>
  <c r="Z173" i="5"/>
  <c r="Z266" i="5"/>
  <c r="AB266" i="5" s="1"/>
  <c r="Z211" i="5"/>
  <c r="Z222" i="5"/>
  <c r="Z236" i="5"/>
  <c r="Z255" i="5"/>
  <c r="AA187" i="5"/>
  <c r="AA229" i="5"/>
  <c r="AA236" i="5"/>
  <c r="AA218" i="5"/>
  <c r="Z213" i="5"/>
  <c r="Z195" i="5"/>
  <c r="AA254" i="5"/>
  <c r="Z170" i="5"/>
  <c r="AA262" i="5"/>
  <c r="AA196" i="5"/>
  <c r="Z197" i="5"/>
  <c r="AA216" i="5"/>
  <c r="Z216" i="5"/>
  <c r="AA182" i="5"/>
  <c r="AA248" i="5"/>
  <c r="AA195" i="5"/>
  <c r="AA206" i="5"/>
  <c r="AA172" i="5"/>
  <c r="Z204" i="5"/>
  <c r="V171" i="1"/>
  <c r="V241" i="1"/>
  <c r="Y241" i="1" s="1"/>
  <c r="AA241" i="1" s="1"/>
  <c r="W186" i="1"/>
  <c r="W267" i="1"/>
  <c r="Y267" i="1" s="1"/>
  <c r="AA267" i="1" s="1"/>
  <c r="V94" i="1"/>
  <c r="W94" i="1" s="1"/>
  <c r="T105" i="1"/>
  <c r="U105" i="1" s="1"/>
  <c r="T134" i="1"/>
  <c r="U134" i="1" s="1"/>
  <c r="T69" i="1"/>
  <c r="T101" i="1"/>
  <c r="T122" i="1"/>
  <c r="T151" i="1"/>
  <c r="U151" i="1" s="1"/>
  <c r="T107" i="1"/>
  <c r="T75" i="1"/>
  <c r="U75" i="1" s="1"/>
  <c r="T66" i="1"/>
  <c r="T120" i="1"/>
  <c r="T84" i="1"/>
  <c r="W221" i="1"/>
  <c r="Y215" i="1"/>
  <c r="AA215" i="1" s="1"/>
  <c r="V224" i="1"/>
  <c r="W227" i="1"/>
  <c r="W175" i="1"/>
  <c r="W210" i="1"/>
  <c r="Y210" i="1" s="1"/>
  <c r="AA210" i="1" s="1"/>
  <c r="W222" i="1"/>
  <c r="W196" i="1"/>
  <c r="W229" i="1"/>
  <c r="W183" i="1"/>
  <c r="W208" i="1"/>
  <c r="Y208" i="1" s="1"/>
  <c r="AA208" i="1" s="1"/>
  <c r="W245" i="1"/>
  <c r="Y245" i="1" s="1"/>
  <c r="AA245" i="1" s="1"/>
  <c r="T153" i="1"/>
  <c r="U153" i="1" s="1"/>
  <c r="T113" i="1"/>
  <c r="U113" i="1" s="1"/>
  <c r="T158" i="1"/>
  <c r="U158" i="1" s="1"/>
  <c r="T110" i="1"/>
  <c r="U110" i="1" s="1"/>
  <c r="T157" i="1"/>
  <c r="T117" i="1"/>
  <c r="T154" i="1"/>
  <c r="U154" i="1" s="1"/>
  <c r="T90" i="1"/>
  <c r="T143" i="1"/>
  <c r="U143" i="1" s="1"/>
  <c r="T119" i="1"/>
  <c r="T87" i="1"/>
  <c r="T86" i="1"/>
  <c r="U86" i="1" s="1"/>
  <c r="T156" i="1"/>
  <c r="U156" i="1" s="1"/>
  <c r="T124" i="1"/>
  <c r="U124" i="1" s="1"/>
  <c r="T100" i="1"/>
  <c r="T72" i="1"/>
  <c r="U72" i="1" s="1"/>
  <c r="W259" i="1"/>
  <c r="Y259" i="1" s="1"/>
  <c r="AA259" i="1" s="1"/>
  <c r="W261" i="1"/>
  <c r="W237" i="1"/>
  <c r="V114" i="1"/>
  <c r="W114" i="1" s="1"/>
  <c r="V82" i="1"/>
  <c r="W82" i="1" s="1"/>
  <c r="V249" i="1"/>
  <c r="Y249" i="1" s="1"/>
  <c r="AA249" i="1" s="1"/>
  <c r="V178" i="1"/>
  <c r="V255" i="1"/>
  <c r="X255" i="1" s="1"/>
  <c r="Z255" i="1" s="1"/>
  <c r="V229" i="1"/>
  <c r="V257" i="1"/>
  <c r="V195" i="1"/>
  <c r="Y195" i="1" s="1"/>
  <c r="AA195" i="1" s="1"/>
  <c r="V196" i="1"/>
  <c r="X196" i="1" s="1"/>
  <c r="Z196" i="1" s="1"/>
  <c r="V250" i="1"/>
  <c r="Y250" i="1" s="1"/>
  <c r="AA250" i="1" s="1"/>
  <c r="V218" i="1"/>
  <c r="T93" i="1"/>
  <c r="U93" i="1" s="1"/>
  <c r="T146" i="1"/>
  <c r="U146" i="1" s="1"/>
  <c r="T98" i="1"/>
  <c r="T155" i="1"/>
  <c r="T135" i="1"/>
  <c r="T111" i="1"/>
  <c r="U111" i="1" s="1"/>
  <c r="T91" i="1"/>
  <c r="T71" i="1"/>
  <c r="T74" i="1"/>
  <c r="T152" i="1"/>
  <c r="T132" i="1"/>
  <c r="T108" i="1"/>
  <c r="U108" i="1" s="1"/>
  <c r="T88" i="1"/>
  <c r="T68" i="1"/>
  <c r="U68" i="1" s="1"/>
  <c r="W260" i="1"/>
  <c r="Y218" i="1"/>
  <c r="AA218" i="1" s="1"/>
  <c r="W187" i="1"/>
  <c r="Y187" i="1" s="1"/>
  <c r="AA187" i="1" s="1"/>
  <c r="W239" i="1"/>
  <c r="W181" i="1"/>
  <c r="V222" i="1"/>
  <c r="V220" i="1"/>
  <c r="Y220" i="1" s="1"/>
  <c r="AA220" i="1" s="1"/>
  <c r="V184" i="1"/>
  <c r="V64" i="1"/>
  <c r="W230" i="1"/>
  <c r="W172" i="1"/>
  <c r="Y172" i="1" s="1"/>
  <c r="AA172" i="1" s="1"/>
  <c r="W236" i="1"/>
  <c r="W180" i="1"/>
  <c r="Y180" i="1" s="1"/>
  <c r="AA180" i="1" s="1"/>
  <c r="W226" i="1"/>
  <c r="W206" i="1"/>
  <c r="W262" i="1"/>
  <c r="Y262" i="1" s="1"/>
  <c r="AA262" i="1" s="1"/>
  <c r="W184" i="1"/>
  <c r="W179" i="1"/>
  <c r="W256" i="1"/>
  <c r="Y256" i="1" s="1"/>
  <c r="AA256" i="1" s="1"/>
  <c r="V73" i="1"/>
  <c r="W73" i="1" s="1"/>
  <c r="V192" i="1"/>
  <c r="V242" i="1"/>
  <c r="Y242" i="1" s="1"/>
  <c r="AA242" i="1" s="1"/>
  <c r="V244" i="1"/>
  <c r="Y244" i="1" s="1"/>
  <c r="AA244" i="1" s="1"/>
  <c r="V185" i="1"/>
  <c r="Y185" i="1" s="1"/>
  <c r="AA185" i="1" s="1"/>
  <c r="V253" i="1"/>
  <c r="V265" i="1"/>
  <c r="X265" i="1" s="1"/>
  <c r="Z265" i="1" s="1"/>
  <c r="V235" i="1"/>
  <c r="Y235" i="1" s="1"/>
  <c r="AA235" i="1" s="1"/>
  <c r="V221" i="1"/>
  <c r="V183" i="1"/>
  <c r="V189" i="1"/>
  <c r="Y189" i="1" s="1"/>
  <c r="AA189" i="1" s="1"/>
  <c r="V209" i="1"/>
  <c r="V193" i="1"/>
  <c r="Y193" i="1" s="1"/>
  <c r="AA193" i="1" s="1"/>
  <c r="T161" i="1"/>
  <c r="T129" i="1"/>
  <c r="T97" i="1"/>
  <c r="T150" i="1"/>
  <c r="T118" i="1"/>
  <c r="T85" i="1"/>
  <c r="T141" i="1"/>
  <c r="T109" i="1"/>
  <c r="T65" i="1"/>
  <c r="T138" i="1"/>
  <c r="T106" i="1"/>
  <c r="T147" i="1"/>
  <c r="T131" i="1"/>
  <c r="T115" i="1"/>
  <c r="T99" i="1"/>
  <c r="T83" i="1"/>
  <c r="T67" i="1"/>
  <c r="T78" i="1"/>
  <c r="T160" i="1"/>
  <c r="T144" i="1"/>
  <c r="T128" i="1"/>
  <c r="T112" i="1"/>
  <c r="T96" i="1"/>
  <c r="T80" i="1"/>
  <c r="V227" i="1"/>
  <c r="V186" i="1"/>
  <c r="W263" i="1"/>
  <c r="Y263" i="1" s="1"/>
  <c r="AA263" i="1" s="1"/>
  <c r="W192" i="1"/>
  <c r="W246" i="1"/>
  <c r="V142" i="1"/>
  <c r="W142" i="1" s="1"/>
  <c r="V159" i="1"/>
  <c r="W159" i="1" s="1"/>
  <c r="V127" i="1"/>
  <c r="W127" i="1" s="1"/>
  <c r="V63" i="1"/>
  <c r="W63" i="1" s="1"/>
  <c r="V156" i="1"/>
  <c r="W156" i="1" s="1"/>
  <c r="V140" i="1"/>
  <c r="W140" i="1" s="1"/>
  <c r="V92" i="1"/>
  <c r="W92" i="1" s="1"/>
  <c r="V76" i="1"/>
  <c r="W76" i="1" s="1"/>
  <c r="Y167" i="1"/>
  <c r="AA167" i="1" s="1"/>
  <c r="W197" i="1"/>
  <c r="Y197" i="1" s="1"/>
  <c r="AA197" i="1" s="1"/>
  <c r="W258" i="1"/>
  <c r="Y258" i="1" s="1"/>
  <c r="AA258" i="1" s="1"/>
  <c r="W240" i="1"/>
  <c r="Y240" i="1" s="1"/>
  <c r="AA240" i="1" s="1"/>
  <c r="X167" i="1"/>
  <c r="Z167" i="1" s="1"/>
  <c r="W266" i="1"/>
  <c r="V201" i="1"/>
  <c r="V191" i="1"/>
  <c r="V175" i="1"/>
  <c r="V225" i="1"/>
  <c r="Y225" i="1" s="1"/>
  <c r="AA225" i="1" s="1"/>
  <c r="V177" i="1"/>
  <c r="Y177" i="1" s="1"/>
  <c r="AA177" i="1" s="1"/>
  <c r="W178" i="1"/>
  <c r="X249" i="1"/>
  <c r="Z249" i="1" s="1"/>
  <c r="X205" i="1"/>
  <c r="Z205" i="1" s="1"/>
  <c r="X172" i="1"/>
  <c r="Z172" i="1" s="1"/>
  <c r="X195" i="1"/>
  <c r="Z195" i="1" s="1"/>
  <c r="X250" i="1"/>
  <c r="Z250" i="1" s="1"/>
  <c r="X234" i="1"/>
  <c r="Z234" i="1" s="1"/>
  <c r="X218" i="1"/>
  <c r="Z218" i="1" s="1"/>
  <c r="X217" i="1"/>
  <c r="Z217" i="1" s="1"/>
  <c r="X174" i="1"/>
  <c r="Z174" i="1" s="1"/>
  <c r="X220" i="1"/>
  <c r="Z220" i="1" s="1"/>
  <c r="X168" i="1"/>
  <c r="Z168" i="1" s="1"/>
  <c r="X187" i="1"/>
  <c r="Z187" i="1" s="1"/>
  <c r="X210" i="1"/>
  <c r="Z210" i="1" s="1"/>
  <c r="X215" i="1"/>
  <c r="Z215" i="1" s="1"/>
  <c r="X203" i="1"/>
  <c r="Z203" i="1" s="1"/>
  <c r="X241" i="1"/>
  <c r="Z241" i="1" s="1"/>
  <c r="AC247" i="5" l="1"/>
  <c r="AF175" i="5" s="1"/>
  <c r="I43" i="5" s="1"/>
  <c r="AB170" i="5"/>
  <c r="X82" i="1"/>
  <c r="Z82" i="1" s="1"/>
  <c r="V153" i="1"/>
  <c r="W153" i="1" s="1"/>
  <c r="V123" i="1"/>
  <c r="W123" i="1" s="1"/>
  <c r="V134" i="1"/>
  <c r="W134" i="1" s="1"/>
  <c r="X259" i="1"/>
  <c r="Z259" i="1" s="1"/>
  <c r="Y265" i="1"/>
  <c r="AA265" i="1" s="1"/>
  <c r="Y183" i="1"/>
  <c r="AA183" i="1" s="1"/>
  <c r="W233" i="1"/>
  <c r="V239" i="1"/>
  <c r="W212" i="1"/>
  <c r="AB167" i="1"/>
  <c r="AC167" i="1"/>
  <c r="W211" i="1"/>
  <c r="V200" i="1"/>
  <c r="V213" i="1"/>
  <c r="W228" i="1"/>
  <c r="Y228" i="1" s="1"/>
  <c r="AA228" i="1" s="1"/>
  <c r="V162" i="1"/>
  <c r="V207" i="1"/>
  <c r="X207" i="1" s="1"/>
  <c r="Z207" i="1" s="1"/>
  <c r="V247" i="1"/>
  <c r="X247" i="1" s="1"/>
  <c r="Z247" i="1" s="1"/>
  <c r="V126" i="1"/>
  <c r="W126" i="1" s="1"/>
  <c r="V151" i="1"/>
  <c r="W151" i="1" s="1"/>
  <c r="V145" i="1"/>
  <c r="W145" i="1" s="1"/>
  <c r="W223" i="1"/>
  <c r="W170" i="1"/>
  <c r="V216" i="1"/>
  <c r="Y216" i="1" s="1"/>
  <c r="AA216" i="1" s="1"/>
  <c r="V136" i="1"/>
  <c r="W136" i="1" s="1"/>
  <c r="V261" i="1"/>
  <c r="Y261" i="1" s="1"/>
  <c r="AA261" i="1" s="1"/>
  <c r="V212" i="1"/>
  <c r="V211" i="1"/>
  <c r="Y211" i="1" s="1"/>
  <c r="AA211" i="1" s="1"/>
  <c r="Y179" i="1"/>
  <c r="AA179" i="1" s="1"/>
  <c r="Y243" i="1"/>
  <c r="AA243" i="1" s="1"/>
  <c r="X170" i="1"/>
  <c r="Z170" i="1" s="1"/>
  <c r="X183" i="1"/>
  <c r="Z183" i="1" s="1"/>
  <c r="X184" i="1"/>
  <c r="Z184" i="1" s="1"/>
  <c r="V77" i="1"/>
  <c r="X171" i="1"/>
  <c r="Z171" i="1" s="1"/>
  <c r="Y207" i="1"/>
  <c r="AA207" i="1" s="1"/>
  <c r="Y170" i="1"/>
  <c r="AA170" i="1" s="1"/>
  <c r="X73" i="1"/>
  <c r="Z73" i="1" s="1"/>
  <c r="V214" i="1"/>
  <c r="X244" i="1"/>
  <c r="Z244" i="1" s="1"/>
  <c r="X235" i="1"/>
  <c r="Z235" i="1" s="1"/>
  <c r="X223" i="1"/>
  <c r="Z223" i="1" s="1"/>
  <c r="Y201" i="1"/>
  <c r="AA201" i="1" s="1"/>
  <c r="V86" i="1"/>
  <c r="W86" i="1" s="1"/>
  <c r="Y223" i="1"/>
  <c r="AA223" i="1" s="1"/>
  <c r="Y213" i="1"/>
  <c r="AA213" i="1" s="1"/>
  <c r="Y181" i="1"/>
  <c r="AA181" i="1" s="1"/>
  <c r="V202" i="1"/>
  <c r="V231" i="1"/>
  <c r="X231" i="1" s="1"/>
  <c r="Z231" i="1" s="1"/>
  <c r="Y236" i="1"/>
  <c r="AA236" i="1" s="1"/>
  <c r="Y260" i="1"/>
  <c r="AA260" i="1" s="1"/>
  <c r="X197" i="1"/>
  <c r="Z197" i="1" s="1"/>
  <c r="Y171" i="1"/>
  <c r="AA171" i="1" s="1"/>
  <c r="X212" i="1"/>
  <c r="Z212" i="1" s="1"/>
  <c r="X251" i="1"/>
  <c r="Z251" i="1" s="1"/>
  <c r="X188" i="1"/>
  <c r="Z188" i="1" s="1"/>
  <c r="Y203" i="1"/>
  <c r="AA203" i="1" s="1"/>
  <c r="X263" i="1"/>
  <c r="Z263" i="1" s="1"/>
  <c r="V110" i="1"/>
  <c r="W110" i="1" s="1"/>
  <c r="X192" i="1"/>
  <c r="Z192" i="1" s="1"/>
  <c r="Y247" i="1"/>
  <c r="AA247" i="1" s="1"/>
  <c r="V139" i="1"/>
  <c r="X209" i="1"/>
  <c r="Z209" i="1" s="1"/>
  <c r="X237" i="1"/>
  <c r="Z237" i="1" s="1"/>
  <c r="X257" i="1"/>
  <c r="Z257" i="1" s="1"/>
  <c r="X242" i="1"/>
  <c r="Z242" i="1" s="1"/>
  <c r="X260" i="1"/>
  <c r="Z260" i="1" s="1"/>
  <c r="V121" i="1"/>
  <c r="W121" i="1" s="1"/>
  <c r="Y209" i="1"/>
  <c r="AA209" i="1" s="1"/>
  <c r="V133" i="1"/>
  <c r="W133" i="1" s="1"/>
  <c r="Y257" i="1"/>
  <c r="AA257" i="1" s="1"/>
  <c r="V194" i="1"/>
  <c r="Y194" i="1" s="1"/>
  <c r="AA194" i="1" s="1"/>
  <c r="X253" i="1"/>
  <c r="Z253" i="1" s="1"/>
  <c r="X246" i="1"/>
  <c r="Z246" i="1" s="1"/>
  <c r="X176" i="1"/>
  <c r="Z176" i="1" s="1"/>
  <c r="X239" i="1"/>
  <c r="Z239" i="1" s="1"/>
  <c r="X151" i="1"/>
  <c r="Z151" i="1" s="1"/>
  <c r="X208" i="1"/>
  <c r="Z208" i="1" s="1"/>
  <c r="Y175" i="1"/>
  <c r="AA175" i="1" s="1"/>
  <c r="W200" i="1"/>
  <c r="Y200" i="1" s="1"/>
  <c r="AA200" i="1" s="1"/>
  <c r="V149" i="1"/>
  <c r="W149" i="1" s="1"/>
  <c r="Y188" i="1"/>
  <c r="AA188" i="1" s="1"/>
  <c r="Y219" i="1"/>
  <c r="AA219" i="1" s="1"/>
  <c r="Y266" i="1"/>
  <c r="AA266" i="1" s="1"/>
  <c r="Y186" i="1"/>
  <c r="AA186" i="1" s="1"/>
  <c r="Y221" i="1"/>
  <c r="AA221" i="1" s="1"/>
  <c r="Y206" i="1"/>
  <c r="AA206" i="1" s="1"/>
  <c r="Y212" i="1"/>
  <c r="AA212" i="1" s="1"/>
  <c r="X222" i="1"/>
  <c r="Z222" i="1" s="1"/>
  <c r="X216" i="1"/>
  <c r="Z216" i="1" s="1"/>
  <c r="V79" i="1"/>
  <c r="W79" i="1" s="1"/>
  <c r="Y246" i="1"/>
  <c r="AA246" i="1" s="1"/>
  <c r="V104" i="1"/>
  <c r="W104" i="1" s="1"/>
  <c r="V146" i="1"/>
  <c r="W146" i="1" s="1"/>
  <c r="Y184" i="1"/>
  <c r="AA184" i="1" s="1"/>
  <c r="V75" i="1"/>
  <c r="X64" i="1"/>
  <c r="X224" i="1"/>
  <c r="Z224" i="1" s="1"/>
  <c r="Y251" i="1"/>
  <c r="AA251" i="1" s="1"/>
  <c r="X94" i="1"/>
  <c r="X134" i="1"/>
  <c r="Z134" i="1" s="1"/>
  <c r="X267" i="1"/>
  <c r="Z267" i="1" s="1"/>
  <c r="Y191" i="1"/>
  <c r="AA191" i="1" s="1"/>
  <c r="V95" i="1"/>
  <c r="W95" i="1" s="1"/>
  <c r="V116" i="1"/>
  <c r="W116" i="1" s="1"/>
  <c r="Y222" i="1"/>
  <c r="AA222" i="1" s="1"/>
  <c r="W254" i="1"/>
  <c r="X254" i="1" s="1"/>
  <c r="Z254" i="1" s="1"/>
  <c r="X229" i="1"/>
  <c r="Z229" i="1" s="1"/>
  <c r="X145" i="1"/>
  <c r="Z145" i="1" s="1"/>
  <c r="X123" i="1"/>
  <c r="Z123" i="1" s="1"/>
  <c r="X226" i="1"/>
  <c r="Z226" i="1" s="1"/>
  <c r="X230" i="1"/>
  <c r="Z230" i="1" s="1"/>
  <c r="X225" i="1"/>
  <c r="Z225" i="1" s="1"/>
  <c r="AC225" i="1" s="1"/>
  <c r="X199" i="1"/>
  <c r="Z199" i="1" s="1"/>
  <c r="Y253" i="1"/>
  <c r="AA253" i="1" s="1"/>
  <c r="W204" i="1"/>
  <c r="Y204" i="1" s="1"/>
  <c r="AA204" i="1" s="1"/>
  <c r="V102" i="1"/>
  <c r="W102" i="1" s="1"/>
  <c r="Y237" i="1"/>
  <c r="AA237" i="1" s="1"/>
  <c r="W198" i="1"/>
  <c r="Y198" i="1" s="1"/>
  <c r="AA198" i="1" s="1"/>
  <c r="V137" i="1"/>
  <c r="W137" i="1" s="1"/>
  <c r="Y176" i="1"/>
  <c r="AA176" i="1" s="1"/>
  <c r="X180" i="1"/>
  <c r="Z180" i="1" s="1"/>
  <c r="AB180" i="1" s="1"/>
  <c r="X114" i="1"/>
  <c r="Z114" i="1" s="1"/>
  <c r="X266" i="1"/>
  <c r="Z266" i="1" s="1"/>
  <c r="V89" i="1"/>
  <c r="W89" i="1" s="1"/>
  <c r="V154" i="1"/>
  <c r="Y255" i="1"/>
  <c r="AA255" i="1" s="1"/>
  <c r="V158" i="1"/>
  <c r="W158" i="1" s="1"/>
  <c r="V264" i="1"/>
  <c r="AK155" i="6"/>
  <c r="AM155" i="6" s="1"/>
  <c r="AK137" i="6"/>
  <c r="AM137" i="6" s="1"/>
  <c r="AK111" i="6"/>
  <c r="AM111" i="6" s="1"/>
  <c r="AK65" i="6"/>
  <c r="AM65" i="6" s="1"/>
  <c r="AK109" i="6"/>
  <c r="AM109" i="6" s="1"/>
  <c r="W169" i="1"/>
  <c r="Y169" i="1" s="1"/>
  <c r="AA169" i="1" s="1"/>
  <c r="V173" i="1"/>
  <c r="X173" i="1" s="1"/>
  <c r="Z173" i="1" s="1"/>
  <c r="U130" i="1"/>
  <c r="V130" i="1"/>
  <c r="X256" i="1"/>
  <c r="Z256" i="1" s="1"/>
  <c r="V68" i="1"/>
  <c r="W68" i="1" s="1"/>
  <c r="W232" i="1"/>
  <c r="Y226" i="1"/>
  <c r="AA226" i="1" s="1"/>
  <c r="V72" i="1"/>
  <c r="Y239" i="1"/>
  <c r="AA239" i="1" s="1"/>
  <c r="Y224" i="1"/>
  <c r="AA224" i="1" s="1"/>
  <c r="X200" i="1"/>
  <c r="Z200" i="1" s="1"/>
  <c r="X189" i="1"/>
  <c r="Z189" i="1" s="1"/>
  <c r="AC189" i="1" s="1"/>
  <c r="X262" i="1"/>
  <c r="Z262" i="1" s="1"/>
  <c r="X243" i="1"/>
  <c r="Z243" i="1" s="1"/>
  <c r="AB243" i="1" s="1"/>
  <c r="X245" i="1"/>
  <c r="Z245" i="1" s="1"/>
  <c r="V111" i="1"/>
  <c r="W111" i="1" s="1"/>
  <c r="V103" i="1"/>
  <c r="W103" i="1" s="1"/>
  <c r="W182" i="1"/>
  <c r="X182" i="1" s="1"/>
  <c r="Z182" i="1" s="1"/>
  <c r="Y230" i="1"/>
  <c r="AA230" i="1" s="1"/>
  <c r="V105" i="1"/>
  <c r="W105" i="1" s="1"/>
  <c r="V81" i="1"/>
  <c r="W81" i="1" s="1"/>
  <c r="X214" i="1"/>
  <c r="Z214" i="1" s="1"/>
  <c r="U70" i="1"/>
  <c r="V70" i="1"/>
  <c r="X201" i="1"/>
  <c r="Z201" i="1" s="1"/>
  <c r="AC201" i="1" s="1"/>
  <c r="Y254" i="1"/>
  <c r="AA254" i="1" s="1"/>
  <c r="Y231" i="1"/>
  <c r="AA231" i="1" s="1"/>
  <c r="U148" i="1"/>
  <c r="V148" i="1"/>
  <c r="U125" i="1"/>
  <c r="V125" i="1"/>
  <c r="V238" i="1"/>
  <c r="X238" i="1" s="1"/>
  <c r="Z238" i="1" s="1"/>
  <c r="V248" i="1"/>
  <c r="X248" i="1" s="1"/>
  <c r="Z248" i="1" s="1"/>
  <c r="V252" i="1"/>
  <c r="X252" i="1" s="1"/>
  <c r="Z252" i="1" s="1"/>
  <c r="Y214" i="1"/>
  <c r="AA214" i="1" s="1"/>
  <c r="V190" i="1"/>
  <c r="X190" i="1" s="1"/>
  <c r="Z190" i="1" s="1"/>
  <c r="AK148" i="6"/>
  <c r="AM148" i="6" s="1"/>
  <c r="AK68" i="6"/>
  <c r="AM68" i="6" s="1"/>
  <c r="AK98" i="6"/>
  <c r="AM98" i="6" s="1"/>
  <c r="AK97" i="6"/>
  <c r="AM97" i="6" s="1"/>
  <c r="AK118" i="6"/>
  <c r="AM118" i="6" s="1"/>
  <c r="AK79" i="6"/>
  <c r="AM79" i="6" s="1"/>
  <c r="AK104" i="6"/>
  <c r="AM104" i="6" s="1"/>
  <c r="AK75" i="6"/>
  <c r="AM75" i="6" s="1"/>
  <c r="AK119" i="6"/>
  <c r="AM119" i="6" s="1"/>
  <c r="AK150" i="6"/>
  <c r="AM150" i="6" s="1"/>
  <c r="AK69" i="6"/>
  <c r="AM69" i="6" s="1"/>
  <c r="AK117" i="6"/>
  <c r="AM117" i="6" s="1"/>
  <c r="AK128" i="6"/>
  <c r="AM128" i="6" s="1"/>
  <c r="AK80" i="6"/>
  <c r="AM80" i="6" s="1"/>
  <c r="AK135" i="6"/>
  <c r="AM135" i="6" s="1"/>
  <c r="AK67" i="6"/>
  <c r="AM67" i="6" s="1"/>
  <c r="AK63" i="6"/>
  <c r="AM63" i="6" s="1"/>
  <c r="AK99" i="6"/>
  <c r="AM99" i="6" s="1"/>
  <c r="AK126" i="6"/>
  <c r="AM126" i="6" s="1"/>
  <c r="AK114" i="6"/>
  <c r="AM114" i="6" s="1"/>
  <c r="AB191" i="5"/>
  <c r="AK147" i="6"/>
  <c r="AM147" i="6" s="1"/>
  <c r="AK62" i="6"/>
  <c r="AM62" i="6" s="1"/>
  <c r="AK152" i="6"/>
  <c r="AM152" i="6" s="1"/>
  <c r="AK138" i="6"/>
  <c r="AM138" i="6" s="1"/>
  <c r="AK102" i="6"/>
  <c r="AM102" i="6" s="1"/>
  <c r="AK162" i="6"/>
  <c r="AM162" i="6" s="1"/>
  <c r="AK108" i="6"/>
  <c r="AM108" i="6" s="1"/>
  <c r="AK144" i="6"/>
  <c r="AM144" i="6" s="1"/>
  <c r="AK120" i="6"/>
  <c r="AM120" i="6" s="1"/>
  <c r="AK74" i="6"/>
  <c r="AM74" i="6" s="1"/>
  <c r="AK66" i="6"/>
  <c r="AM66" i="6" s="1"/>
  <c r="AK136" i="6"/>
  <c r="AM136" i="6" s="1"/>
  <c r="AK71" i="6"/>
  <c r="AM71" i="6" s="1"/>
  <c r="AK142" i="6"/>
  <c r="AM142" i="6" s="1"/>
  <c r="AK110" i="6"/>
  <c r="AM110" i="6" s="1"/>
  <c r="AK127" i="6"/>
  <c r="AM127" i="6" s="1"/>
  <c r="AK157" i="6"/>
  <c r="AM157" i="6" s="1"/>
  <c r="AK84" i="6"/>
  <c r="AM84" i="6" s="1"/>
  <c r="AK106" i="6"/>
  <c r="AM106" i="6" s="1"/>
  <c r="AK145" i="6"/>
  <c r="AM145" i="6" s="1"/>
  <c r="AK93" i="6"/>
  <c r="AM93" i="6" s="1"/>
  <c r="AK140" i="6"/>
  <c r="AM140" i="6" s="1"/>
  <c r="AK161" i="6"/>
  <c r="AM161" i="6" s="1"/>
  <c r="AK87" i="6"/>
  <c r="AM87" i="6" s="1"/>
  <c r="AK112" i="6"/>
  <c r="AM112" i="6" s="1"/>
  <c r="AK143" i="6"/>
  <c r="AM143" i="6" s="1"/>
  <c r="AK73" i="6"/>
  <c r="AM73" i="6" s="1"/>
  <c r="AK115" i="6"/>
  <c r="AM115" i="6" s="1"/>
  <c r="AK101" i="6"/>
  <c r="AM101" i="6" s="1"/>
  <c r="AK139" i="6"/>
  <c r="AM139" i="6" s="1"/>
  <c r="AK105" i="6"/>
  <c r="AM105" i="6" s="1"/>
  <c r="AK123" i="6"/>
  <c r="AM123" i="6" s="1"/>
  <c r="AK70" i="6"/>
  <c r="AM70" i="6" s="1"/>
  <c r="AK92" i="6"/>
  <c r="AM92" i="6" s="1"/>
  <c r="AK113" i="6"/>
  <c r="AM113" i="6" s="1"/>
  <c r="AI76" i="6"/>
  <c r="AJ76" i="6"/>
  <c r="AI154" i="6"/>
  <c r="AJ154" i="6"/>
  <c r="AI141" i="6"/>
  <c r="AJ141" i="6"/>
  <c r="AI90" i="6"/>
  <c r="AJ90" i="6"/>
  <c r="AI151" i="6"/>
  <c r="AJ151" i="6"/>
  <c r="AI95" i="6"/>
  <c r="AJ95" i="6"/>
  <c r="AI91" i="6"/>
  <c r="AJ91" i="6"/>
  <c r="AI122" i="6"/>
  <c r="AJ122" i="6"/>
  <c r="AI149" i="6"/>
  <c r="AJ149" i="6"/>
  <c r="AI146" i="6"/>
  <c r="AJ146" i="6"/>
  <c r="AI116" i="6"/>
  <c r="AJ116" i="6"/>
  <c r="AI96" i="6"/>
  <c r="AJ96" i="6"/>
  <c r="AL152" i="6"/>
  <c r="AN152" i="6" s="1"/>
  <c r="AL138" i="6"/>
  <c r="AN138" i="6" s="1"/>
  <c r="AL102" i="6"/>
  <c r="AN102" i="6" s="1"/>
  <c r="AL162" i="6"/>
  <c r="AN162" i="6" s="1"/>
  <c r="AL108" i="6"/>
  <c r="AN108" i="6" s="1"/>
  <c r="AL144" i="6"/>
  <c r="AN144" i="6" s="1"/>
  <c r="AL120" i="6"/>
  <c r="AN120" i="6" s="1"/>
  <c r="AL74" i="6"/>
  <c r="AN74" i="6" s="1"/>
  <c r="AL66" i="6"/>
  <c r="AN66" i="6" s="1"/>
  <c r="AL136" i="6"/>
  <c r="AN136" i="6" s="1"/>
  <c r="AL71" i="6"/>
  <c r="AN71" i="6" s="1"/>
  <c r="AL142" i="6"/>
  <c r="AN142" i="6" s="1"/>
  <c r="AL110" i="6"/>
  <c r="AN110" i="6" s="1"/>
  <c r="AL127" i="6"/>
  <c r="AN127" i="6" s="1"/>
  <c r="AL157" i="6"/>
  <c r="AN157" i="6" s="1"/>
  <c r="AL84" i="6"/>
  <c r="AN84" i="6" s="1"/>
  <c r="AL106" i="6"/>
  <c r="AN106" i="6" s="1"/>
  <c r="AL145" i="6"/>
  <c r="AN145" i="6" s="1"/>
  <c r="AL93" i="6"/>
  <c r="AN93" i="6" s="1"/>
  <c r="AL140" i="6"/>
  <c r="AN140" i="6" s="1"/>
  <c r="AL161" i="6"/>
  <c r="AN161" i="6" s="1"/>
  <c r="AL87" i="6"/>
  <c r="AN87" i="6" s="1"/>
  <c r="AL112" i="6"/>
  <c r="AN112" i="6" s="1"/>
  <c r="AL143" i="6"/>
  <c r="AN143" i="6" s="1"/>
  <c r="AL73" i="6"/>
  <c r="AN73" i="6" s="1"/>
  <c r="AL115" i="6"/>
  <c r="AN115" i="6" s="1"/>
  <c r="AL101" i="6"/>
  <c r="AN101" i="6" s="1"/>
  <c r="AL139" i="6"/>
  <c r="AN139" i="6" s="1"/>
  <c r="AL105" i="6"/>
  <c r="AN105" i="6" s="1"/>
  <c r="AL123" i="6"/>
  <c r="AN123" i="6" s="1"/>
  <c r="AL70" i="6"/>
  <c r="AN70" i="6" s="1"/>
  <c r="AL92" i="6"/>
  <c r="AN92" i="6" s="1"/>
  <c r="AL113" i="6"/>
  <c r="AN113" i="6" s="1"/>
  <c r="AI125" i="6"/>
  <c r="AJ125" i="6"/>
  <c r="AI134" i="6"/>
  <c r="AJ134" i="6"/>
  <c r="AI77" i="6"/>
  <c r="AJ77" i="6"/>
  <c r="AI94" i="6"/>
  <c r="AJ94" i="6"/>
  <c r="AI64" i="6"/>
  <c r="AJ64" i="6"/>
  <c r="AI131" i="6"/>
  <c r="AJ131" i="6"/>
  <c r="AI132" i="6"/>
  <c r="AJ132" i="6"/>
  <c r="AI121" i="6"/>
  <c r="AJ121" i="6"/>
  <c r="AI86" i="6"/>
  <c r="AJ86" i="6"/>
  <c r="AI130" i="6"/>
  <c r="AJ130" i="6"/>
  <c r="AI156" i="6"/>
  <c r="AJ156" i="6"/>
  <c r="AI85" i="6"/>
  <c r="AJ85" i="6"/>
  <c r="AI160" i="6"/>
  <c r="AJ160" i="6"/>
  <c r="AI129" i="6"/>
  <c r="AJ129" i="6"/>
  <c r="AI100" i="6"/>
  <c r="AJ100" i="6"/>
  <c r="AI159" i="6"/>
  <c r="AJ159" i="6"/>
  <c r="AI124" i="6"/>
  <c r="AJ124" i="6"/>
  <c r="AI153" i="6"/>
  <c r="AJ153" i="6"/>
  <c r="AI88" i="6"/>
  <c r="AJ88" i="6"/>
  <c r="AI82" i="6"/>
  <c r="AJ82" i="6"/>
  <c r="AI107" i="6"/>
  <c r="AJ107" i="6"/>
  <c r="AI89" i="6"/>
  <c r="AJ89" i="6"/>
  <c r="AI158" i="6"/>
  <c r="AJ158" i="6"/>
  <c r="AL103" i="6"/>
  <c r="AN103" i="6" s="1"/>
  <c r="AL81" i="6"/>
  <c r="AN81" i="6" s="1"/>
  <c r="AO81" i="6" s="1"/>
  <c r="AP81" i="6" s="1"/>
  <c r="AL133" i="6"/>
  <c r="AN133" i="6" s="1"/>
  <c r="AL72" i="6"/>
  <c r="AN72" i="6" s="1"/>
  <c r="AL83" i="6"/>
  <c r="AN83" i="6" s="1"/>
  <c r="AL78" i="6"/>
  <c r="AN78" i="6" s="1"/>
  <c r="AL155" i="6"/>
  <c r="AN155" i="6" s="1"/>
  <c r="AL137" i="6"/>
  <c r="AN137" i="6" s="1"/>
  <c r="AL111" i="6"/>
  <c r="AN111" i="6" s="1"/>
  <c r="AO111" i="6" s="1"/>
  <c r="AP111" i="6" s="1"/>
  <c r="AL65" i="6"/>
  <c r="AN65" i="6" s="1"/>
  <c r="AL109" i="6"/>
  <c r="AN109" i="6" s="1"/>
  <c r="AL148" i="6"/>
  <c r="AN148" i="6" s="1"/>
  <c r="AL68" i="6"/>
  <c r="AN68" i="6" s="1"/>
  <c r="AL98" i="6"/>
  <c r="AN98" i="6" s="1"/>
  <c r="AL97" i="6"/>
  <c r="AN97" i="6" s="1"/>
  <c r="AL118" i="6"/>
  <c r="AN118" i="6" s="1"/>
  <c r="AL62" i="6"/>
  <c r="AN62" i="6" s="1"/>
  <c r="AL79" i="6"/>
  <c r="AN79" i="6" s="1"/>
  <c r="AL104" i="6"/>
  <c r="AN104" i="6" s="1"/>
  <c r="AL75" i="6"/>
  <c r="AN75" i="6" s="1"/>
  <c r="AL119" i="6"/>
  <c r="AN119" i="6" s="1"/>
  <c r="AL150" i="6"/>
  <c r="AN150" i="6" s="1"/>
  <c r="AL69" i="6"/>
  <c r="AN69" i="6" s="1"/>
  <c r="AL117" i="6"/>
  <c r="AN117" i="6" s="1"/>
  <c r="AL128" i="6"/>
  <c r="AN128" i="6" s="1"/>
  <c r="AL80" i="6"/>
  <c r="AN80" i="6" s="1"/>
  <c r="AL135" i="6"/>
  <c r="AN135" i="6" s="1"/>
  <c r="AL67" i="6"/>
  <c r="AN67" i="6" s="1"/>
  <c r="AL63" i="6"/>
  <c r="AN63" i="6" s="1"/>
  <c r="AL99" i="6"/>
  <c r="AN99" i="6" s="1"/>
  <c r="AL126" i="6"/>
  <c r="AN126" i="6" s="1"/>
  <c r="AL114" i="6"/>
  <c r="AN114" i="6" s="1"/>
  <c r="AL147" i="6"/>
  <c r="AN147" i="6" s="1"/>
  <c r="AH163" i="6"/>
  <c r="AC245" i="5"/>
  <c r="AB201" i="5"/>
  <c r="AB222" i="5"/>
  <c r="AC212" i="5"/>
  <c r="AC188" i="5"/>
  <c r="AB203" i="5"/>
  <c r="AB243" i="5"/>
  <c r="AB229" i="5"/>
  <c r="AB188" i="5"/>
  <c r="AC249" i="5"/>
  <c r="AB263" i="5"/>
  <c r="AB212" i="5"/>
  <c r="AB249" i="5"/>
  <c r="AC201" i="5"/>
  <c r="AC203" i="5"/>
  <c r="AC266" i="5"/>
  <c r="AB248" i="5"/>
  <c r="AC191" i="5"/>
  <c r="Y160" i="5"/>
  <c r="AB196" i="5"/>
  <c r="AC243" i="5"/>
  <c r="AB253" i="5"/>
  <c r="AC263" i="5"/>
  <c r="AC211" i="5"/>
  <c r="Z210" i="5"/>
  <c r="Z160" i="5"/>
  <c r="W146" i="5"/>
  <c r="W100" i="5"/>
  <c r="W141" i="5"/>
  <c r="W153" i="5"/>
  <c r="W91" i="5"/>
  <c r="W99" i="5"/>
  <c r="W140" i="5"/>
  <c r="W96" i="5"/>
  <c r="W138" i="5"/>
  <c r="W76" i="5"/>
  <c r="W107" i="5"/>
  <c r="W132" i="5"/>
  <c r="W92" i="5"/>
  <c r="W110" i="5"/>
  <c r="W159" i="5"/>
  <c r="W65" i="5"/>
  <c r="W139" i="5"/>
  <c r="W88" i="5"/>
  <c r="W145" i="5"/>
  <c r="W97" i="5"/>
  <c r="W144" i="5"/>
  <c r="W95" i="5"/>
  <c r="W119" i="5"/>
  <c r="W152" i="5"/>
  <c r="W113" i="5"/>
  <c r="W148" i="5"/>
  <c r="W105" i="5"/>
  <c r="W127" i="5"/>
  <c r="W104" i="5"/>
  <c r="W84" i="5"/>
  <c r="W133" i="5"/>
  <c r="W74" i="5"/>
  <c r="W114" i="5"/>
  <c r="W151" i="5"/>
  <c r="W77" i="5"/>
  <c r="W111" i="5"/>
  <c r="W142" i="5"/>
  <c r="W117" i="5"/>
  <c r="W67" i="5"/>
  <c r="W123" i="5"/>
  <c r="W143" i="5"/>
  <c r="W122" i="5"/>
  <c r="W72" i="5"/>
  <c r="W128" i="5"/>
  <c r="W87" i="5"/>
  <c r="W130" i="5"/>
  <c r="W69" i="5"/>
  <c r="W93" i="5"/>
  <c r="W126" i="5"/>
  <c r="X146" i="5"/>
  <c r="X100" i="5"/>
  <c r="X141" i="5"/>
  <c r="X153" i="5"/>
  <c r="X91" i="5"/>
  <c r="X99" i="5"/>
  <c r="X140" i="5"/>
  <c r="X96" i="5"/>
  <c r="X138" i="5"/>
  <c r="X76" i="5"/>
  <c r="X107" i="5"/>
  <c r="X132" i="5"/>
  <c r="X92" i="5"/>
  <c r="X110" i="5"/>
  <c r="X159" i="5"/>
  <c r="X65" i="5"/>
  <c r="X139" i="5"/>
  <c r="X88" i="5"/>
  <c r="X145" i="5"/>
  <c r="X97" i="5"/>
  <c r="X144" i="5"/>
  <c r="X95" i="5"/>
  <c r="X119" i="5"/>
  <c r="X152" i="5"/>
  <c r="X113" i="5"/>
  <c r="X148" i="5"/>
  <c r="X105" i="5"/>
  <c r="X127" i="5"/>
  <c r="X104" i="5"/>
  <c r="X84" i="5"/>
  <c r="X133" i="5"/>
  <c r="X74" i="5"/>
  <c r="X114" i="5"/>
  <c r="X151" i="5"/>
  <c r="X77" i="5"/>
  <c r="X111" i="5"/>
  <c r="X142" i="5"/>
  <c r="X117" i="5"/>
  <c r="X67" i="5"/>
  <c r="X123" i="5"/>
  <c r="X143" i="5"/>
  <c r="X122" i="5"/>
  <c r="X72" i="5"/>
  <c r="X128" i="5"/>
  <c r="X87" i="5"/>
  <c r="X130" i="5"/>
  <c r="X69" i="5"/>
  <c r="X93" i="5"/>
  <c r="X126" i="5"/>
  <c r="W129" i="5"/>
  <c r="W89" i="5"/>
  <c r="W62" i="5"/>
  <c r="W101" i="5"/>
  <c r="W156" i="5"/>
  <c r="W134" i="5"/>
  <c r="W108" i="5"/>
  <c r="W64" i="5"/>
  <c r="W118" i="5"/>
  <c r="W157" i="5"/>
  <c r="W79" i="5"/>
  <c r="W121" i="5"/>
  <c r="W150" i="5"/>
  <c r="W78" i="5"/>
  <c r="W120" i="5"/>
  <c r="W90" i="5"/>
  <c r="W112" i="5"/>
  <c r="W102" i="5"/>
  <c r="W63" i="5"/>
  <c r="W125" i="5"/>
  <c r="W73" i="5"/>
  <c r="W115" i="5"/>
  <c r="W68" i="5"/>
  <c r="W109" i="5"/>
  <c r="W137" i="5"/>
  <c r="W80" i="5"/>
  <c r="W136" i="5"/>
  <c r="W135" i="5"/>
  <c r="W70" i="5"/>
  <c r="W66" i="5"/>
  <c r="W147" i="5"/>
  <c r="W98" i="5"/>
  <c r="W158" i="5"/>
  <c r="W94" i="5"/>
  <c r="W131" i="5"/>
  <c r="W81" i="5"/>
  <c r="W85" i="5"/>
  <c r="W124" i="5"/>
  <c r="W75" i="5"/>
  <c r="W155" i="5"/>
  <c r="W161" i="5"/>
  <c r="W83" i="5"/>
  <c r="W82" i="5"/>
  <c r="W162" i="5"/>
  <c r="W103" i="5"/>
  <c r="W71" i="5"/>
  <c r="W106" i="5"/>
  <c r="W154" i="5"/>
  <c r="W86" i="5"/>
  <c r="W116" i="5"/>
  <c r="W149" i="5"/>
  <c r="X129" i="5"/>
  <c r="X89" i="5"/>
  <c r="X62" i="5"/>
  <c r="X101" i="5"/>
  <c r="X156" i="5"/>
  <c r="X134" i="5"/>
  <c r="X108" i="5"/>
  <c r="X64" i="5"/>
  <c r="X118" i="5"/>
  <c r="X157" i="5"/>
  <c r="X79" i="5"/>
  <c r="X121" i="5"/>
  <c r="X150" i="5"/>
  <c r="X78" i="5"/>
  <c r="X120" i="5"/>
  <c r="X90" i="5"/>
  <c r="X112" i="5"/>
  <c r="X102" i="5"/>
  <c r="X63" i="5"/>
  <c r="X125" i="5"/>
  <c r="X73" i="5"/>
  <c r="X115" i="5"/>
  <c r="X68" i="5"/>
  <c r="X109" i="5"/>
  <c r="X137" i="5"/>
  <c r="X80" i="5"/>
  <c r="X136" i="5"/>
  <c r="X135" i="5"/>
  <c r="X70" i="5"/>
  <c r="X66" i="5"/>
  <c r="X147" i="5"/>
  <c r="X98" i="5"/>
  <c r="X158" i="5"/>
  <c r="X94" i="5"/>
  <c r="X131" i="5"/>
  <c r="X81" i="5"/>
  <c r="X85" i="5"/>
  <c r="X124" i="5"/>
  <c r="X75" i="5"/>
  <c r="X155" i="5"/>
  <c r="X161" i="5"/>
  <c r="X83" i="5"/>
  <c r="X82" i="5"/>
  <c r="X162" i="5"/>
  <c r="X103" i="5"/>
  <c r="X71" i="5"/>
  <c r="X106" i="5"/>
  <c r="X154" i="5"/>
  <c r="X86" i="5"/>
  <c r="X116" i="5"/>
  <c r="X149" i="5"/>
  <c r="Z198" i="5"/>
  <c r="AC198" i="5" s="1"/>
  <c r="AC233" i="5"/>
  <c r="Z189" i="5"/>
  <c r="Z168" i="5"/>
  <c r="AC168" i="5" s="1"/>
  <c r="Z239" i="5"/>
  <c r="AC239" i="5" s="1"/>
  <c r="Z260" i="5"/>
  <c r="AB260" i="5" s="1"/>
  <c r="AA167" i="5"/>
  <c r="AB167" i="5" s="1"/>
  <c r="AE167" i="5" s="1"/>
  <c r="H35" i="5" s="1"/>
  <c r="AC180" i="5"/>
  <c r="AA258" i="5"/>
  <c r="AB169" i="5"/>
  <c r="AC169" i="5"/>
  <c r="AC209" i="5"/>
  <c r="AA192" i="5"/>
  <c r="AC192" i="5" s="1"/>
  <c r="Z244" i="5"/>
  <c r="AB244" i="5" s="1"/>
  <c r="Z219" i="5"/>
  <c r="Z186" i="5"/>
  <c r="AB186" i="5" s="1"/>
  <c r="Z207" i="5"/>
  <c r="AA207" i="5"/>
  <c r="AA259" i="5"/>
  <c r="AA224" i="5"/>
  <c r="Z224" i="5"/>
  <c r="Z230" i="5"/>
  <c r="AC230" i="5" s="1"/>
  <c r="AB233" i="5"/>
  <c r="AA193" i="5"/>
  <c r="AB193" i="5" s="1"/>
  <c r="AA227" i="5"/>
  <c r="Z227" i="5"/>
  <c r="AA235" i="5"/>
  <c r="Z235" i="5"/>
  <c r="Z183" i="5"/>
  <c r="AC183" i="5" s="1"/>
  <c r="Z251" i="5"/>
  <c r="AC251" i="5" s="1"/>
  <c r="AC253" i="5"/>
  <c r="AA217" i="5"/>
  <c r="Z217" i="5"/>
  <c r="AB255" i="5"/>
  <c r="Z178" i="5"/>
  <c r="Z246" i="5"/>
  <c r="AC246" i="5" s="1"/>
  <c r="AA256" i="5"/>
  <c r="AC256" i="5" s="1"/>
  <c r="Z200" i="5"/>
  <c r="AC196" i="5"/>
  <c r="Z176" i="5"/>
  <c r="AC176" i="5" s="1"/>
  <c r="AC240" i="5"/>
  <c r="Z190" i="5"/>
  <c r="AB190" i="5" s="1"/>
  <c r="Z221" i="5"/>
  <c r="AC221" i="5" s="1"/>
  <c r="AB181" i="5"/>
  <c r="AA179" i="5"/>
  <c r="AA231" i="5"/>
  <c r="AB209" i="5"/>
  <c r="AA175" i="5"/>
  <c r="Z175" i="5"/>
  <c r="AB187" i="5"/>
  <c r="AE169" i="5" s="1"/>
  <c r="H37" i="5" s="1"/>
  <c r="Z250" i="5"/>
  <c r="AC265" i="5"/>
  <c r="AB265" i="5"/>
  <c r="AC181" i="5"/>
  <c r="AC187" i="5"/>
  <c r="AF169" i="5" s="1"/>
  <c r="I37" i="5" s="1"/>
  <c r="Z184" i="5"/>
  <c r="AB254" i="5"/>
  <c r="Z174" i="5"/>
  <c r="AA264" i="5"/>
  <c r="AA252" i="5"/>
  <c r="AB252" i="5" s="1"/>
  <c r="AB240" i="5"/>
  <c r="AB211" i="5"/>
  <c r="Z261" i="5"/>
  <c r="AC261" i="5" s="1"/>
  <c r="AB234" i="5"/>
  <c r="Z228" i="5"/>
  <c r="Z171" i="5"/>
  <c r="AB214" i="5"/>
  <c r="Z220" i="5"/>
  <c r="AB220" i="5" s="1"/>
  <c r="AA226" i="5"/>
  <c r="AC226" i="5" s="1"/>
  <c r="AA194" i="5"/>
  <c r="Z194" i="5"/>
  <c r="AA185" i="5"/>
  <c r="AC170" i="5"/>
  <c r="AB245" i="5"/>
  <c r="Z179" i="5"/>
  <c r="AA223" i="5"/>
  <c r="Z223" i="5"/>
  <c r="AA205" i="5"/>
  <c r="Z205" i="5"/>
  <c r="AA267" i="5"/>
  <c r="Z267" i="5"/>
  <c r="AC222" i="5"/>
  <c r="AC234" i="5"/>
  <c r="AC214" i="5"/>
  <c r="AB239" i="5"/>
  <c r="AA238" i="5"/>
  <c r="AB238" i="5" s="1"/>
  <c r="Z199" i="5"/>
  <c r="AA171" i="5"/>
  <c r="AA177" i="5"/>
  <c r="Z177" i="5"/>
  <c r="AA232" i="5"/>
  <c r="Z232" i="5"/>
  <c r="AC208" i="5"/>
  <c r="AB208" i="5"/>
  <c r="Z202" i="5"/>
  <c r="Z237" i="5"/>
  <c r="AA241" i="5"/>
  <c r="Z241" i="5"/>
  <c r="Z231" i="5"/>
  <c r="AB262" i="5"/>
  <c r="Z242" i="5"/>
  <c r="AA242" i="5"/>
  <c r="AA215" i="5"/>
  <c r="AB215" i="5" s="1"/>
  <c r="Z225" i="5"/>
  <c r="Z257" i="5"/>
  <c r="AC255" i="5"/>
  <c r="Z264" i="5"/>
  <c r="AC236" i="5"/>
  <c r="AB236" i="5"/>
  <c r="AB180" i="5"/>
  <c r="AC254" i="5"/>
  <c r="AC173" i="5"/>
  <c r="AB173" i="5"/>
  <c r="AC229" i="5"/>
  <c r="AB218" i="5"/>
  <c r="AC218" i="5"/>
  <c r="AC262" i="5"/>
  <c r="AC213" i="5"/>
  <c r="AB213" i="5"/>
  <c r="AC216" i="5"/>
  <c r="AB216" i="5"/>
  <c r="AC182" i="5"/>
  <c r="AB182" i="5"/>
  <c r="AC197" i="5"/>
  <c r="AF170" i="5" s="1"/>
  <c r="I38" i="5" s="1"/>
  <c r="AB197" i="5"/>
  <c r="AE170" i="5" s="1"/>
  <c r="H38" i="5" s="1"/>
  <c r="AB195" i="5"/>
  <c r="AC195" i="5"/>
  <c r="AC248" i="5"/>
  <c r="AB206" i="5"/>
  <c r="AC206" i="5"/>
  <c r="AC204" i="5"/>
  <c r="AB204" i="5"/>
  <c r="AC172" i="5"/>
  <c r="AB172" i="5"/>
  <c r="X213" i="1"/>
  <c r="Z213" i="1" s="1"/>
  <c r="AC213" i="1" s="1"/>
  <c r="Y192" i="1"/>
  <c r="AA192" i="1" s="1"/>
  <c r="X86" i="1"/>
  <c r="Z86" i="1" s="1"/>
  <c r="X110" i="1"/>
  <c r="Z110" i="1" s="1"/>
  <c r="X140" i="1"/>
  <c r="Z140" i="1" s="1"/>
  <c r="X149" i="1"/>
  <c r="Z149" i="1" s="1"/>
  <c r="X63" i="1"/>
  <c r="Z63" i="1" s="1"/>
  <c r="V108" i="1"/>
  <c r="V143" i="1"/>
  <c r="W143" i="1" s="1"/>
  <c r="U101" i="1"/>
  <c r="V101" i="1"/>
  <c r="X76" i="1"/>
  <c r="Z76" i="1" s="1"/>
  <c r="U84" i="1"/>
  <c r="V84" i="1"/>
  <c r="U107" i="1"/>
  <c r="V107" i="1"/>
  <c r="U69" i="1"/>
  <c r="V69" i="1"/>
  <c r="U120" i="1"/>
  <c r="V120" i="1"/>
  <c r="U66" i="1"/>
  <c r="V66" i="1"/>
  <c r="U122" i="1"/>
  <c r="V122" i="1"/>
  <c r="X232" i="1"/>
  <c r="Z232" i="1" s="1"/>
  <c r="X227" i="1"/>
  <c r="Z227" i="1" s="1"/>
  <c r="X193" i="1"/>
  <c r="Z193" i="1" s="1"/>
  <c r="AC193" i="1" s="1"/>
  <c r="X221" i="1"/>
  <c r="Z221" i="1" s="1"/>
  <c r="AB221" i="1" s="1"/>
  <c r="X261" i="1"/>
  <c r="Z261" i="1" s="1"/>
  <c r="AC261" i="1" s="1"/>
  <c r="X126" i="1"/>
  <c r="Z126" i="1" s="1"/>
  <c r="X185" i="1"/>
  <c r="Z185" i="1" s="1"/>
  <c r="AC185" i="1" s="1"/>
  <c r="X179" i="1"/>
  <c r="Z179" i="1" s="1"/>
  <c r="AC179" i="1" s="1"/>
  <c r="X121" i="1"/>
  <c r="Z121" i="1" s="1"/>
  <c r="X198" i="1"/>
  <c r="Z198" i="1" s="1"/>
  <c r="AB198" i="1" s="1"/>
  <c r="Y178" i="1"/>
  <c r="AA178" i="1" s="1"/>
  <c r="X236" i="1"/>
  <c r="Z236" i="1" s="1"/>
  <c r="X68" i="1"/>
  <c r="Z68" i="1" s="1"/>
  <c r="X228" i="1"/>
  <c r="Z228" i="1" s="1"/>
  <c r="AC228" i="1" s="1"/>
  <c r="Y227" i="1"/>
  <c r="AA227" i="1" s="1"/>
  <c r="Y232" i="1"/>
  <c r="AA232" i="1" s="1"/>
  <c r="X177" i="1"/>
  <c r="Z177" i="1" s="1"/>
  <c r="AC177" i="1" s="1"/>
  <c r="Z94" i="1"/>
  <c r="X206" i="1"/>
  <c r="Z206" i="1" s="1"/>
  <c r="AB206" i="1" s="1"/>
  <c r="X181" i="1"/>
  <c r="Z181" i="1" s="1"/>
  <c r="AB181" i="1" s="1"/>
  <c r="V124" i="1"/>
  <c r="W124" i="1" s="1"/>
  <c r="V113" i="1"/>
  <c r="W113" i="1" s="1"/>
  <c r="Y86" i="1"/>
  <c r="Y123" i="1"/>
  <c r="AA123" i="1" s="1"/>
  <c r="AB123" i="1" s="1"/>
  <c r="X186" i="1"/>
  <c r="Z186" i="1" s="1"/>
  <c r="W64" i="1"/>
  <c r="Z64" i="1" s="1"/>
  <c r="Y196" i="1"/>
  <c r="AA196" i="1" s="1"/>
  <c r="U157" i="1"/>
  <c r="V157" i="1"/>
  <c r="X156" i="1"/>
  <c r="Z156" i="1" s="1"/>
  <c r="X127" i="1"/>
  <c r="Z127" i="1" s="1"/>
  <c r="X153" i="1"/>
  <c r="Z153" i="1" s="1"/>
  <c r="Y229" i="1"/>
  <c r="AA229" i="1" s="1"/>
  <c r="U90" i="1"/>
  <c r="V90" i="1"/>
  <c r="U100" i="1"/>
  <c r="V100" i="1"/>
  <c r="U87" i="1"/>
  <c r="V87" i="1"/>
  <c r="U119" i="1"/>
  <c r="V119" i="1"/>
  <c r="U117" i="1"/>
  <c r="V117" i="1"/>
  <c r="U71" i="1"/>
  <c r="V71" i="1"/>
  <c r="U155" i="1"/>
  <c r="V155" i="1"/>
  <c r="X159" i="1"/>
  <c r="Z159" i="1" s="1"/>
  <c r="X89" i="1"/>
  <c r="Z89" i="1" s="1"/>
  <c r="V93" i="1"/>
  <c r="U132" i="1"/>
  <c r="V132" i="1"/>
  <c r="U91" i="1"/>
  <c r="V91" i="1"/>
  <c r="U98" i="1"/>
  <c r="V98" i="1"/>
  <c r="U152" i="1"/>
  <c r="V152" i="1"/>
  <c r="U88" i="1"/>
  <c r="V88" i="1"/>
  <c r="U74" i="1"/>
  <c r="V74" i="1"/>
  <c r="U135" i="1"/>
  <c r="V135" i="1"/>
  <c r="U96" i="1"/>
  <c r="V96" i="1"/>
  <c r="U160" i="1"/>
  <c r="V160" i="1"/>
  <c r="U99" i="1"/>
  <c r="V99" i="1"/>
  <c r="V62" i="1"/>
  <c r="W62" i="1" s="1"/>
  <c r="U109" i="1"/>
  <c r="V109" i="1"/>
  <c r="U150" i="1"/>
  <c r="V150" i="1"/>
  <c r="X240" i="1"/>
  <c r="Z240" i="1" s="1"/>
  <c r="AC240" i="1" s="1"/>
  <c r="X92" i="1"/>
  <c r="Z92" i="1" s="1"/>
  <c r="X175" i="1"/>
  <c r="Z175" i="1" s="1"/>
  <c r="X258" i="1"/>
  <c r="Z258" i="1" s="1"/>
  <c r="AB258" i="1" s="1"/>
  <c r="X211" i="1"/>
  <c r="Z211" i="1" s="1"/>
  <c r="U112" i="1"/>
  <c r="V112" i="1"/>
  <c r="U78" i="1"/>
  <c r="V78" i="1"/>
  <c r="U115" i="1"/>
  <c r="V115" i="1"/>
  <c r="U106" i="1"/>
  <c r="V106" i="1"/>
  <c r="U141" i="1"/>
  <c r="V141" i="1"/>
  <c r="U97" i="1"/>
  <c r="V97" i="1"/>
  <c r="U128" i="1"/>
  <c r="V128" i="1"/>
  <c r="U67" i="1"/>
  <c r="V67" i="1"/>
  <c r="U131" i="1"/>
  <c r="V131" i="1"/>
  <c r="U138" i="1"/>
  <c r="V138" i="1"/>
  <c r="U85" i="1"/>
  <c r="V85" i="1"/>
  <c r="U129" i="1"/>
  <c r="V129" i="1"/>
  <c r="U80" i="1"/>
  <c r="V80" i="1"/>
  <c r="U144" i="1"/>
  <c r="V144" i="1"/>
  <c r="U83" i="1"/>
  <c r="V83" i="1"/>
  <c r="U147" i="1"/>
  <c r="V147" i="1"/>
  <c r="U65" i="1"/>
  <c r="V65" i="1"/>
  <c r="U118" i="1"/>
  <c r="V118" i="1"/>
  <c r="U161" i="1"/>
  <c r="V161" i="1"/>
  <c r="AF167" i="1"/>
  <c r="I35" i="1" s="1"/>
  <c r="X142" i="1"/>
  <c r="X79" i="1"/>
  <c r="Z79" i="1" s="1"/>
  <c r="X143" i="1"/>
  <c r="Z143" i="1" s="1"/>
  <c r="X191" i="1"/>
  <c r="Z191" i="1" s="1"/>
  <c r="AC191" i="1" s="1"/>
  <c r="Y94" i="1"/>
  <c r="AA94" i="1" s="1"/>
  <c r="AB94" i="1" s="1"/>
  <c r="AD94" i="1" s="1"/>
  <c r="Y110" i="1"/>
  <c r="X178" i="1"/>
  <c r="Z178" i="1" s="1"/>
  <c r="AB189" i="1"/>
  <c r="AB183" i="1"/>
  <c r="AC183" i="1"/>
  <c r="AC265" i="1"/>
  <c r="AB265" i="1"/>
  <c r="AC262" i="1"/>
  <c r="AB262" i="1"/>
  <c r="AB216" i="1"/>
  <c r="AC216" i="1"/>
  <c r="AC206" i="1"/>
  <c r="AC226" i="1"/>
  <c r="AB226" i="1"/>
  <c r="AC253" i="1"/>
  <c r="AB253" i="1"/>
  <c r="AB219" i="1"/>
  <c r="AC219" i="1"/>
  <c r="AC218" i="1"/>
  <c r="AB218" i="1"/>
  <c r="AB208" i="1"/>
  <c r="AC208" i="1"/>
  <c r="AB222" i="1"/>
  <c r="AC222" i="1"/>
  <c r="AB172" i="1"/>
  <c r="AC172" i="1"/>
  <c r="AC197" i="1"/>
  <c r="AB197" i="1"/>
  <c r="AB207" i="1"/>
  <c r="AC207" i="1"/>
  <c r="AB214" i="1"/>
  <c r="AC214" i="1"/>
  <c r="Y76" i="1"/>
  <c r="Y140" i="1"/>
  <c r="AA140" i="1" s="1"/>
  <c r="AB140" i="1" s="1"/>
  <c r="Y73" i="1"/>
  <c r="AA73" i="1" s="1"/>
  <c r="AB73" i="1" s="1"/>
  <c r="AC209" i="1"/>
  <c r="AB209" i="1"/>
  <c r="AB203" i="1"/>
  <c r="AC203" i="1"/>
  <c r="AC221" i="1"/>
  <c r="AB212" i="1"/>
  <c r="AC212" i="1"/>
  <c r="AB187" i="1"/>
  <c r="AC187" i="1"/>
  <c r="AB168" i="1"/>
  <c r="AC168" i="1"/>
  <c r="AC232" i="1"/>
  <c r="AB220" i="1"/>
  <c r="AC220" i="1"/>
  <c r="AC242" i="1"/>
  <c r="AB242" i="1"/>
  <c r="AB259" i="1"/>
  <c r="AC259" i="1"/>
  <c r="Y149" i="1"/>
  <c r="AA149" i="1" s="1"/>
  <c r="AB149" i="1" s="1"/>
  <c r="AC170" i="1"/>
  <c r="AB170" i="1"/>
  <c r="AC234" i="1"/>
  <c r="AB234" i="1"/>
  <c r="AB227" i="1"/>
  <c r="AB224" i="1"/>
  <c r="AC224" i="1"/>
  <c r="AB246" i="1"/>
  <c r="AC246" i="1"/>
  <c r="Y82" i="1"/>
  <c r="AA82" i="1" s="1"/>
  <c r="AB82" i="1" s="1"/>
  <c r="Y114" i="1"/>
  <c r="AA114" i="1" s="1"/>
  <c r="AB114" i="1" s="1"/>
  <c r="AB223" i="1"/>
  <c r="AC223" i="1"/>
  <c r="AB213" i="1"/>
  <c r="AB231" i="1"/>
  <c r="AC231" i="1"/>
  <c r="AC205" i="1"/>
  <c r="AB205" i="1"/>
  <c r="AB225" i="1"/>
  <c r="AB215" i="1"/>
  <c r="AC215" i="1"/>
  <c r="AB235" i="1"/>
  <c r="AC235" i="1"/>
  <c r="AC237" i="1"/>
  <c r="AB237" i="1"/>
  <c r="AC210" i="1"/>
  <c r="AB210" i="1"/>
  <c r="AB230" i="1"/>
  <c r="AC230" i="1"/>
  <c r="AB184" i="1"/>
  <c r="AC184" i="1"/>
  <c r="AB174" i="1"/>
  <c r="AC174" i="1"/>
  <c r="AB244" i="1"/>
  <c r="AC244" i="1"/>
  <c r="AC266" i="1"/>
  <c r="AB266" i="1"/>
  <c r="AC186" i="1"/>
  <c r="AB186" i="1"/>
  <c r="AC250" i="1"/>
  <c r="AB250" i="1"/>
  <c r="AB176" i="1"/>
  <c r="AC176" i="1"/>
  <c r="AC257" i="1"/>
  <c r="AB257" i="1"/>
  <c r="AB251" i="1"/>
  <c r="AC251" i="1"/>
  <c r="AB263" i="1"/>
  <c r="AC263" i="1"/>
  <c r="AB175" i="1"/>
  <c r="AC175" i="1"/>
  <c r="AB239" i="1"/>
  <c r="AC239" i="1"/>
  <c r="AC245" i="1"/>
  <c r="AB245" i="1"/>
  <c r="AB267" i="1"/>
  <c r="AC267" i="1"/>
  <c r="AC229" i="1"/>
  <c r="AB229" i="1"/>
  <c r="AC249" i="1"/>
  <c r="AB249" i="1"/>
  <c r="Y92" i="1"/>
  <c r="Y89" i="1"/>
  <c r="AA89" i="1" s="1"/>
  <c r="AB89" i="1" s="1"/>
  <c r="Y121" i="1"/>
  <c r="AB177" i="1"/>
  <c r="AC241" i="1"/>
  <c r="AB241" i="1"/>
  <c r="AB171" i="1"/>
  <c r="AC171" i="1"/>
  <c r="AB236" i="1"/>
  <c r="AC236" i="1"/>
  <c r="AB256" i="1"/>
  <c r="AC256" i="1"/>
  <c r="AC123" i="1"/>
  <c r="AD123" i="1"/>
  <c r="AB188" i="1"/>
  <c r="AC188" i="1"/>
  <c r="AC217" i="1"/>
  <c r="AB217" i="1"/>
  <c r="AB192" i="1"/>
  <c r="AC192" i="1"/>
  <c r="AB196" i="1"/>
  <c r="AC196" i="1"/>
  <c r="AB195" i="1"/>
  <c r="AC195" i="1"/>
  <c r="AB179" i="1"/>
  <c r="Y151" i="1"/>
  <c r="AA151" i="1" s="1"/>
  <c r="AB151" i="1" s="1"/>
  <c r="AC181" i="1"/>
  <c r="AB260" i="1"/>
  <c r="AC260" i="1"/>
  <c r="AB199" i="1"/>
  <c r="AC199" i="1"/>
  <c r="AB255" i="1"/>
  <c r="AC255" i="1"/>
  <c r="Y68" i="1"/>
  <c r="AA68" i="1" s="1"/>
  <c r="AB68" i="1" s="1"/>
  <c r="AB247" i="1" l="1"/>
  <c r="AC247" i="1"/>
  <c r="X102" i="1"/>
  <c r="Y233" i="1"/>
  <c r="AA233" i="1" s="1"/>
  <c r="X233" i="1"/>
  <c r="Z233" i="1" s="1"/>
  <c r="AC211" i="1"/>
  <c r="AB232" i="1"/>
  <c r="AB211" i="1"/>
  <c r="AA92" i="1"/>
  <c r="AB92" i="1" s="1"/>
  <c r="X124" i="1"/>
  <c r="Z124" i="1" s="1"/>
  <c r="AB228" i="1"/>
  <c r="AC254" i="1"/>
  <c r="W162" i="1"/>
  <c r="X162" i="1"/>
  <c r="X136" i="1"/>
  <c r="Y127" i="1"/>
  <c r="AA127" i="1" s="1"/>
  <c r="AB127" i="1" s="1"/>
  <c r="X62" i="1"/>
  <c r="Y62" i="1" s="1"/>
  <c r="Y153" i="1"/>
  <c r="Y248" i="1"/>
  <c r="AA248" i="1" s="1"/>
  <c r="AB248" i="1" s="1"/>
  <c r="W77" i="1"/>
  <c r="X77" i="1"/>
  <c r="AA153" i="1"/>
  <c r="AB153" i="1" s="1"/>
  <c r="AA76" i="1"/>
  <c r="AB76" i="1" s="1"/>
  <c r="AA110" i="1"/>
  <c r="AB110" i="1" s="1"/>
  <c r="AD110" i="1" s="1"/>
  <c r="X104" i="1"/>
  <c r="Z104" i="1" s="1"/>
  <c r="Y202" i="1"/>
  <c r="AA202" i="1" s="1"/>
  <c r="X202" i="1"/>
  <c r="Z202" i="1" s="1"/>
  <c r="AC198" i="1"/>
  <c r="Y126" i="1"/>
  <c r="AA126" i="1" s="1"/>
  <c r="AB126" i="1" s="1"/>
  <c r="AC126" i="1" s="1"/>
  <c r="AB200" i="1"/>
  <c r="X194" i="1"/>
  <c r="Z194" i="1" s="1"/>
  <c r="AC227" i="1"/>
  <c r="W101" i="1"/>
  <c r="W139" i="1"/>
  <c r="X139" i="1"/>
  <c r="W125" i="1"/>
  <c r="Y173" i="1"/>
  <c r="AA173" i="1" s="1"/>
  <c r="AB173" i="1" s="1"/>
  <c r="AB254" i="1"/>
  <c r="X81" i="1"/>
  <c r="X133" i="1"/>
  <c r="Y252" i="1"/>
  <c r="AA252" i="1" s="1"/>
  <c r="X70" i="1"/>
  <c r="X146" i="1"/>
  <c r="AB261" i="1"/>
  <c r="Y64" i="1"/>
  <c r="AA64" i="1" s="1"/>
  <c r="AB64" i="1" s="1"/>
  <c r="AB201" i="1"/>
  <c r="X204" i="1"/>
  <c r="Z204" i="1" s="1"/>
  <c r="W75" i="1"/>
  <c r="X75" i="1"/>
  <c r="X95" i="1"/>
  <c r="AC200" i="1"/>
  <c r="AC180" i="1"/>
  <c r="Y145" i="1"/>
  <c r="AA145" i="1" s="1"/>
  <c r="AB145" i="1" s="1"/>
  <c r="AB185" i="1"/>
  <c r="AC243" i="1"/>
  <c r="AB193" i="1"/>
  <c r="Y63" i="1"/>
  <c r="AA63" i="1" s="1"/>
  <c r="AB63" i="1" s="1"/>
  <c r="W148" i="1"/>
  <c r="X137" i="1"/>
  <c r="Z137" i="1" s="1"/>
  <c r="W130" i="1"/>
  <c r="Y134" i="1"/>
  <c r="AA134" i="1" s="1"/>
  <c r="AB134" i="1" s="1"/>
  <c r="Y156" i="1"/>
  <c r="AA156" i="1" s="1"/>
  <c r="AB156" i="1" s="1"/>
  <c r="AD156" i="1" s="1"/>
  <c r="Y182" i="1"/>
  <c r="AA182" i="1" s="1"/>
  <c r="AB182" i="1" s="1"/>
  <c r="X116" i="1"/>
  <c r="X130" i="1"/>
  <c r="Y264" i="1"/>
  <c r="AA264" i="1" s="1"/>
  <c r="X264" i="1"/>
  <c r="Z264" i="1" s="1"/>
  <c r="X105" i="1"/>
  <c r="AB191" i="1"/>
  <c r="AB178" i="1"/>
  <c r="W70" i="1"/>
  <c r="W72" i="1"/>
  <c r="X72" i="1"/>
  <c r="W154" i="1"/>
  <c r="X154" i="1"/>
  <c r="X158" i="1"/>
  <c r="X111" i="1"/>
  <c r="X169" i="1"/>
  <c r="Z169" i="1" s="1"/>
  <c r="X103" i="1"/>
  <c r="X125" i="1"/>
  <c r="Y238" i="1"/>
  <c r="AA238" i="1" s="1"/>
  <c r="Y190" i="1"/>
  <c r="AA190" i="1" s="1"/>
  <c r="X148" i="1"/>
  <c r="AO150" i="6"/>
  <c r="AP150" i="6" s="1"/>
  <c r="AR150" i="6" s="1"/>
  <c r="AO84" i="6"/>
  <c r="AP84" i="6" s="1"/>
  <c r="AR84" i="6" s="1"/>
  <c r="AO145" i="6"/>
  <c r="AP145" i="6" s="1"/>
  <c r="AR145" i="6" s="1"/>
  <c r="AK89" i="6"/>
  <c r="AM89" i="6" s="1"/>
  <c r="AK82" i="6"/>
  <c r="AM82" i="6" s="1"/>
  <c r="AK153" i="6"/>
  <c r="AM153" i="6" s="1"/>
  <c r="AK159" i="6"/>
  <c r="AM159" i="6" s="1"/>
  <c r="AK129" i="6"/>
  <c r="AM129" i="6" s="1"/>
  <c r="AK85" i="6"/>
  <c r="AM85" i="6" s="1"/>
  <c r="AK130" i="6"/>
  <c r="AM130" i="6" s="1"/>
  <c r="AK121" i="6"/>
  <c r="AM121" i="6" s="1"/>
  <c r="AK131" i="6"/>
  <c r="AM131" i="6" s="1"/>
  <c r="AO73" i="6"/>
  <c r="AP73" i="6" s="1"/>
  <c r="AR73" i="6" s="1"/>
  <c r="AK94" i="6"/>
  <c r="AM94" i="6" s="1"/>
  <c r="AK134" i="6"/>
  <c r="AM134" i="6" s="1"/>
  <c r="AL116" i="6"/>
  <c r="AN116" i="6" s="1"/>
  <c r="AL149" i="6"/>
  <c r="AN149" i="6" s="1"/>
  <c r="AL91" i="6"/>
  <c r="AN91" i="6" s="1"/>
  <c r="AL151" i="6"/>
  <c r="AN151" i="6" s="1"/>
  <c r="AL141" i="6"/>
  <c r="AN141" i="6" s="1"/>
  <c r="AL76" i="6"/>
  <c r="AN76" i="6" s="1"/>
  <c r="AO144" i="6"/>
  <c r="AP144" i="6" s="1"/>
  <c r="AQ144" i="6" s="1"/>
  <c r="AO157" i="6"/>
  <c r="AP157" i="6" s="1"/>
  <c r="AQ157" i="6" s="1"/>
  <c r="AO102" i="6"/>
  <c r="AP102" i="6" s="1"/>
  <c r="AQ102" i="6" s="1"/>
  <c r="AK158" i="6"/>
  <c r="AM158" i="6" s="1"/>
  <c r="AK107" i="6"/>
  <c r="AM107" i="6" s="1"/>
  <c r="AK88" i="6"/>
  <c r="AM88" i="6" s="1"/>
  <c r="AK124" i="6"/>
  <c r="AM124" i="6" s="1"/>
  <c r="AK100" i="6"/>
  <c r="AM100" i="6" s="1"/>
  <c r="AK160" i="6"/>
  <c r="AM160" i="6" s="1"/>
  <c r="AK156" i="6"/>
  <c r="AM156" i="6" s="1"/>
  <c r="AK86" i="6"/>
  <c r="AM86" i="6" s="1"/>
  <c r="AK132" i="6"/>
  <c r="AM132" i="6" s="1"/>
  <c r="AK64" i="6"/>
  <c r="AM64" i="6" s="1"/>
  <c r="AK77" i="6"/>
  <c r="AM77" i="6" s="1"/>
  <c r="AK125" i="6"/>
  <c r="AM125" i="6" s="1"/>
  <c r="AL96" i="6"/>
  <c r="AN96" i="6" s="1"/>
  <c r="AL146" i="6"/>
  <c r="AN146" i="6" s="1"/>
  <c r="AL122" i="6"/>
  <c r="AN122" i="6" s="1"/>
  <c r="AL95" i="6"/>
  <c r="AN95" i="6" s="1"/>
  <c r="AL90" i="6"/>
  <c r="AN90" i="6" s="1"/>
  <c r="AL154" i="6"/>
  <c r="AN154" i="6" s="1"/>
  <c r="AL158" i="6"/>
  <c r="AN158" i="6" s="1"/>
  <c r="AL107" i="6"/>
  <c r="AN107" i="6" s="1"/>
  <c r="AL88" i="6"/>
  <c r="AN88" i="6" s="1"/>
  <c r="AL124" i="6"/>
  <c r="AN124" i="6" s="1"/>
  <c r="AL100" i="6"/>
  <c r="AN100" i="6" s="1"/>
  <c r="AL160" i="6"/>
  <c r="AN160" i="6" s="1"/>
  <c r="AL156" i="6"/>
  <c r="AN156" i="6" s="1"/>
  <c r="AL86" i="6"/>
  <c r="AN86" i="6" s="1"/>
  <c r="AL132" i="6"/>
  <c r="AN132" i="6" s="1"/>
  <c r="AL64" i="6"/>
  <c r="AN64" i="6" s="1"/>
  <c r="AL77" i="6"/>
  <c r="AN77" i="6" s="1"/>
  <c r="AL125" i="6"/>
  <c r="AN125" i="6" s="1"/>
  <c r="AK116" i="6"/>
  <c r="AM116" i="6" s="1"/>
  <c r="AK149" i="6"/>
  <c r="AM149" i="6" s="1"/>
  <c r="AK91" i="6"/>
  <c r="AM91" i="6" s="1"/>
  <c r="AK151" i="6"/>
  <c r="AM151" i="6" s="1"/>
  <c r="AK141" i="6"/>
  <c r="AM141" i="6" s="1"/>
  <c r="AK76" i="6"/>
  <c r="AM76" i="6" s="1"/>
  <c r="AQ81" i="6"/>
  <c r="AR81" i="6"/>
  <c r="AQ145" i="6"/>
  <c r="AQ73" i="6"/>
  <c r="AQ84" i="6"/>
  <c r="AL89" i="6"/>
  <c r="AN89" i="6" s="1"/>
  <c r="AL82" i="6"/>
  <c r="AN82" i="6" s="1"/>
  <c r="AL153" i="6"/>
  <c r="AN153" i="6" s="1"/>
  <c r="AL159" i="6"/>
  <c r="AN159" i="6" s="1"/>
  <c r="AL129" i="6"/>
  <c r="AN129" i="6" s="1"/>
  <c r="AO129" i="6" s="1"/>
  <c r="AP129" i="6" s="1"/>
  <c r="AL85" i="6"/>
  <c r="AN85" i="6" s="1"/>
  <c r="AL130" i="6"/>
  <c r="AN130" i="6" s="1"/>
  <c r="AL121" i="6"/>
  <c r="AN121" i="6" s="1"/>
  <c r="AL131" i="6"/>
  <c r="AN131" i="6" s="1"/>
  <c r="AO131" i="6" s="1"/>
  <c r="AP131" i="6" s="1"/>
  <c r="AL94" i="6"/>
  <c r="AN94" i="6" s="1"/>
  <c r="AL134" i="6"/>
  <c r="AN134" i="6" s="1"/>
  <c r="AK96" i="6"/>
  <c r="AM96" i="6" s="1"/>
  <c r="AK146" i="6"/>
  <c r="AM146" i="6" s="1"/>
  <c r="AK122" i="6"/>
  <c r="AM122" i="6" s="1"/>
  <c r="AK95" i="6"/>
  <c r="AM95" i="6" s="1"/>
  <c r="AK90" i="6"/>
  <c r="AM90" i="6" s="1"/>
  <c r="AK154" i="6"/>
  <c r="AM154" i="6" s="1"/>
  <c r="AQ150" i="6"/>
  <c r="AR102" i="6"/>
  <c r="AQ111" i="6"/>
  <c r="AR111" i="6"/>
  <c r="AO147" i="6"/>
  <c r="AP147" i="6" s="1"/>
  <c r="AO79" i="6"/>
  <c r="AP79" i="6" s="1"/>
  <c r="AO119" i="6"/>
  <c r="AP119" i="6" s="1"/>
  <c r="AO62" i="6"/>
  <c r="AP62" i="6" s="1"/>
  <c r="AO80" i="6"/>
  <c r="AP80" i="6" s="1"/>
  <c r="AO120" i="6"/>
  <c r="AP120" i="6" s="1"/>
  <c r="AO65" i="6"/>
  <c r="AP65" i="6" s="1"/>
  <c r="AO152" i="6"/>
  <c r="AP152" i="6" s="1"/>
  <c r="AO101" i="6"/>
  <c r="AP101" i="6" s="1"/>
  <c r="AO74" i="6"/>
  <c r="AP74" i="6" s="1"/>
  <c r="AO139" i="6"/>
  <c r="AP139" i="6" s="1"/>
  <c r="AO137" i="6"/>
  <c r="AP137" i="6" s="1"/>
  <c r="AO106" i="6"/>
  <c r="AP106" i="6" s="1"/>
  <c r="AO112" i="6"/>
  <c r="AP112" i="6" s="1"/>
  <c r="AO118" i="6"/>
  <c r="AP118" i="6" s="1"/>
  <c r="AO98" i="6"/>
  <c r="AP98" i="6" s="1"/>
  <c r="AO103" i="6"/>
  <c r="AP103" i="6" s="1"/>
  <c r="AO66" i="6"/>
  <c r="AP66" i="6" s="1"/>
  <c r="AO123" i="6"/>
  <c r="AP123" i="6" s="1"/>
  <c r="AO148" i="6"/>
  <c r="AP148" i="6" s="1"/>
  <c r="AO105" i="6"/>
  <c r="AP105" i="6" s="1"/>
  <c r="AO136" i="6"/>
  <c r="AP136" i="6" s="1"/>
  <c r="AO128" i="6"/>
  <c r="AP128" i="6" s="1"/>
  <c r="AO155" i="6"/>
  <c r="AP155" i="6" s="1"/>
  <c r="AO83" i="6"/>
  <c r="AP83" i="6" s="1"/>
  <c r="AO87" i="6"/>
  <c r="AP87" i="6" s="1"/>
  <c r="AO104" i="6"/>
  <c r="AP104" i="6" s="1"/>
  <c r="AO127" i="6"/>
  <c r="AP127" i="6" s="1"/>
  <c r="AO78" i="6"/>
  <c r="AP78" i="6" s="1"/>
  <c r="AO162" i="6"/>
  <c r="AP162" i="6" s="1"/>
  <c r="AO75" i="6"/>
  <c r="AP75" i="6" s="1"/>
  <c r="AO93" i="6"/>
  <c r="AP93" i="6" s="1"/>
  <c r="AO126" i="6"/>
  <c r="AP126" i="6" s="1"/>
  <c r="AC190" i="5"/>
  <c r="Y154" i="5"/>
  <c r="Y162" i="5"/>
  <c r="Z130" i="5"/>
  <c r="Z122" i="5"/>
  <c r="Z117" i="5"/>
  <c r="Z151" i="5"/>
  <c r="Z84" i="5"/>
  <c r="Z148" i="5"/>
  <c r="Z95" i="5"/>
  <c r="Z88" i="5"/>
  <c r="Y110" i="5"/>
  <c r="Z76" i="5"/>
  <c r="Y99" i="5"/>
  <c r="Z100" i="5"/>
  <c r="Y116" i="5"/>
  <c r="Y71" i="5"/>
  <c r="Y83" i="5"/>
  <c r="Y124" i="5"/>
  <c r="Y94" i="5"/>
  <c r="Y66" i="5"/>
  <c r="Y80" i="5"/>
  <c r="Y115" i="5"/>
  <c r="Y102" i="5"/>
  <c r="Y78" i="5"/>
  <c r="Y157" i="5"/>
  <c r="Y134" i="5"/>
  <c r="Y89" i="5"/>
  <c r="Y149" i="5"/>
  <c r="Y106" i="5"/>
  <c r="Y82" i="5"/>
  <c r="Y75" i="5"/>
  <c r="Y131" i="5"/>
  <c r="Y147" i="5"/>
  <c r="Y136" i="5"/>
  <c r="Y68" i="5"/>
  <c r="Y63" i="5"/>
  <c r="Y120" i="5"/>
  <c r="Y79" i="5"/>
  <c r="Y108" i="5"/>
  <c r="Y62" i="5"/>
  <c r="AB192" i="5"/>
  <c r="Z65" i="5"/>
  <c r="Y132" i="5"/>
  <c r="Z96" i="5"/>
  <c r="Z69" i="5"/>
  <c r="Z72" i="5"/>
  <c r="Z67" i="5"/>
  <c r="Z77" i="5"/>
  <c r="Z133" i="5"/>
  <c r="Z105" i="5"/>
  <c r="Z119" i="5"/>
  <c r="Z145" i="5"/>
  <c r="Z159" i="5"/>
  <c r="Z107" i="5"/>
  <c r="Z141" i="5"/>
  <c r="Z126" i="5"/>
  <c r="Z87" i="5"/>
  <c r="Z143" i="5"/>
  <c r="Z142" i="5"/>
  <c r="Z114" i="5"/>
  <c r="Z104" i="5"/>
  <c r="Z113" i="5"/>
  <c r="Z144" i="5"/>
  <c r="Z139" i="5"/>
  <c r="Z92" i="5"/>
  <c r="Z138" i="5"/>
  <c r="Z91" i="5"/>
  <c r="Z146" i="5"/>
  <c r="Y155" i="5"/>
  <c r="Y81" i="5"/>
  <c r="Y98" i="5"/>
  <c r="AA160" i="5"/>
  <c r="AB160" i="5" s="1"/>
  <c r="AD160" i="5" s="1"/>
  <c r="Z86" i="5"/>
  <c r="W122" i="1"/>
  <c r="W120" i="1"/>
  <c r="W107" i="1"/>
  <c r="Z110" i="5"/>
  <c r="Y76" i="5"/>
  <c r="Z140" i="5"/>
  <c r="Y153" i="5"/>
  <c r="Z103" i="5"/>
  <c r="Z161" i="5"/>
  <c r="Z85" i="5"/>
  <c r="Z158" i="5"/>
  <c r="Z70" i="5"/>
  <c r="Z137" i="5"/>
  <c r="Z73" i="5"/>
  <c r="Z112" i="5"/>
  <c r="Z150" i="5"/>
  <c r="Z118" i="5"/>
  <c r="Z156" i="5"/>
  <c r="Z129" i="5"/>
  <c r="Y88" i="5"/>
  <c r="Y100" i="5"/>
  <c r="AB246" i="5"/>
  <c r="AB176" i="5"/>
  <c r="AC193" i="5"/>
  <c r="Y135" i="5"/>
  <c r="Y109" i="5"/>
  <c r="Y125" i="5"/>
  <c r="Y90" i="5"/>
  <c r="Y121" i="5"/>
  <c r="Y64" i="5"/>
  <c r="Y101" i="5"/>
  <c r="AB183" i="5"/>
  <c r="Z116" i="5"/>
  <c r="Z71" i="5"/>
  <c r="Z83" i="5"/>
  <c r="Z124" i="5"/>
  <c r="Z94" i="5"/>
  <c r="Z66" i="5"/>
  <c r="Z80" i="5"/>
  <c r="Z115" i="5"/>
  <c r="Z102" i="5"/>
  <c r="Z78" i="5"/>
  <c r="Z157" i="5"/>
  <c r="Z134" i="5"/>
  <c r="Z89" i="5"/>
  <c r="Y65" i="5"/>
  <c r="Y96" i="5"/>
  <c r="Z99" i="5"/>
  <c r="AA99" i="5" s="1"/>
  <c r="AB99" i="5" s="1"/>
  <c r="AA116" i="5"/>
  <c r="AB116" i="5" s="1"/>
  <c r="AA71" i="5"/>
  <c r="AB71" i="5" s="1"/>
  <c r="AD71" i="5" s="1"/>
  <c r="AA83" i="5"/>
  <c r="AB83" i="5" s="1"/>
  <c r="AA94" i="5"/>
  <c r="AB94" i="5" s="1"/>
  <c r="AD94" i="5" s="1"/>
  <c r="AA66" i="5"/>
  <c r="AB66" i="5" s="1"/>
  <c r="AD66" i="5" s="1"/>
  <c r="AA80" i="5"/>
  <c r="AB80" i="5" s="1"/>
  <c r="AA102" i="5"/>
  <c r="AB102" i="5" s="1"/>
  <c r="AA78" i="5"/>
  <c r="AB78" i="5" s="1"/>
  <c r="AD78" i="5" s="1"/>
  <c r="AA157" i="5"/>
  <c r="AB157" i="5" s="1"/>
  <c r="AA89" i="5"/>
  <c r="AB89" i="5" s="1"/>
  <c r="AC89" i="5" s="1"/>
  <c r="Y86" i="5"/>
  <c r="Y103" i="5"/>
  <c r="Y161" i="5"/>
  <c r="Y85" i="5"/>
  <c r="Y158" i="5"/>
  <c r="Y70" i="5"/>
  <c r="Y137" i="5"/>
  <c r="Y73" i="5"/>
  <c r="Y112" i="5"/>
  <c r="Y150" i="5"/>
  <c r="Y118" i="5"/>
  <c r="Y156" i="5"/>
  <c r="Y129" i="5"/>
  <c r="Z154" i="5"/>
  <c r="Z162" i="5"/>
  <c r="Z155" i="5"/>
  <c r="Z81" i="5"/>
  <c r="Z98" i="5"/>
  <c r="AA98" i="5" s="1"/>
  <c r="AB98" i="5" s="1"/>
  <c r="AC98" i="5" s="1"/>
  <c r="Z135" i="5"/>
  <c r="Z109" i="5"/>
  <c r="Z125" i="5"/>
  <c r="Z90" i="5"/>
  <c r="Z121" i="5"/>
  <c r="Z64" i="5"/>
  <c r="Z101" i="5"/>
  <c r="AA154" i="5"/>
  <c r="AB154" i="5" s="1"/>
  <c r="AC154" i="5" s="1"/>
  <c r="AA162" i="5"/>
  <c r="AB162" i="5" s="1"/>
  <c r="AD162" i="5" s="1"/>
  <c r="Z149" i="5"/>
  <c r="AA149" i="5" s="1"/>
  <c r="AB149" i="5" s="1"/>
  <c r="Z106" i="5"/>
  <c r="AA106" i="5" s="1"/>
  <c r="AB106" i="5" s="1"/>
  <c r="Z82" i="5"/>
  <c r="AA82" i="5" s="1"/>
  <c r="AB82" i="5" s="1"/>
  <c r="Z75" i="5"/>
  <c r="AA75" i="5" s="1"/>
  <c r="AB75" i="5" s="1"/>
  <c r="Z131" i="5"/>
  <c r="AA131" i="5" s="1"/>
  <c r="AB131" i="5" s="1"/>
  <c r="Z147" i="5"/>
  <c r="AA147" i="5" s="1"/>
  <c r="AB147" i="5" s="1"/>
  <c r="Z136" i="5"/>
  <c r="AA136" i="5" s="1"/>
  <c r="AB136" i="5" s="1"/>
  <c r="Z68" i="5"/>
  <c r="AA68" i="5" s="1"/>
  <c r="AB68" i="5" s="1"/>
  <c r="Z63" i="5"/>
  <c r="AA63" i="5" s="1"/>
  <c r="AB63" i="5" s="1"/>
  <c r="Z120" i="5"/>
  <c r="AA120" i="5" s="1"/>
  <c r="AB120" i="5" s="1"/>
  <c r="Z79" i="5"/>
  <c r="AA79" i="5" s="1"/>
  <c r="AB79" i="5" s="1"/>
  <c r="Z108" i="5"/>
  <c r="AA108" i="5" s="1"/>
  <c r="AB108" i="5" s="1"/>
  <c r="Z62" i="5"/>
  <c r="AA62" i="5" s="1"/>
  <c r="AB62" i="5" s="1"/>
  <c r="Z93" i="5"/>
  <c r="Z128" i="5"/>
  <c r="Z123" i="5"/>
  <c r="Z111" i="5"/>
  <c r="Z74" i="5"/>
  <c r="Z127" i="5"/>
  <c r="Z152" i="5"/>
  <c r="Z97" i="5"/>
  <c r="Z132" i="5"/>
  <c r="AA132" i="5" s="1"/>
  <c r="AB132" i="5" s="1"/>
  <c r="Z153" i="5"/>
  <c r="AA153" i="5" s="1"/>
  <c r="AB153" i="5" s="1"/>
  <c r="AB210" i="5"/>
  <c r="AC210" i="5"/>
  <c r="AC160" i="5"/>
  <c r="AE160" i="5" s="1"/>
  <c r="Y126" i="5"/>
  <c r="AA126" i="5" s="1"/>
  <c r="AB126" i="5" s="1"/>
  <c r="Y69" i="5"/>
  <c r="AA69" i="5" s="1"/>
  <c r="AB69" i="5" s="1"/>
  <c r="Y87" i="5"/>
  <c r="Y72" i="5"/>
  <c r="AA72" i="5" s="1"/>
  <c r="AB72" i="5" s="1"/>
  <c r="Y143" i="5"/>
  <c r="AA143" i="5" s="1"/>
  <c r="AB143" i="5" s="1"/>
  <c r="Y67" i="5"/>
  <c r="AA67" i="5" s="1"/>
  <c r="AB67" i="5" s="1"/>
  <c r="Y142" i="5"/>
  <c r="Y77" i="5"/>
  <c r="AA77" i="5" s="1"/>
  <c r="AB77" i="5" s="1"/>
  <c r="Y114" i="5"/>
  <c r="AA114" i="5" s="1"/>
  <c r="AB114" i="5" s="1"/>
  <c r="Y133" i="5"/>
  <c r="Y104" i="5"/>
  <c r="Y105" i="5"/>
  <c r="AA105" i="5" s="1"/>
  <c r="AB105" i="5" s="1"/>
  <c r="Y113" i="5"/>
  <c r="AA113" i="5" s="1"/>
  <c r="AB113" i="5" s="1"/>
  <c r="Y119" i="5"/>
  <c r="AA119" i="5" s="1"/>
  <c r="AB119" i="5" s="1"/>
  <c r="Y144" i="5"/>
  <c r="Y145" i="5"/>
  <c r="AA145" i="5" s="1"/>
  <c r="AB145" i="5" s="1"/>
  <c r="Y139" i="5"/>
  <c r="AA139" i="5" s="1"/>
  <c r="AB139" i="5" s="1"/>
  <c r="Y159" i="5"/>
  <c r="Y92" i="5"/>
  <c r="Y107" i="5"/>
  <c r="AA107" i="5" s="1"/>
  <c r="AB107" i="5" s="1"/>
  <c r="Y138" i="5"/>
  <c r="AA138" i="5" s="1"/>
  <c r="AB138" i="5" s="1"/>
  <c r="Y140" i="5"/>
  <c r="AA140" i="5" s="1"/>
  <c r="AB140" i="5" s="1"/>
  <c r="Y91" i="5"/>
  <c r="Y141" i="5"/>
  <c r="AA141" i="5" s="1"/>
  <c r="AB141" i="5" s="1"/>
  <c r="Y146" i="5"/>
  <c r="AA146" i="5" s="1"/>
  <c r="AB146" i="5" s="1"/>
  <c r="AB198" i="5"/>
  <c r="Y93" i="5"/>
  <c r="Y130" i="5"/>
  <c r="Y128" i="5"/>
  <c r="AA128" i="5" s="1"/>
  <c r="AB128" i="5" s="1"/>
  <c r="Y122" i="5"/>
  <c r="AA122" i="5" s="1"/>
  <c r="AB122" i="5" s="1"/>
  <c r="Y123" i="5"/>
  <c r="Y117" i="5"/>
  <c r="AA117" i="5" s="1"/>
  <c r="AB117" i="5" s="1"/>
  <c r="Y111" i="5"/>
  <c r="Y151" i="5"/>
  <c r="AA151" i="5" s="1"/>
  <c r="AB151" i="5" s="1"/>
  <c r="Y74" i="5"/>
  <c r="Y84" i="5"/>
  <c r="AA84" i="5" s="1"/>
  <c r="AB84" i="5" s="1"/>
  <c r="Y127" i="5"/>
  <c r="AA127" i="5" s="1"/>
  <c r="AB127" i="5" s="1"/>
  <c r="Y148" i="5"/>
  <c r="AA148" i="5" s="1"/>
  <c r="AB148" i="5" s="1"/>
  <c r="Y152" i="5"/>
  <c r="Y95" i="5"/>
  <c r="AA95" i="5" s="1"/>
  <c r="AB95" i="5" s="1"/>
  <c r="Y97" i="5"/>
  <c r="AC66" i="5"/>
  <c r="AD80" i="5"/>
  <c r="AC80" i="5"/>
  <c r="AC78" i="5"/>
  <c r="AD157" i="5"/>
  <c r="AC157" i="5"/>
  <c r="AA130" i="5"/>
  <c r="AB130" i="5" s="1"/>
  <c r="AA65" i="5"/>
  <c r="AB65" i="5" s="1"/>
  <c r="AA76" i="5"/>
  <c r="AB76" i="5" s="1"/>
  <c r="AA96" i="5"/>
  <c r="AB96" i="5" s="1"/>
  <c r="AA100" i="5"/>
  <c r="AB100" i="5" s="1"/>
  <c r="AD116" i="5"/>
  <c r="AC116" i="5"/>
  <c r="AC71" i="5"/>
  <c r="AD83" i="5"/>
  <c r="AC83" i="5"/>
  <c r="AC94" i="5"/>
  <c r="AD102" i="5"/>
  <c r="AC102" i="5"/>
  <c r="AB168" i="5"/>
  <c r="AC260" i="5"/>
  <c r="AF160" i="5"/>
  <c r="AC238" i="5"/>
  <c r="AC244" i="5"/>
  <c r="AB251" i="5"/>
  <c r="AB230" i="5"/>
  <c r="AC167" i="5"/>
  <c r="AF167" i="5" s="1"/>
  <c r="I35" i="5" s="1"/>
  <c r="AC189" i="5"/>
  <c r="AB189" i="5"/>
  <c r="AC258" i="5"/>
  <c r="AB258" i="5"/>
  <c r="AC219" i="5"/>
  <c r="AB219" i="5"/>
  <c r="AC186" i="5"/>
  <c r="AB259" i="5"/>
  <c r="AC259" i="5"/>
  <c r="AC207" i="5"/>
  <c r="AF171" i="5" s="1"/>
  <c r="I39" i="5" s="1"/>
  <c r="AB207" i="5"/>
  <c r="AE171" i="5" s="1"/>
  <c r="H39" i="5" s="1"/>
  <c r="AC224" i="5"/>
  <c r="AB224" i="5"/>
  <c r="AB256" i="5"/>
  <c r="AC235" i="5"/>
  <c r="AB235" i="5"/>
  <c r="AB261" i="5"/>
  <c r="AC227" i="5"/>
  <c r="AF173" i="5" s="1"/>
  <c r="I41" i="5" s="1"/>
  <c r="AB227" i="5"/>
  <c r="AE173" i="5" s="1"/>
  <c r="H41" i="5" s="1"/>
  <c r="AC217" i="5"/>
  <c r="AF172" i="5" s="1"/>
  <c r="I40" i="5" s="1"/>
  <c r="AB217" i="5"/>
  <c r="AE172" i="5" s="1"/>
  <c r="H40" i="5" s="1"/>
  <c r="AB200" i="5"/>
  <c r="AC200" i="5"/>
  <c r="AB178" i="5"/>
  <c r="AC178" i="5"/>
  <c r="AB221" i="5"/>
  <c r="AC171" i="5"/>
  <c r="AC252" i="5"/>
  <c r="AC250" i="5"/>
  <c r="AB250" i="5"/>
  <c r="AC175" i="5"/>
  <c r="AB175" i="5"/>
  <c r="AC220" i="5"/>
  <c r="AC174" i="5"/>
  <c r="AB174" i="5"/>
  <c r="AC185" i="5"/>
  <c r="AB185" i="5"/>
  <c r="AC228" i="5"/>
  <c r="AB228" i="5"/>
  <c r="AB194" i="5"/>
  <c r="AC194" i="5"/>
  <c r="AC184" i="5"/>
  <c r="AB184" i="5"/>
  <c r="AB226" i="5"/>
  <c r="AC242" i="5"/>
  <c r="AB242" i="5"/>
  <c r="AB231" i="5"/>
  <c r="AC231" i="5"/>
  <c r="AC232" i="5"/>
  <c r="AB232" i="5"/>
  <c r="AC257" i="5"/>
  <c r="AF176" i="5" s="1"/>
  <c r="I44" i="5" s="1"/>
  <c r="AB257" i="5"/>
  <c r="AE176" i="5" s="1"/>
  <c r="H44" i="5" s="1"/>
  <c r="AC215" i="5"/>
  <c r="AC241" i="5"/>
  <c r="AB241" i="5"/>
  <c r="AB177" i="5"/>
  <c r="AE168" i="5" s="1"/>
  <c r="H36" i="5" s="1"/>
  <c r="AC177" i="5"/>
  <c r="AF168" i="5" s="1"/>
  <c r="I36" i="5" s="1"/>
  <c r="AB267" i="5"/>
  <c r="AE177" i="5" s="1"/>
  <c r="H45" i="5" s="1"/>
  <c r="AC267" i="5"/>
  <c r="AF177" i="5" s="1"/>
  <c r="I45" i="5" s="1"/>
  <c r="AB223" i="5"/>
  <c r="AC223" i="5"/>
  <c r="AC225" i="5"/>
  <c r="AB225" i="5"/>
  <c r="AC237" i="5"/>
  <c r="AF174" i="5" s="1"/>
  <c r="I42" i="5" s="1"/>
  <c r="AB237" i="5"/>
  <c r="AE174" i="5" s="1"/>
  <c r="H42" i="5" s="1"/>
  <c r="AB205" i="5"/>
  <c r="AC205" i="5"/>
  <c r="AC179" i="5"/>
  <c r="AB179" i="5"/>
  <c r="AB171" i="5"/>
  <c r="AC202" i="5"/>
  <c r="AB202" i="5"/>
  <c r="AB199" i="5"/>
  <c r="AC199" i="5"/>
  <c r="AB264" i="5"/>
  <c r="AC264" i="5"/>
  <c r="AA86" i="1"/>
  <c r="AB86" i="1" s="1"/>
  <c r="AB240" i="1"/>
  <c r="AA121" i="1"/>
  <c r="AB121" i="1" s="1"/>
  <c r="AC121" i="1" s="1"/>
  <c r="X66" i="1"/>
  <c r="X69" i="1"/>
  <c r="X84" i="1"/>
  <c r="W66" i="1"/>
  <c r="W69" i="1"/>
  <c r="W84" i="1"/>
  <c r="X101" i="1"/>
  <c r="Z102" i="1"/>
  <c r="Y102" i="1"/>
  <c r="W108" i="1"/>
  <c r="X108" i="1"/>
  <c r="X74" i="1"/>
  <c r="X122" i="1"/>
  <c r="X120" i="1"/>
  <c r="X107" i="1"/>
  <c r="X152" i="1"/>
  <c r="X91" i="1"/>
  <c r="X71" i="1"/>
  <c r="X119" i="1"/>
  <c r="X100" i="1"/>
  <c r="X157" i="1"/>
  <c r="X113" i="1"/>
  <c r="AC258" i="1"/>
  <c r="W118" i="1"/>
  <c r="W147" i="1"/>
  <c r="W144" i="1"/>
  <c r="W129" i="1"/>
  <c r="W138" i="1"/>
  <c r="W67" i="1"/>
  <c r="W97" i="1"/>
  <c r="W106" i="1"/>
  <c r="W78" i="1"/>
  <c r="W150" i="1"/>
  <c r="W160" i="1"/>
  <c r="W135" i="1"/>
  <c r="W88" i="1"/>
  <c r="W98" i="1"/>
  <c r="W132" i="1"/>
  <c r="W155" i="1"/>
  <c r="W117" i="1"/>
  <c r="W87" i="1"/>
  <c r="W90" i="1"/>
  <c r="AC94" i="1"/>
  <c r="AE94" i="1" s="1"/>
  <c r="Y159" i="1"/>
  <c r="AA159" i="1" s="1"/>
  <c r="AB159" i="1" s="1"/>
  <c r="AC159" i="1" s="1"/>
  <c r="X117" i="1"/>
  <c r="X87" i="1"/>
  <c r="X90" i="1"/>
  <c r="AC110" i="1"/>
  <c r="AE110" i="1" s="1"/>
  <c r="W71" i="1"/>
  <c r="W119" i="1"/>
  <c r="W100" i="1"/>
  <c r="W157" i="1"/>
  <c r="X135" i="1"/>
  <c r="X88" i="1"/>
  <c r="X98" i="1"/>
  <c r="X132" i="1"/>
  <c r="W161" i="1"/>
  <c r="W65" i="1"/>
  <c r="W83" i="1"/>
  <c r="W80" i="1"/>
  <c r="W85" i="1"/>
  <c r="W131" i="1"/>
  <c r="W128" i="1"/>
  <c r="W141" i="1"/>
  <c r="W115" i="1"/>
  <c r="W112" i="1"/>
  <c r="W109" i="1"/>
  <c r="W99" i="1"/>
  <c r="W96" i="1"/>
  <c r="W74" i="1"/>
  <c r="W152" i="1"/>
  <c r="W91" i="1"/>
  <c r="W93" i="1"/>
  <c r="X93" i="1"/>
  <c r="X155" i="1"/>
  <c r="Y79" i="1"/>
  <c r="AA79" i="1" s="1"/>
  <c r="AB79" i="1" s="1"/>
  <c r="AC79" i="1" s="1"/>
  <c r="X118" i="1"/>
  <c r="X147" i="1"/>
  <c r="X144" i="1"/>
  <c r="X129" i="1"/>
  <c r="X138" i="1"/>
  <c r="X67" i="1"/>
  <c r="X97" i="1"/>
  <c r="X106" i="1"/>
  <c r="X78" i="1"/>
  <c r="X150" i="1"/>
  <c r="X160" i="1"/>
  <c r="X161" i="1"/>
  <c r="X65" i="1"/>
  <c r="X83" i="1"/>
  <c r="X80" i="1"/>
  <c r="X85" i="1"/>
  <c r="X131" i="1"/>
  <c r="X128" i="1"/>
  <c r="X141" i="1"/>
  <c r="X115" i="1"/>
  <c r="X112" i="1"/>
  <c r="Z112" i="1" s="1"/>
  <c r="X109" i="1"/>
  <c r="X99" i="1"/>
  <c r="X96" i="1"/>
  <c r="AC178" i="1"/>
  <c r="AE168" i="1"/>
  <c r="H36" i="1" s="1"/>
  <c r="AF177" i="1"/>
  <c r="I45" i="1" s="1"/>
  <c r="AF176" i="1"/>
  <c r="I44" i="1" s="1"/>
  <c r="AE174" i="1"/>
  <c r="H42" i="1" s="1"/>
  <c r="AF173" i="1"/>
  <c r="I41" i="1" s="1"/>
  <c r="AE169" i="1"/>
  <c r="H37" i="1" s="1"/>
  <c r="AF170" i="1"/>
  <c r="I38" i="1" s="1"/>
  <c r="AE167" i="1"/>
  <c r="H35" i="1" s="1"/>
  <c r="AF168" i="1"/>
  <c r="I36" i="1" s="1"/>
  <c r="AE177" i="1"/>
  <c r="H45" i="1" s="1"/>
  <c r="AF174" i="1"/>
  <c r="I42" i="1" s="1"/>
  <c r="AE173" i="1"/>
  <c r="H41" i="1" s="1"/>
  <c r="AE172" i="1"/>
  <c r="H40" i="1" s="1"/>
  <c r="AF175" i="1"/>
  <c r="I43" i="1" s="1"/>
  <c r="AF171" i="1"/>
  <c r="I39" i="1" s="1"/>
  <c r="AF172" i="1"/>
  <c r="I40" i="1" s="1"/>
  <c r="AE175" i="1"/>
  <c r="H43" i="1" s="1"/>
  <c r="AE176" i="1"/>
  <c r="H44" i="1" s="1"/>
  <c r="AF169" i="1"/>
  <c r="I37" i="1" s="1"/>
  <c r="AE171" i="1"/>
  <c r="H39" i="1" s="1"/>
  <c r="AE170" i="1"/>
  <c r="H38" i="1" s="1"/>
  <c r="AD126" i="1"/>
  <c r="AF126" i="1" s="1"/>
  <c r="Z142" i="1"/>
  <c r="Y142" i="1"/>
  <c r="Y143" i="1"/>
  <c r="AA143" i="1" s="1"/>
  <c r="AB143" i="1" s="1"/>
  <c r="AD63" i="1"/>
  <c r="AC63" i="1"/>
  <c r="AD127" i="1"/>
  <c r="AC127" i="1"/>
  <c r="AF123" i="1"/>
  <c r="AF94" i="1"/>
  <c r="AC92" i="1"/>
  <c r="AD92" i="1"/>
  <c r="AC76" i="1"/>
  <c r="AD76" i="1"/>
  <c r="AC68" i="1"/>
  <c r="AD68" i="1"/>
  <c r="AC89" i="1"/>
  <c r="AD89" i="1"/>
  <c r="AC114" i="1"/>
  <c r="AD114" i="1"/>
  <c r="AC149" i="1"/>
  <c r="AD149" i="1"/>
  <c r="AC73" i="1"/>
  <c r="AD73" i="1"/>
  <c r="AC151" i="1"/>
  <c r="AD151" i="1"/>
  <c r="AC156" i="1"/>
  <c r="AC82" i="1"/>
  <c r="AD82" i="1"/>
  <c r="AC140" i="1"/>
  <c r="AD140" i="1"/>
  <c r="AE123" i="1"/>
  <c r="AC153" i="1"/>
  <c r="AD153" i="1"/>
  <c r="AC145" i="1"/>
  <c r="AD145" i="1"/>
  <c r="AA134" i="5" l="1"/>
  <c r="AB134" i="5" s="1"/>
  <c r="AC134" i="5" s="1"/>
  <c r="AA115" i="5"/>
  <c r="AB115" i="5" s="1"/>
  <c r="AD115" i="5" s="1"/>
  <c r="AA124" i="5"/>
  <c r="AB124" i="5" s="1"/>
  <c r="AD124" i="5" s="1"/>
  <c r="AD154" i="5"/>
  <c r="AA110" i="5"/>
  <c r="AB110" i="5" s="1"/>
  <c r="AD110" i="5" s="1"/>
  <c r="AC248" i="1"/>
  <c r="Y162" i="1"/>
  <c r="AD121" i="1"/>
  <c r="Z101" i="1"/>
  <c r="Y124" i="1"/>
  <c r="Y77" i="1"/>
  <c r="Z136" i="1"/>
  <c r="Y136" i="1"/>
  <c r="Z162" i="1"/>
  <c r="AA162" i="1" s="1"/>
  <c r="AB162" i="1" s="1"/>
  <c r="AD162" i="1" s="1"/>
  <c r="AC233" i="1"/>
  <c r="AB233" i="1"/>
  <c r="AA124" i="1"/>
  <c r="AB124" i="1" s="1"/>
  <c r="AC162" i="1"/>
  <c r="AC173" i="1"/>
  <c r="Y104" i="1"/>
  <c r="AA104" i="1" s="1"/>
  <c r="AB104" i="1" s="1"/>
  <c r="Z77" i="1"/>
  <c r="AA77" i="1" s="1"/>
  <c r="AB77" i="1" s="1"/>
  <c r="Y70" i="1"/>
  <c r="AF110" i="1"/>
  <c r="Z75" i="1"/>
  <c r="AC202" i="1"/>
  <c r="AB202" i="1"/>
  <c r="Y139" i="1"/>
  <c r="Z107" i="1"/>
  <c r="Z84" i="1"/>
  <c r="AC182" i="1"/>
  <c r="Z70" i="1"/>
  <c r="Y137" i="1"/>
  <c r="AA137" i="1" s="1"/>
  <c r="AB137" i="1" s="1"/>
  <c r="AD137" i="1" s="1"/>
  <c r="Z139" i="1"/>
  <c r="AB194" i="1"/>
  <c r="AC194" i="1"/>
  <c r="AD159" i="1"/>
  <c r="AF159" i="1" s="1"/>
  <c r="Z67" i="1"/>
  <c r="Y101" i="1"/>
  <c r="Z81" i="1"/>
  <c r="Y81" i="1"/>
  <c r="Z71" i="1"/>
  <c r="AB252" i="1"/>
  <c r="AC252" i="1"/>
  <c r="Z146" i="1"/>
  <c r="Y146" i="1"/>
  <c r="Z133" i="1"/>
  <c r="Y133" i="1"/>
  <c r="AD64" i="1"/>
  <c r="AC64" i="1"/>
  <c r="Y154" i="1"/>
  <c r="Z95" i="1"/>
  <c r="Y95" i="1"/>
  <c r="Y71" i="1"/>
  <c r="AA71" i="1" s="1"/>
  <c r="AB71" i="1" s="1"/>
  <c r="Y72" i="1"/>
  <c r="Z116" i="1"/>
  <c r="Y116" i="1"/>
  <c r="AC134" i="1"/>
  <c r="AD134" i="1"/>
  <c r="Y75" i="1"/>
  <c r="AB204" i="1"/>
  <c r="AC204" i="1"/>
  <c r="AA97" i="5"/>
  <c r="AB97" i="5" s="1"/>
  <c r="AA111" i="5"/>
  <c r="AB111" i="5" s="1"/>
  <c r="Z103" i="1"/>
  <c r="Y103" i="1"/>
  <c r="Z158" i="1"/>
  <c r="Y158" i="1"/>
  <c r="AB169" i="1"/>
  <c r="AC169" i="1"/>
  <c r="Z154" i="1"/>
  <c r="AA154" i="1" s="1"/>
  <c r="AB154" i="1" s="1"/>
  <c r="Z130" i="1"/>
  <c r="Y130" i="1"/>
  <c r="Z111" i="1"/>
  <c r="Y111" i="1"/>
  <c r="Z105" i="1"/>
  <c r="Y105" i="1"/>
  <c r="AA121" i="5"/>
  <c r="AB121" i="5" s="1"/>
  <c r="AD121" i="5" s="1"/>
  <c r="AF121" i="5" s="1"/>
  <c r="AA118" i="5"/>
  <c r="AB118" i="5" s="1"/>
  <c r="AD118" i="5" s="1"/>
  <c r="AA137" i="5"/>
  <c r="AB137" i="5" s="1"/>
  <c r="AD137" i="5" s="1"/>
  <c r="AA161" i="5"/>
  <c r="AB161" i="5" s="1"/>
  <c r="AA88" i="5"/>
  <c r="AB88" i="5" s="1"/>
  <c r="AC88" i="5" s="1"/>
  <c r="Z72" i="1"/>
  <c r="AB264" i="1"/>
  <c r="AC264" i="1"/>
  <c r="Z148" i="1"/>
  <c r="Y148" i="1"/>
  <c r="AB190" i="1"/>
  <c r="AC190" i="1"/>
  <c r="AB238" i="1"/>
  <c r="AC238" i="1"/>
  <c r="Z125" i="1"/>
  <c r="Y125" i="1"/>
  <c r="AO159" i="6"/>
  <c r="AP159" i="6" s="1"/>
  <c r="AR157" i="6"/>
  <c r="AS157" i="6" s="1"/>
  <c r="AU157" i="6" s="1"/>
  <c r="AO134" i="6"/>
  <c r="AP134" i="6" s="1"/>
  <c r="AQ134" i="6" s="1"/>
  <c r="AO141" i="6"/>
  <c r="AP141" i="6" s="1"/>
  <c r="AR141" i="6" s="1"/>
  <c r="AO122" i="6"/>
  <c r="AP122" i="6" s="1"/>
  <c r="AQ122" i="6" s="1"/>
  <c r="AO77" i="6"/>
  <c r="AP77" i="6" s="1"/>
  <c r="AQ77" i="6" s="1"/>
  <c r="AO156" i="6"/>
  <c r="AP156" i="6" s="1"/>
  <c r="AR156" i="6" s="1"/>
  <c r="AO64" i="6"/>
  <c r="AP64" i="6" s="1"/>
  <c r="AR64" i="6" s="1"/>
  <c r="AO96" i="6"/>
  <c r="AP96" i="6" s="1"/>
  <c r="AR96" i="6" s="1"/>
  <c r="AO107" i="6"/>
  <c r="AP107" i="6" s="1"/>
  <c r="AR107" i="6" s="1"/>
  <c r="AO94" i="6"/>
  <c r="AP94" i="6" s="1"/>
  <c r="AQ94" i="6" s="1"/>
  <c r="AO85" i="6"/>
  <c r="AP85" i="6" s="1"/>
  <c r="AQ85" i="6" s="1"/>
  <c r="AR144" i="6"/>
  <c r="AS144" i="6" s="1"/>
  <c r="AU144" i="6" s="1"/>
  <c r="AO76" i="6"/>
  <c r="AP76" i="6" s="1"/>
  <c r="AQ76" i="6" s="1"/>
  <c r="AO149" i="6"/>
  <c r="AP149" i="6" s="1"/>
  <c r="AR149" i="6" s="1"/>
  <c r="AO95" i="6"/>
  <c r="AP95" i="6" s="1"/>
  <c r="AR95" i="6" s="1"/>
  <c r="AO154" i="6"/>
  <c r="AP154" i="6" s="1"/>
  <c r="AR154" i="6" s="1"/>
  <c r="AO146" i="6"/>
  <c r="AP146" i="6" s="1"/>
  <c r="AQ146" i="6" s="1"/>
  <c r="AO89" i="6"/>
  <c r="AP89" i="6" s="1"/>
  <c r="AQ89" i="6" s="1"/>
  <c r="AO91" i="6"/>
  <c r="AP91" i="6" s="1"/>
  <c r="AQ91" i="6" s="1"/>
  <c r="AT73" i="6"/>
  <c r="AV73" i="6" s="1"/>
  <c r="AS150" i="6"/>
  <c r="AU150" i="6" s="1"/>
  <c r="AS102" i="6"/>
  <c r="AU102" i="6" s="1"/>
  <c r="AO90" i="6"/>
  <c r="AP90" i="6" s="1"/>
  <c r="AQ90" i="6" s="1"/>
  <c r="AO125" i="6"/>
  <c r="AP125" i="6" s="1"/>
  <c r="AQ125" i="6" s="1"/>
  <c r="AS145" i="6"/>
  <c r="AU145" i="6" s="1"/>
  <c r="AS81" i="6"/>
  <c r="AU81" i="6" s="1"/>
  <c r="AT84" i="6"/>
  <c r="AV84" i="6" s="1"/>
  <c r="AT145" i="6"/>
  <c r="AV145" i="6" s="1"/>
  <c r="AT81" i="6"/>
  <c r="AV81" i="6" s="1"/>
  <c r="AS111" i="6"/>
  <c r="AU111" i="6" s="1"/>
  <c r="AQ93" i="6"/>
  <c r="AR93" i="6"/>
  <c r="AQ129" i="6"/>
  <c r="AR129" i="6"/>
  <c r="AQ87" i="6"/>
  <c r="AR87" i="6"/>
  <c r="AQ136" i="6"/>
  <c r="AR136" i="6"/>
  <c r="AQ66" i="6"/>
  <c r="AR66" i="6"/>
  <c r="AQ106" i="6"/>
  <c r="AR106" i="6"/>
  <c r="AQ120" i="6"/>
  <c r="AR120" i="6"/>
  <c r="AQ147" i="6"/>
  <c r="AR147" i="6"/>
  <c r="AT102" i="6"/>
  <c r="AV102" i="6" s="1"/>
  <c r="AT150" i="6"/>
  <c r="AV150" i="6" s="1"/>
  <c r="AS73" i="6"/>
  <c r="AU73" i="6" s="1"/>
  <c r="AQ75" i="6"/>
  <c r="AR75" i="6"/>
  <c r="AQ83" i="6"/>
  <c r="AR83" i="6"/>
  <c r="AQ105" i="6"/>
  <c r="AR105" i="6"/>
  <c r="AQ103" i="6"/>
  <c r="AR103" i="6"/>
  <c r="AQ137" i="6"/>
  <c r="AR137" i="6"/>
  <c r="AQ101" i="6"/>
  <c r="AR101" i="6"/>
  <c r="AQ78" i="6"/>
  <c r="AR78" i="6"/>
  <c r="AQ104" i="6"/>
  <c r="AR104" i="6"/>
  <c r="AQ155" i="6"/>
  <c r="AR155" i="6"/>
  <c r="AQ148" i="6"/>
  <c r="AR148" i="6"/>
  <c r="AQ98" i="6"/>
  <c r="AR98" i="6"/>
  <c r="AQ118" i="6"/>
  <c r="AR118" i="6"/>
  <c r="AQ139" i="6"/>
  <c r="AR139" i="6"/>
  <c r="AQ74" i="6"/>
  <c r="AR74" i="6"/>
  <c r="AQ152" i="6"/>
  <c r="AR152" i="6"/>
  <c r="AQ80" i="6"/>
  <c r="AR80" i="6"/>
  <c r="AQ119" i="6"/>
  <c r="AR119" i="6"/>
  <c r="AT111" i="6"/>
  <c r="AV111" i="6" s="1"/>
  <c r="AT157" i="6"/>
  <c r="AV157" i="6" s="1"/>
  <c r="AS84" i="6"/>
  <c r="AU84" i="6" s="1"/>
  <c r="AQ126" i="6"/>
  <c r="AR126" i="6"/>
  <c r="AQ162" i="6"/>
  <c r="AR162" i="6"/>
  <c r="AQ127" i="6"/>
  <c r="AR127" i="6"/>
  <c r="AQ131" i="6"/>
  <c r="AR131" i="6"/>
  <c r="AQ128" i="6"/>
  <c r="AR128" i="6"/>
  <c r="AQ123" i="6"/>
  <c r="AR123" i="6"/>
  <c r="AQ159" i="6"/>
  <c r="AR159" i="6"/>
  <c r="AQ112" i="6"/>
  <c r="AR112" i="6"/>
  <c r="AQ65" i="6"/>
  <c r="AR65" i="6"/>
  <c r="AQ62" i="6"/>
  <c r="AR62" i="6"/>
  <c r="AQ79" i="6"/>
  <c r="AR79" i="6"/>
  <c r="AO72" i="6"/>
  <c r="AP72" i="6" s="1"/>
  <c r="AO160" i="6"/>
  <c r="AP160" i="6" s="1"/>
  <c r="AO109" i="6"/>
  <c r="AP109" i="6" s="1"/>
  <c r="AO133" i="6"/>
  <c r="AP133" i="6" s="1"/>
  <c r="AO100" i="6"/>
  <c r="AP100" i="6" s="1"/>
  <c r="AO99" i="6"/>
  <c r="AP99" i="6" s="1"/>
  <c r="AO110" i="6"/>
  <c r="AP110" i="6" s="1"/>
  <c r="AO153" i="6"/>
  <c r="AP153" i="6" s="1"/>
  <c r="AO70" i="6"/>
  <c r="AP70" i="6" s="1"/>
  <c r="AO117" i="6"/>
  <c r="AP117" i="6" s="1"/>
  <c r="AO161" i="6"/>
  <c r="AP161" i="6" s="1"/>
  <c r="AO158" i="6"/>
  <c r="AP158" i="6" s="1"/>
  <c r="AO92" i="6"/>
  <c r="AP92" i="6" s="1"/>
  <c r="AO97" i="6"/>
  <c r="AP97" i="6" s="1"/>
  <c r="AO130" i="6"/>
  <c r="AP130" i="6" s="1"/>
  <c r="AO115" i="6"/>
  <c r="AP115" i="6" s="1"/>
  <c r="AO68" i="6"/>
  <c r="AP68" i="6" s="1"/>
  <c r="AO138" i="6"/>
  <c r="AP138" i="6" s="1"/>
  <c r="AO88" i="6"/>
  <c r="AP88" i="6" s="1"/>
  <c r="AO124" i="6"/>
  <c r="AP124" i="6" s="1"/>
  <c r="AO86" i="6"/>
  <c r="AP86" i="6" s="1"/>
  <c r="AO67" i="6"/>
  <c r="AP67" i="6" s="1"/>
  <c r="AO116" i="6"/>
  <c r="AP116" i="6" s="1"/>
  <c r="AO82" i="6"/>
  <c r="AP82" i="6" s="1"/>
  <c r="AO71" i="6"/>
  <c r="AP71" i="6" s="1"/>
  <c r="AO69" i="6"/>
  <c r="AP69" i="6" s="1"/>
  <c r="AO151" i="6"/>
  <c r="AP151" i="6" s="1"/>
  <c r="AO135" i="6"/>
  <c r="AP135" i="6" s="1"/>
  <c r="AO132" i="6"/>
  <c r="AP132" i="6" s="1"/>
  <c r="AO121" i="6"/>
  <c r="AP121" i="6" s="1"/>
  <c r="AO142" i="6"/>
  <c r="AP142" i="6" s="1"/>
  <c r="AO108" i="6"/>
  <c r="AP108" i="6" s="1"/>
  <c r="AO114" i="6"/>
  <c r="AP114" i="6" s="1"/>
  <c r="AO63" i="6"/>
  <c r="AP63" i="6" s="1"/>
  <c r="AO113" i="6"/>
  <c r="AP113" i="6" s="1"/>
  <c r="AO140" i="6"/>
  <c r="AP140" i="6" s="1"/>
  <c r="AO143" i="6"/>
  <c r="AP143" i="6" s="1"/>
  <c r="AA81" i="5"/>
  <c r="AB81" i="5" s="1"/>
  <c r="AD81" i="5" s="1"/>
  <c r="AF81" i="5" s="1"/>
  <c r="AA135" i="5"/>
  <c r="AB135" i="5" s="1"/>
  <c r="AC135" i="5" s="1"/>
  <c r="AE135" i="5" s="1"/>
  <c r="AD98" i="5"/>
  <c r="AF98" i="5" s="1"/>
  <c r="AD89" i="5"/>
  <c r="AF89" i="5" s="1"/>
  <c r="AA91" i="5"/>
  <c r="AB91" i="5" s="1"/>
  <c r="AC91" i="5" s="1"/>
  <c r="AA92" i="5"/>
  <c r="AB92" i="5" s="1"/>
  <c r="AC92" i="5" s="1"/>
  <c r="AA144" i="5"/>
  <c r="AB144" i="5" s="1"/>
  <c r="AC144" i="5" s="1"/>
  <c r="AA104" i="5"/>
  <c r="AB104" i="5" s="1"/>
  <c r="AD104" i="5" s="1"/>
  <c r="AA142" i="5"/>
  <c r="AB142" i="5" s="1"/>
  <c r="AC142" i="5" s="1"/>
  <c r="AA87" i="5"/>
  <c r="AB87" i="5" s="1"/>
  <c r="AC87" i="5" s="1"/>
  <c r="AA155" i="5"/>
  <c r="AB155" i="5" s="1"/>
  <c r="AC155" i="5" s="1"/>
  <c r="AE155" i="5" s="1"/>
  <c r="AC118" i="5"/>
  <c r="AE118" i="5" s="1"/>
  <c r="AC124" i="5"/>
  <c r="AE124" i="5" s="1"/>
  <c r="AA159" i="5"/>
  <c r="AB159" i="5" s="1"/>
  <c r="AD159" i="5" s="1"/>
  <c r="AA133" i="5"/>
  <c r="AB133" i="5" s="1"/>
  <c r="AD133" i="5" s="1"/>
  <c r="AA90" i="5"/>
  <c r="AB90" i="5" s="1"/>
  <c r="AC90" i="5" s="1"/>
  <c r="AE90" i="5" s="1"/>
  <c r="AD134" i="5"/>
  <c r="AF134" i="5" s="1"/>
  <c r="AC115" i="5"/>
  <c r="AE115" i="5" s="1"/>
  <c r="AC137" i="5"/>
  <c r="AE137" i="5" s="1"/>
  <c r="AA152" i="5"/>
  <c r="AB152" i="5" s="1"/>
  <c r="AC152" i="5" s="1"/>
  <c r="AC162" i="5"/>
  <c r="AE162" i="5" s="1"/>
  <c r="AA101" i="5"/>
  <c r="AB101" i="5" s="1"/>
  <c r="AD101" i="5" s="1"/>
  <c r="AF101" i="5" s="1"/>
  <c r="AA125" i="5"/>
  <c r="AB125" i="5" s="1"/>
  <c r="AC125" i="5" s="1"/>
  <c r="AE125" i="5" s="1"/>
  <c r="AA129" i="5"/>
  <c r="AB129" i="5" s="1"/>
  <c r="AA112" i="5"/>
  <c r="AB112" i="5" s="1"/>
  <c r="AA158" i="5"/>
  <c r="AB158" i="5" s="1"/>
  <c r="AA86" i="5"/>
  <c r="AB86" i="5" s="1"/>
  <c r="AG160" i="5"/>
  <c r="AA123" i="5"/>
  <c r="AB123" i="5" s="1"/>
  <c r="AC123" i="5" s="1"/>
  <c r="Y74" i="1"/>
  <c r="Y108" i="1"/>
  <c r="AC121" i="5"/>
  <c r="AE121" i="5" s="1"/>
  <c r="AA150" i="5"/>
  <c r="AB150" i="5" s="1"/>
  <c r="AA70" i="5"/>
  <c r="AB70" i="5" s="1"/>
  <c r="AA103" i="5"/>
  <c r="AB103" i="5" s="1"/>
  <c r="AA74" i="5"/>
  <c r="AB74" i="5" s="1"/>
  <c r="AC74" i="5" s="1"/>
  <c r="AA93" i="5"/>
  <c r="AB93" i="5" s="1"/>
  <c r="AD93" i="5" s="1"/>
  <c r="AA64" i="5"/>
  <c r="AB64" i="5" s="1"/>
  <c r="AC64" i="5" s="1"/>
  <c r="AE64" i="5" s="1"/>
  <c r="AA109" i="5"/>
  <c r="AB109" i="5" s="1"/>
  <c r="AC109" i="5" s="1"/>
  <c r="AA156" i="5"/>
  <c r="AB156" i="5" s="1"/>
  <c r="AA73" i="5"/>
  <c r="AB73" i="5" s="1"/>
  <c r="AA85" i="5"/>
  <c r="AB85" i="5" s="1"/>
  <c r="AC62" i="5"/>
  <c r="AE62" i="5" s="1"/>
  <c r="AD62" i="5"/>
  <c r="AF62" i="5" s="1"/>
  <c r="AD63" i="5"/>
  <c r="AF63" i="5" s="1"/>
  <c r="AC63" i="5"/>
  <c r="AE63" i="5" s="1"/>
  <c r="AC131" i="5"/>
  <c r="AE131" i="5" s="1"/>
  <c r="AD131" i="5"/>
  <c r="AF131" i="5" s="1"/>
  <c r="AD149" i="5"/>
  <c r="AF149" i="5" s="1"/>
  <c r="AC149" i="5"/>
  <c r="AE149" i="5" s="1"/>
  <c r="AD108" i="5"/>
  <c r="AF108" i="5" s="1"/>
  <c r="AC108" i="5"/>
  <c r="AE108" i="5" s="1"/>
  <c r="AD68" i="5"/>
  <c r="AF68" i="5" s="1"/>
  <c r="AC68" i="5"/>
  <c r="AE68" i="5" s="1"/>
  <c r="AD75" i="5"/>
  <c r="AF75" i="5" s="1"/>
  <c r="AC75" i="5"/>
  <c r="AE75" i="5" s="1"/>
  <c r="AC79" i="5"/>
  <c r="AE79" i="5" s="1"/>
  <c r="AD79" i="5"/>
  <c r="AF79" i="5" s="1"/>
  <c r="AC136" i="5"/>
  <c r="AE136" i="5" s="1"/>
  <c r="AD136" i="5"/>
  <c r="AF136" i="5" s="1"/>
  <c r="AD82" i="5"/>
  <c r="AF82" i="5" s="1"/>
  <c r="AC82" i="5"/>
  <c r="AE82" i="5" s="1"/>
  <c r="AD120" i="5"/>
  <c r="AF120" i="5" s="1"/>
  <c r="AC120" i="5"/>
  <c r="AE120" i="5" s="1"/>
  <c r="AC147" i="5"/>
  <c r="AE147" i="5" s="1"/>
  <c r="AD147" i="5"/>
  <c r="AF147" i="5" s="1"/>
  <c r="AD106" i="5"/>
  <c r="AF106" i="5" s="1"/>
  <c r="AC106" i="5"/>
  <c r="AE106" i="5" s="1"/>
  <c r="AD125" i="5"/>
  <c r="AF125" i="5" s="1"/>
  <c r="AH160" i="5"/>
  <c r="AF118" i="5"/>
  <c r="AF137" i="5"/>
  <c r="AE94" i="5"/>
  <c r="AE83" i="5"/>
  <c r="AE116" i="5"/>
  <c r="AD99" i="5"/>
  <c r="AC99" i="5"/>
  <c r="AC110" i="5"/>
  <c r="AD95" i="5"/>
  <c r="AC95" i="5"/>
  <c r="AD84" i="5"/>
  <c r="AC84" i="5"/>
  <c r="AD117" i="5"/>
  <c r="AC117" i="5"/>
  <c r="AD130" i="5"/>
  <c r="AC130" i="5"/>
  <c r="AE66" i="5"/>
  <c r="AD140" i="5"/>
  <c r="AC140" i="5"/>
  <c r="AC159" i="5"/>
  <c r="AD119" i="5"/>
  <c r="AC119" i="5"/>
  <c r="AD67" i="5"/>
  <c r="AC67" i="5"/>
  <c r="AD69" i="5"/>
  <c r="AC69" i="5"/>
  <c r="AF94" i="5"/>
  <c r="AF83" i="5"/>
  <c r="AF116" i="5"/>
  <c r="AD96" i="5"/>
  <c r="AC96" i="5"/>
  <c r="AD65" i="5"/>
  <c r="AC65" i="5"/>
  <c r="AD74" i="5"/>
  <c r="AF115" i="5"/>
  <c r="AF66" i="5"/>
  <c r="AF162" i="5"/>
  <c r="AD146" i="5"/>
  <c r="AC146" i="5"/>
  <c r="AD138" i="5"/>
  <c r="AC138" i="5"/>
  <c r="AD139" i="5"/>
  <c r="AC139" i="5"/>
  <c r="AD113" i="5"/>
  <c r="AC113" i="5"/>
  <c r="AD114" i="5"/>
  <c r="AC114" i="5"/>
  <c r="AD143" i="5"/>
  <c r="AC143" i="5"/>
  <c r="AD126" i="5"/>
  <c r="AC126" i="5"/>
  <c r="AE102" i="5"/>
  <c r="AE71" i="5"/>
  <c r="AD100" i="5"/>
  <c r="AC100" i="5"/>
  <c r="AD76" i="5"/>
  <c r="AC76" i="5"/>
  <c r="AD88" i="5"/>
  <c r="AD148" i="5"/>
  <c r="AC148" i="5"/>
  <c r="AD151" i="5"/>
  <c r="AC151" i="5"/>
  <c r="AD122" i="5"/>
  <c r="AC122" i="5"/>
  <c r="AE89" i="5"/>
  <c r="AE134" i="5"/>
  <c r="AE157" i="5"/>
  <c r="AE78" i="5"/>
  <c r="AE80" i="5"/>
  <c r="AE98" i="5"/>
  <c r="AE154" i="5"/>
  <c r="AD141" i="5"/>
  <c r="AC141" i="5"/>
  <c r="AD107" i="5"/>
  <c r="AC107" i="5"/>
  <c r="AD145" i="5"/>
  <c r="AC145" i="5"/>
  <c r="AD105" i="5"/>
  <c r="AC105" i="5"/>
  <c r="AD77" i="5"/>
  <c r="AC77" i="5"/>
  <c r="AD72" i="5"/>
  <c r="AC72" i="5"/>
  <c r="AF102" i="5"/>
  <c r="AF124" i="5"/>
  <c r="AF71" i="5"/>
  <c r="AD153" i="5"/>
  <c r="AC153" i="5"/>
  <c r="AD132" i="5"/>
  <c r="AC132" i="5"/>
  <c r="AD97" i="5"/>
  <c r="AC97" i="5"/>
  <c r="AD127" i="5"/>
  <c r="AC127" i="5"/>
  <c r="AD111" i="5"/>
  <c r="AC111" i="5"/>
  <c r="AD128" i="5"/>
  <c r="AC128" i="5"/>
  <c r="AF157" i="5"/>
  <c r="AF78" i="5"/>
  <c r="AF80" i="5"/>
  <c r="AF154" i="5"/>
  <c r="Z119" i="1"/>
  <c r="Y69" i="1"/>
  <c r="Z66" i="1"/>
  <c r="AD86" i="1"/>
  <c r="AC86" i="1"/>
  <c r="AE127" i="1"/>
  <c r="Z155" i="1"/>
  <c r="Z98" i="1"/>
  <c r="Y119" i="1"/>
  <c r="AA119" i="1" s="1"/>
  <c r="AB119" i="1" s="1"/>
  <c r="Y107" i="1"/>
  <c r="Y66" i="1"/>
  <c r="AA66" i="1" s="1"/>
  <c r="AB66" i="1" s="1"/>
  <c r="Z78" i="1"/>
  <c r="Y157" i="1"/>
  <c r="Y84" i="1"/>
  <c r="AA84" i="1" s="1"/>
  <c r="AB84" i="1" s="1"/>
  <c r="AG94" i="1"/>
  <c r="Z91" i="1"/>
  <c r="Y91" i="1"/>
  <c r="Z108" i="1"/>
  <c r="Z69" i="1"/>
  <c r="AA69" i="1" s="1"/>
  <c r="AB69" i="1" s="1"/>
  <c r="Z120" i="1"/>
  <c r="Y120" i="1"/>
  <c r="Z122" i="1"/>
  <c r="Y122" i="1"/>
  <c r="AA102" i="1"/>
  <c r="AB102" i="1" s="1"/>
  <c r="Z157" i="1"/>
  <c r="Z100" i="1"/>
  <c r="Y152" i="1"/>
  <c r="Y98" i="1"/>
  <c r="Y100" i="1"/>
  <c r="Z113" i="1"/>
  <c r="Y113" i="1"/>
  <c r="Z141" i="1"/>
  <c r="Z93" i="1"/>
  <c r="Z74" i="1"/>
  <c r="AA74" i="1" s="1"/>
  <c r="AB74" i="1" s="1"/>
  <c r="Z117" i="1"/>
  <c r="Y117" i="1"/>
  <c r="Y112" i="1"/>
  <c r="AA112" i="1" s="1"/>
  <c r="AB112" i="1" s="1"/>
  <c r="AC112" i="1" s="1"/>
  <c r="Z90" i="1"/>
  <c r="Y90" i="1"/>
  <c r="Z87" i="1"/>
  <c r="Y87" i="1"/>
  <c r="Z152" i="1"/>
  <c r="Y93" i="1"/>
  <c r="Z88" i="1"/>
  <c r="Y88" i="1"/>
  <c r="Y67" i="1"/>
  <c r="AA67" i="1" s="1"/>
  <c r="AB67" i="1" s="1"/>
  <c r="Y155" i="1"/>
  <c r="Z135" i="1"/>
  <c r="Y135" i="1"/>
  <c r="Z132" i="1"/>
  <c r="Y132" i="1"/>
  <c r="Z128" i="1"/>
  <c r="Y128" i="1"/>
  <c r="Z97" i="1"/>
  <c r="Y97" i="1"/>
  <c r="Z109" i="1"/>
  <c r="Y109" i="1"/>
  <c r="Z83" i="1"/>
  <c r="Y83" i="1"/>
  <c r="Z62" i="1"/>
  <c r="AA62" i="1" s="1"/>
  <c r="AB62" i="1" s="1"/>
  <c r="Z144" i="1"/>
  <c r="Y144" i="1"/>
  <c r="Z131" i="1"/>
  <c r="Y131" i="1"/>
  <c r="Z65" i="1"/>
  <c r="Y65" i="1"/>
  <c r="Z150" i="1"/>
  <c r="Y150" i="1"/>
  <c r="Z147" i="1"/>
  <c r="Y147" i="1"/>
  <c r="Y78" i="1"/>
  <c r="Z96" i="1"/>
  <c r="Y96" i="1"/>
  <c r="Z115" i="1"/>
  <c r="Y115" i="1"/>
  <c r="Z85" i="1"/>
  <c r="Y85" i="1"/>
  <c r="Z161" i="1"/>
  <c r="Y161" i="1"/>
  <c r="Z138" i="1"/>
  <c r="Y138" i="1"/>
  <c r="Z118" i="1"/>
  <c r="Y118" i="1"/>
  <c r="Z99" i="1"/>
  <c r="Y99" i="1"/>
  <c r="Z80" i="1"/>
  <c r="Y80" i="1"/>
  <c r="Z160" i="1"/>
  <c r="Y160" i="1"/>
  <c r="Z106" i="1"/>
  <c r="Y106" i="1"/>
  <c r="Z129" i="1"/>
  <c r="Y129" i="1"/>
  <c r="Y141" i="1"/>
  <c r="AD79" i="1"/>
  <c r="AA142" i="1"/>
  <c r="AB142" i="1" s="1"/>
  <c r="AE126" i="1"/>
  <c r="AH126" i="1" s="1"/>
  <c r="AD143" i="1"/>
  <c r="AC143" i="1"/>
  <c r="AE63" i="1"/>
  <c r="AG123" i="1"/>
  <c r="AF127" i="1"/>
  <c r="AG127" i="1" s="1"/>
  <c r="AE159" i="1"/>
  <c r="AF63" i="1"/>
  <c r="AE153" i="1"/>
  <c r="AF76" i="1"/>
  <c r="AH110" i="1"/>
  <c r="AE140" i="1"/>
  <c r="AF156" i="1"/>
  <c r="AF114" i="1"/>
  <c r="AE73" i="1"/>
  <c r="AE89" i="1"/>
  <c r="AE121" i="1"/>
  <c r="AE149" i="1"/>
  <c r="AF68" i="1"/>
  <c r="AF145" i="1"/>
  <c r="AF82" i="1"/>
  <c r="AE151" i="1"/>
  <c r="AF92" i="1"/>
  <c r="AE68" i="1"/>
  <c r="AE76" i="1"/>
  <c r="AG110" i="1"/>
  <c r="AE92" i="1"/>
  <c r="AH94" i="1"/>
  <c r="AF153" i="1"/>
  <c r="AF151" i="1"/>
  <c r="AF149" i="1"/>
  <c r="AH123" i="1"/>
  <c r="AE145" i="1"/>
  <c r="AE64" i="1"/>
  <c r="AF140" i="1"/>
  <c r="AE82" i="1"/>
  <c r="AE156" i="1"/>
  <c r="AF73" i="1"/>
  <c r="AE114" i="1"/>
  <c r="AF89" i="1"/>
  <c r="AF121" i="1"/>
  <c r="AD135" i="5" l="1"/>
  <c r="AF135" i="5" s="1"/>
  <c r="AD92" i="5"/>
  <c r="AA136" i="1"/>
  <c r="AB136" i="1" s="1"/>
  <c r="AD136" i="1" s="1"/>
  <c r="AE162" i="1"/>
  <c r="AA101" i="1"/>
  <c r="AB101" i="1" s="1"/>
  <c r="AC136" i="1"/>
  <c r="AA70" i="1"/>
  <c r="AB70" i="1" s="1"/>
  <c r="AF162" i="1"/>
  <c r="AH162" i="1" s="1"/>
  <c r="AD124" i="1"/>
  <c r="AC124" i="1"/>
  <c r="AF64" i="1"/>
  <c r="AD77" i="1"/>
  <c r="AC77" i="1"/>
  <c r="AA139" i="1"/>
  <c r="AB139" i="1" s="1"/>
  <c r="AC139" i="1" s="1"/>
  <c r="AA75" i="1"/>
  <c r="AB75" i="1" s="1"/>
  <c r="AD75" i="1" s="1"/>
  <c r="AC104" i="1"/>
  <c r="AD104" i="1"/>
  <c r="AC137" i="1"/>
  <c r="AE137" i="1" s="1"/>
  <c r="AA107" i="1"/>
  <c r="AB107" i="1" s="1"/>
  <c r="AC107" i="1" s="1"/>
  <c r="AH140" i="1"/>
  <c r="AA146" i="1"/>
  <c r="AB146" i="1" s="1"/>
  <c r="AC146" i="1" s="1"/>
  <c r="AA155" i="1"/>
  <c r="AB155" i="1" s="1"/>
  <c r="AD155" i="1" s="1"/>
  <c r="AE134" i="1"/>
  <c r="AA81" i="1"/>
  <c r="AB81" i="1" s="1"/>
  <c r="AD81" i="1" s="1"/>
  <c r="AA133" i="1"/>
  <c r="AB133" i="1" s="1"/>
  <c r="AC133" i="1" s="1"/>
  <c r="AD139" i="1"/>
  <c r="AA116" i="1"/>
  <c r="AB116" i="1" s="1"/>
  <c r="AD116" i="1" s="1"/>
  <c r="AA95" i="1"/>
  <c r="AB95" i="1" s="1"/>
  <c r="AC95" i="1" s="1"/>
  <c r="AI94" i="1"/>
  <c r="AJ94" i="1" s="1"/>
  <c r="AA141" i="1"/>
  <c r="AB141" i="1" s="1"/>
  <c r="AC141" i="1" s="1"/>
  <c r="AA130" i="1"/>
  <c r="AB130" i="1" s="1"/>
  <c r="AC130" i="1" s="1"/>
  <c r="AF134" i="1"/>
  <c r="AA72" i="1"/>
  <c r="AB72" i="1" s="1"/>
  <c r="AD72" i="1" s="1"/>
  <c r="AA100" i="1"/>
  <c r="AB100" i="1" s="1"/>
  <c r="AC116" i="1"/>
  <c r="AD154" i="1"/>
  <c r="AC154" i="1"/>
  <c r="AH118" i="5"/>
  <c r="AA103" i="1"/>
  <c r="AB103" i="1" s="1"/>
  <c r="AA111" i="1"/>
  <c r="AB111" i="1" s="1"/>
  <c r="AC70" i="1"/>
  <c r="AD70" i="1"/>
  <c r="AC161" i="5"/>
  <c r="AE161" i="5" s="1"/>
  <c r="AD161" i="5"/>
  <c r="AF161" i="5" s="1"/>
  <c r="AA105" i="1"/>
  <c r="AB105" i="1" s="1"/>
  <c r="AA158" i="1"/>
  <c r="AB158" i="1" s="1"/>
  <c r="AA78" i="1"/>
  <c r="AB78" i="1" s="1"/>
  <c r="AD78" i="1" s="1"/>
  <c r="AA98" i="1"/>
  <c r="AB98" i="1" s="1"/>
  <c r="AD98" i="1" s="1"/>
  <c r="AA91" i="1"/>
  <c r="AB91" i="1" s="1"/>
  <c r="AA125" i="1"/>
  <c r="AB125" i="1" s="1"/>
  <c r="AF86" i="1"/>
  <c r="AA122" i="1"/>
  <c r="AB122" i="1" s="1"/>
  <c r="AD122" i="1" s="1"/>
  <c r="AA148" i="1"/>
  <c r="AB148" i="1" s="1"/>
  <c r="AA108" i="1"/>
  <c r="AB108" i="1" s="1"/>
  <c r="AC108" i="1" s="1"/>
  <c r="AQ95" i="6"/>
  <c r="AG78" i="5"/>
  <c r="AC104" i="5"/>
  <c r="AD152" i="5"/>
  <c r="AT144" i="6"/>
  <c r="AV144" i="6" s="1"/>
  <c r="AQ156" i="6"/>
  <c r="AR134" i="6"/>
  <c r="AT134" i="6" s="1"/>
  <c r="AV134" i="6" s="1"/>
  <c r="AR76" i="6"/>
  <c r="AR77" i="6"/>
  <c r="AT77" i="6" s="1"/>
  <c r="AV77" i="6" s="1"/>
  <c r="AQ141" i="6"/>
  <c r="AT141" i="6" s="1"/>
  <c r="AV141" i="6" s="1"/>
  <c r="AG162" i="5"/>
  <c r="AC133" i="5"/>
  <c r="AD142" i="5"/>
  <c r="AQ96" i="6"/>
  <c r="AT96" i="6" s="1"/>
  <c r="AV96" i="6" s="1"/>
  <c r="AR122" i="6"/>
  <c r="AT122" i="6" s="1"/>
  <c r="AV122" i="6" s="1"/>
  <c r="AR90" i="6"/>
  <c r="AT90" i="6" s="1"/>
  <c r="AV90" i="6" s="1"/>
  <c r="AQ64" i="6"/>
  <c r="AT64" i="6" s="1"/>
  <c r="AV64" i="6" s="1"/>
  <c r="AR85" i="6"/>
  <c r="AT85" i="6" s="1"/>
  <c r="AV85" i="6" s="1"/>
  <c r="AR94" i="6"/>
  <c r="AT94" i="6" s="1"/>
  <c r="AV94" i="6" s="1"/>
  <c r="AR91" i="6"/>
  <c r="AS91" i="6" s="1"/>
  <c r="AU91" i="6" s="1"/>
  <c r="AD87" i="5"/>
  <c r="AC101" i="5"/>
  <c r="AE101" i="5" s="1"/>
  <c r="AQ149" i="6"/>
  <c r="AT149" i="6" s="1"/>
  <c r="AV149" i="6" s="1"/>
  <c r="AQ107" i="6"/>
  <c r="AT107" i="6" s="1"/>
  <c r="AV107" i="6" s="1"/>
  <c r="AR146" i="6"/>
  <c r="AT146" i="6" s="1"/>
  <c r="AV146" i="6" s="1"/>
  <c r="AR89" i="6"/>
  <c r="AT89" i="6" s="1"/>
  <c r="AV89" i="6" s="1"/>
  <c r="AQ154" i="6"/>
  <c r="AS154" i="6" s="1"/>
  <c r="AU154" i="6" s="1"/>
  <c r="AS112" i="6"/>
  <c r="AU112" i="6" s="1"/>
  <c r="AS123" i="6"/>
  <c r="AU123" i="6" s="1"/>
  <c r="AT148" i="6"/>
  <c r="AV148" i="6" s="1"/>
  <c r="AT104" i="6"/>
  <c r="AV104" i="6" s="1"/>
  <c r="AT101" i="6"/>
  <c r="AV101" i="6" s="1"/>
  <c r="AT80" i="6"/>
  <c r="AV80" i="6" s="1"/>
  <c r="AT74" i="6"/>
  <c r="AV74" i="6" s="1"/>
  <c r="AT139" i="6"/>
  <c r="AV139" i="6" s="1"/>
  <c r="AT98" i="6"/>
  <c r="AV98" i="6" s="1"/>
  <c r="AT155" i="6"/>
  <c r="AV155" i="6" s="1"/>
  <c r="AT78" i="6"/>
  <c r="AV78" i="6" s="1"/>
  <c r="AT137" i="6"/>
  <c r="AV137" i="6" s="1"/>
  <c r="AT103" i="6"/>
  <c r="AV103" i="6" s="1"/>
  <c r="AT83" i="6"/>
  <c r="AV83" i="6" s="1"/>
  <c r="AR125" i="6"/>
  <c r="AT125" i="6" s="1"/>
  <c r="AV125" i="6" s="1"/>
  <c r="AS131" i="6"/>
  <c r="AU131" i="6" s="1"/>
  <c r="AS162" i="6"/>
  <c r="AU162" i="6" s="1"/>
  <c r="AT105" i="6"/>
  <c r="AV105" i="6" s="1"/>
  <c r="AT75" i="6"/>
  <c r="AV75" i="6" s="1"/>
  <c r="AT147" i="6"/>
  <c r="AV147" i="6" s="1"/>
  <c r="AT120" i="6"/>
  <c r="AV120" i="6" s="1"/>
  <c r="AT106" i="6"/>
  <c r="AV106" i="6" s="1"/>
  <c r="AT156" i="6"/>
  <c r="AV156" i="6" s="1"/>
  <c r="AT95" i="6"/>
  <c r="AV95" i="6" s="1"/>
  <c r="AT66" i="6"/>
  <c r="AV66" i="6" s="1"/>
  <c r="AT87" i="6"/>
  <c r="AV87" i="6" s="1"/>
  <c r="AT129" i="6"/>
  <c r="AV129" i="6" s="1"/>
  <c r="AS79" i="6"/>
  <c r="AU79" i="6" s="1"/>
  <c r="AS65" i="6"/>
  <c r="AU65" i="6" s="1"/>
  <c r="AT136" i="6"/>
  <c r="AV136" i="6" s="1"/>
  <c r="AT93" i="6"/>
  <c r="AV93" i="6" s="1"/>
  <c r="AT62" i="6"/>
  <c r="AV62" i="6" s="1"/>
  <c r="AT76" i="6"/>
  <c r="AV76" i="6" s="1"/>
  <c r="AT159" i="6"/>
  <c r="AV159" i="6" s="1"/>
  <c r="AT128" i="6"/>
  <c r="AV128" i="6" s="1"/>
  <c r="AT127" i="6"/>
  <c r="AV127" i="6" s="1"/>
  <c r="AT126" i="6"/>
  <c r="AV126" i="6" s="1"/>
  <c r="AS119" i="6"/>
  <c r="AU119" i="6" s="1"/>
  <c r="AS152" i="6"/>
  <c r="AU152" i="6" s="1"/>
  <c r="AS118" i="6"/>
  <c r="AU118" i="6" s="1"/>
  <c r="AS148" i="6"/>
  <c r="AU148" i="6" s="1"/>
  <c r="AS104" i="6"/>
  <c r="AU104" i="6" s="1"/>
  <c r="AS96" i="6"/>
  <c r="AU96" i="6" s="1"/>
  <c r="AS101" i="6"/>
  <c r="AU101" i="6" s="1"/>
  <c r="AS141" i="6"/>
  <c r="AU141" i="6" s="1"/>
  <c r="AS105" i="6"/>
  <c r="AU105" i="6" s="1"/>
  <c r="AS75" i="6"/>
  <c r="AU75" i="6" s="1"/>
  <c r="AS156" i="6"/>
  <c r="AU156" i="6" s="1"/>
  <c r="AS95" i="6"/>
  <c r="AU95" i="6" s="1"/>
  <c r="AS136" i="6"/>
  <c r="AU136" i="6" s="1"/>
  <c r="AS93" i="6"/>
  <c r="AU93" i="6" s="1"/>
  <c r="AQ143" i="6"/>
  <c r="AR143" i="6"/>
  <c r="AQ132" i="6"/>
  <c r="AR132" i="6"/>
  <c r="AQ86" i="6"/>
  <c r="AR86" i="6"/>
  <c r="AQ70" i="6"/>
  <c r="AR70" i="6"/>
  <c r="AQ72" i="6"/>
  <c r="AR72" i="6"/>
  <c r="AQ140" i="6"/>
  <c r="AR140" i="6"/>
  <c r="AQ135" i="6"/>
  <c r="AR135" i="6"/>
  <c r="AQ82" i="6"/>
  <c r="AR82" i="6"/>
  <c r="AQ115" i="6"/>
  <c r="AR115" i="6"/>
  <c r="AQ153" i="6"/>
  <c r="AR153" i="6"/>
  <c r="AT119" i="6"/>
  <c r="AV119" i="6" s="1"/>
  <c r="AT152" i="6"/>
  <c r="AV152" i="6" s="1"/>
  <c r="AQ113" i="6"/>
  <c r="AR113" i="6"/>
  <c r="AQ142" i="6"/>
  <c r="AR142" i="6"/>
  <c r="AQ151" i="6"/>
  <c r="AR151" i="6"/>
  <c r="AQ116" i="6"/>
  <c r="AR116" i="6"/>
  <c r="AQ88" i="6"/>
  <c r="AR88" i="6"/>
  <c r="AQ130" i="6"/>
  <c r="AR130" i="6"/>
  <c r="AQ161" i="6"/>
  <c r="AR161" i="6"/>
  <c r="AQ110" i="6"/>
  <c r="AR110" i="6"/>
  <c r="AQ109" i="6"/>
  <c r="AR109" i="6"/>
  <c r="AT79" i="6"/>
  <c r="AV79" i="6" s="1"/>
  <c r="AT65" i="6"/>
  <c r="AV65" i="6" s="1"/>
  <c r="AT112" i="6"/>
  <c r="AV112" i="6" s="1"/>
  <c r="AT123" i="6"/>
  <c r="AV123" i="6" s="1"/>
  <c r="AT131" i="6"/>
  <c r="AV131" i="6" s="1"/>
  <c r="AT162" i="6"/>
  <c r="AV162" i="6" s="1"/>
  <c r="AS80" i="6"/>
  <c r="AU80" i="6" s="1"/>
  <c r="AS74" i="6"/>
  <c r="AU74" i="6" s="1"/>
  <c r="AS139" i="6"/>
  <c r="AU139" i="6" s="1"/>
  <c r="AS98" i="6"/>
  <c r="AU98" i="6" s="1"/>
  <c r="AS155" i="6"/>
  <c r="AU155" i="6" s="1"/>
  <c r="AS78" i="6"/>
  <c r="AU78" i="6" s="1"/>
  <c r="AS85" i="6"/>
  <c r="AU85" i="6" s="1"/>
  <c r="AS77" i="6"/>
  <c r="AU77" i="6" s="1"/>
  <c r="AS137" i="6"/>
  <c r="AU137" i="6" s="1"/>
  <c r="AS103" i="6"/>
  <c r="AU103" i="6" s="1"/>
  <c r="AW103" i="6" s="1"/>
  <c r="AX103" i="6" s="1"/>
  <c r="AS83" i="6"/>
  <c r="AU83" i="6" s="1"/>
  <c r="AS147" i="6"/>
  <c r="AU147" i="6" s="1"/>
  <c r="AS120" i="6"/>
  <c r="AU120" i="6" s="1"/>
  <c r="AS106" i="6"/>
  <c r="AU106" i="6" s="1"/>
  <c r="AS66" i="6"/>
  <c r="AU66" i="6" s="1"/>
  <c r="AS87" i="6"/>
  <c r="AU87" i="6" s="1"/>
  <c r="AS129" i="6"/>
  <c r="AU129" i="6" s="1"/>
  <c r="AQ63" i="6"/>
  <c r="AR63" i="6"/>
  <c r="AQ121" i="6"/>
  <c r="AR121" i="6"/>
  <c r="AQ69" i="6"/>
  <c r="AR69" i="6"/>
  <c r="AQ67" i="6"/>
  <c r="AR67" i="6"/>
  <c r="AQ138" i="6"/>
  <c r="AR138" i="6"/>
  <c r="AQ97" i="6"/>
  <c r="AR97" i="6"/>
  <c r="AQ117" i="6"/>
  <c r="AR117" i="6"/>
  <c r="AQ99" i="6"/>
  <c r="AR99" i="6"/>
  <c r="AQ160" i="6"/>
  <c r="AR160" i="6"/>
  <c r="AS62" i="6"/>
  <c r="AU62" i="6" s="1"/>
  <c r="AS76" i="6"/>
  <c r="AU76" i="6" s="1"/>
  <c r="AS64" i="6"/>
  <c r="AU64" i="6" s="1"/>
  <c r="AS159" i="6"/>
  <c r="AU159" i="6" s="1"/>
  <c r="AS128" i="6"/>
  <c r="AU128" i="6" s="1"/>
  <c r="AS127" i="6"/>
  <c r="AU127" i="6" s="1"/>
  <c r="AS126" i="6"/>
  <c r="AU126" i="6" s="1"/>
  <c r="AQ114" i="6"/>
  <c r="AR114" i="6"/>
  <c r="AQ71" i="6"/>
  <c r="AR71" i="6"/>
  <c r="AQ92" i="6"/>
  <c r="AR92" i="6"/>
  <c r="AQ100" i="6"/>
  <c r="AR100" i="6"/>
  <c r="AQ68" i="6"/>
  <c r="AR68" i="6"/>
  <c r="AQ108" i="6"/>
  <c r="AR108" i="6"/>
  <c r="AQ124" i="6"/>
  <c r="AR124" i="6"/>
  <c r="AQ158" i="6"/>
  <c r="AR158" i="6"/>
  <c r="AQ133" i="6"/>
  <c r="AR133" i="6"/>
  <c r="AT118" i="6"/>
  <c r="AV118" i="6" s="1"/>
  <c r="AG71" i="5"/>
  <c r="AP163" i="6"/>
  <c r="AW144" i="6"/>
  <c r="AX144" i="6" s="1"/>
  <c r="AW111" i="6"/>
  <c r="AX111" i="6" s="1"/>
  <c r="AW102" i="6"/>
  <c r="AX102" i="6" s="1"/>
  <c r="AW81" i="6"/>
  <c r="AX81" i="6" s="1"/>
  <c r="AW84" i="6"/>
  <c r="AX84" i="6" s="1"/>
  <c r="AD123" i="5"/>
  <c r="AD144" i="5"/>
  <c r="AC81" i="5"/>
  <c r="AE81" i="5" s="1"/>
  <c r="AD155" i="5"/>
  <c r="AF155" i="5" s="1"/>
  <c r="AG155" i="5" s="1"/>
  <c r="AG82" i="5"/>
  <c r="AG157" i="5"/>
  <c r="AD91" i="5"/>
  <c r="AF91" i="5" s="1"/>
  <c r="AI160" i="5"/>
  <c r="AJ160" i="5" s="1"/>
  <c r="AL160" i="5" s="1"/>
  <c r="AN160" i="5" s="1"/>
  <c r="AD90" i="5"/>
  <c r="AF90" i="5" s="1"/>
  <c r="AG90" i="5" s="1"/>
  <c r="AH63" i="5"/>
  <c r="AH147" i="5"/>
  <c r="AH149" i="5"/>
  <c r="AC93" i="5"/>
  <c r="AE93" i="5" s="1"/>
  <c r="AH83" i="5"/>
  <c r="AB163" i="5"/>
  <c r="AG94" i="5"/>
  <c r="AD64" i="5"/>
  <c r="AF64" i="5" s="1"/>
  <c r="AD109" i="5"/>
  <c r="AF109" i="5" s="1"/>
  <c r="AG79" i="5"/>
  <c r="AH101" i="5"/>
  <c r="AC129" i="5"/>
  <c r="AE129" i="5" s="1"/>
  <c r="AD129" i="5"/>
  <c r="AF129" i="5" s="1"/>
  <c r="AD86" i="5"/>
  <c r="AF86" i="5" s="1"/>
  <c r="AC86" i="5"/>
  <c r="AE86" i="5" s="1"/>
  <c r="AG80" i="5"/>
  <c r="AG134" i="5"/>
  <c r="AD158" i="5"/>
  <c r="AF158" i="5" s="1"/>
  <c r="AC158" i="5"/>
  <c r="AE158" i="5" s="1"/>
  <c r="AG125" i="5"/>
  <c r="AG66" i="5"/>
  <c r="AD112" i="5"/>
  <c r="AF112" i="5" s="1"/>
  <c r="AC112" i="5"/>
  <c r="AE112" i="5" s="1"/>
  <c r="AA113" i="1"/>
  <c r="AB113" i="1" s="1"/>
  <c r="AD113" i="1" s="1"/>
  <c r="AE109" i="5"/>
  <c r="AD150" i="5"/>
  <c r="AF150" i="5" s="1"/>
  <c r="AC150" i="5"/>
  <c r="AE150" i="5" s="1"/>
  <c r="AC103" i="5"/>
  <c r="AE103" i="5" s="1"/>
  <c r="AD103" i="5"/>
  <c r="AF103" i="5" s="1"/>
  <c r="AG136" i="5"/>
  <c r="AG131" i="5"/>
  <c r="AD70" i="5"/>
  <c r="AF70" i="5" s="1"/>
  <c r="AC70" i="5"/>
  <c r="AE70" i="5" s="1"/>
  <c r="AG154" i="5"/>
  <c r="AG120" i="5"/>
  <c r="AG135" i="5"/>
  <c r="AG108" i="5"/>
  <c r="AH115" i="5"/>
  <c r="AG68" i="5"/>
  <c r="AD73" i="5"/>
  <c r="AC73" i="5"/>
  <c r="AE73" i="5" s="1"/>
  <c r="AH120" i="5"/>
  <c r="AG62" i="5"/>
  <c r="AD156" i="5"/>
  <c r="AF156" i="5" s="1"/>
  <c r="AC156" i="5"/>
  <c r="AE156" i="5" s="1"/>
  <c r="AG102" i="5"/>
  <c r="AG137" i="5"/>
  <c r="AG106" i="5"/>
  <c r="AH98" i="5"/>
  <c r="AD85" i="5"/>
  <c r="AF85" i="5" s="1"/>
  <c r="AC85" i="5"/>
  <c r="AE85" i="5" s="1"/>
  <c r="AG89" i="5"/>
  <c r="AH121" i="5"/>
  <c r="AG116" i="5"/>
  <c r="AH157" i="5"/>
  <c r="AH124" i="5"/>
  <c r="AH62" i="5"/>
  <c r="AH161" i="5"/>
  <c r="AG115" i="5"/>
  <c r="AH131" i="5"/>
  <c r="AH79" i="5"/>
  <c r="AG75" i="5"/>
  <c r="AK160" i="5"/>
  <c r="AM160" i="5" s="1"/>
  <c r="AG98" i="5"/>
  <c r="AG124" i="5"/>
  <c r="AH134" i="5"/>
  <c r="AH136" i="5"/>
  <c r="AG83" i="5"/>
  <c r="AH154" i="5"/>
  <c r="AH78" i="5"/>
  <c r="AI78" i="5" s="1"/>
  <c r="AJ78" i="5" s="1"/>
  <c r="AH89" i="5"/>
  <c r="AH106" i="5"/>
  <c r="AH66" i="5"/>
  <c r="AH94" i="5"/>
  <c r="AG118" i="5"/>
  <c r="AI118" i="5" s="1"/>
  <c r="AJ118" i="5" s="1"/>
  <c r="AK118" i="5" s="1"/>
  <c r="AH75" i="5"/>
  <c r="AH80" i="5"/>
  <c r="AH135" i="5"/>
  <c r="AG121" i="5"/>
  <c r="AH108" i="5"/>
  <c r="AH125" i="5"/>
  <c r="AI125" i="5" s="1"/>
  <c r="AJ125" i="5" s="1"/>
  <c r="AH71" i="5"/>
  <c r="AI71" i="5" s="1"/>
  <c r="AJ71" i="5" s="1"/>
  <c r="AH102" i="5"/>
  <c r="AH162" i="5"/>
  <c r="AI162" i="5" s="1"/>
  <c r="AJ162" i="5" s="1"/>
  <c r="AH90" i="5"/>
  <c r="AH116" i="5"/>
  <c r="AG149" i="5"/>
  <c r="AI149" i="5" s="1"/>
  <c r="AJ149" i="5" s="1"/>
  <c r="AK149" i="5" s="1"/>
  <c r="AG63" i="5"/>
  <c r="AH68" i="5"/>
  <c r="AI68" i="5" s="1"/>
  <c r="AJ68" i="5" s="1"/>
  <c r="AE77" i="5"/>
  <c r="AE138" i="5"/>
  <c r="AE111" i="5"/>
  <c r="AE97" i="5"/>
  <c r="AE153" i="5"/>
  <c r="AH82" i="5"/>
  <c r="AI82" i="5" s="1"/>
  <c r="AJ82" i="5" s="1"/>
  <c r="AH137" i="5"/>
  <c r="AE72" i="5"/>
  <c r="AE105" i="5"/>
  <c r="AE107" i="5"/>
  <c r="AE122" i="5"/>
  <c r="AE148" i="5"/>
  <c r="AE76" i="5"/>
  <c r="AE126" i="5"/>
  <c r="AE114" i="5"/>
  <c r="AE139" i="5"/>
  <c r="AE146" i="5"/>
  <c r="AE74" i="5"/>
  <c r="AE65" i="5"/>
  <c r="AE69" i="5"/>
  <c r="AE133" i="5"/>
  <c r="AE159" i="5"/>
  <c r="AG147" i="5"/>
  <c r="AE130" i="5"/>
  <c r="AE84" i="5"/>
  <c r="AE110" i="5"/>
  <c r="AE142" i="5"/>
  <c r="AE144" i="5"/>
  <c r="AE91" i="5"/>
  <c r="AE88" i="5"/>
  <c r="AE100" i="5"/>
  <c r="AE113" i="5"/>
  <c r="AF111" i="5"/>
  <c r="AF97" i="5"/>
  <c r="AF153" i="5"/>
  <c r="AF72" i="5"/>
  <c r="AF105" i="5"/>
  <c r="AF107" i="5"/>
  <c r="AF122" i="5"/>
  <c r="AF148" i="5"/>
  <c r="AF76" i="5"/>
  <c r="AF126" i="5"/>
  <c r="AF114" i="5"/>
  <c r="AF139" i="5"/>
  <c r="AF146" i="5"/>
  <c r="AF93" i="5"/>
  <c r="AF74" i="5"/>
  <c r="AF65" i="5"/>
  <c r="AF69" i="5"/>
  <c r="AF133" i="5"/>
  <c r="AF159" i="5"/>
  <c r="AF130" i="5"/>
  <c r="AF84" i="5"/>
  <c r="AF110" i="5"/>
  <c r="AF142" i="5"/>
  <c r="AF144" i="5"/>
  <c r="AE127" i="5"/>
  <c r="AE145" i="5"/>
  <c r="AE141" i="5"/>
  <c r="AE143" i="5"/>
  <c r="AE123" i="5"/>
  <c r="AE152" i="5"/>
  <c r="AE96" i="5"/>
  <c r="AE67" i="5"/>
  <c r="AE119" i="5"/>
  <c r="AE140" i="5"/>
  <c r="AE117" i="5"/>
  <c r="AE95" i="5"/>
  <c r="AE99" i="5"/>
  <c r="AE87" i="5"/>
  <c r="AE104" i="5"/>
  <c r="AE92" i="5"/>
  <c r="AE128" i="5"/>
  <c r="AE132" i="5"/>
  <c r="AE151" i="5"/>
  <c r="AF128" i="5"/>
  <c r="AF127" i="5"/>
  <c r="AF132" i="5"/>
  <c r="AF77" i="5"/>
  <c r="AF145" i="5"/>
  <c r="AF141" i="5"/>
  <c r="AF151" i="5"/>
  <c r="AF88" i="5"/>
  <c r="AF100" i="5"/>
  <c r="AF143" i="5"/>
  <c r="AF113" i="5"/>
  <c r="AF138" i="5"/>
  <c r="AF123" i="5"/>
  <c r="AF152" i="5"/>
  <c r="AF96" i="5"/>
  <c r="AF67" i="5"/>
  <c r="AF119" i="5"/>
  <c r="AF140" i="5"/>
  <c r="AF117" i="5"/>
  <c r="AF95" i="5"/>
  <c r="AF99" i="5"/>
  <c r="AF87" i="5"/>
  <c r="AF104" i="5"/>
  <c r="AF92" i="5"/>
  <c r="AG145" i="1"/>
  <c r="AA152" i="1"/>
  <c r="AB152" i="1" s="1"/>
  <c r="AC152" i="1" s="1"/>
  <c r="AE86" i="1"/>
  <c r="AA157" i="1"/>
  <c r="AB157" i="1" s="1"/>
  <c r="AD157" i="1" s="1"/>
  <c r="AA120" i="1"/>
  <c r="AB120" i="1" s="1"/>
  <c r="AD120" i="1" s="1"/>
  <c r="AA150" i="1"/>
  <c r="AB150" i="1" s="1"/>
  <c r="AC150" i="1" s="1"/>
  <c r="AA131" i="1"/>
  <c r="AB131" i="1" s="1"/>
  <c r="AD131" i="1" s="1"/>
  <c r="AA144" i="1"/>
  <c r="AB144" i="1" s="1"/>
  <c r="AD144" i="1" s="1"/>
  <c r="AA83" i="1"/>
  <c r="AB83" i="1" s="1"/>
  <c r="AD83" i="1" s="1"/>
  <c r="AA97" i="1"/>
  <c r="AB97" i="1" s="1"/>
  <c r="AD97" i="1" s="1"/>
  <c r="AA132" i="1"/>
  <c r="AB132" i="1" s="1"/>
  <c r="AC132" i="1" s="1"/>
  <c r="AD112" i="1"/>
  <c r="AF112" i="1" s="1"/>
  <c r="AD84" i="1"/>
  <c r="AC84" i="1"/>
  <c r="AH159" i="1"/>
  <c r="AC69" i="1"/>
  <c r="AD69" i="1"/>
  <c r="AC66" i="1"/>
  <c r="AD66" i="1"/>
  <c r="AC102" i="1"/>
  <c r="AD102" i="1"/>
  <c r="AG151" i="1"/>
  <c r="AH127" i="1"/>
  <c r="AI127" i="1" s="1"/>
  <c r="AJ127" i="1" s="1"/>
  <c r="AK127" i="1" s="1"/>
  <c r="AG64" i="1"/>
  <c r="AI123" i="1"/>
  <c r="AJ123" i="1" s="1"/>
  <c r="AK123" i="1" s="1"/>
  <c r="AA93" i="1"/>
  <c r="AB93" i="1" s="1"/>
  <c r="AC93" i="1" s="1"/>
  <c r="AA87" i="1"/>
  <c r="AB87" i="1" s="1"/>
  <c r="AC87" i="1" s="1"/>
  <c r="AA135" i="1"/>
  <c r="AB135" i="1" s="1"/>
  <c r="AD135" i="1" s="1"/>
  <c r="AD74" i="1"/>
  <c r="AC74" i="1"/>
  <c r="AC119" i="1"/>
  <c r="AD119" i="1"/>
  <c r="AA90" i="1"/>
  <c r="AB90" i="1" s="1"/>
  <c r="AD71" i="1"/>
  <c r="AC71" i="1"/>
  <c r="AD100" i="1"/>
  <c r="AC100" i="1"/>
  <c r="AA117" i="1"/>
  <c r="AB117" i="1" s="1"/>
  <c r="AC67" i="1"/>
  <c r="AD67" i="1"/>
  <c r="AA147" i="1"/>
  <c r="AB147" i="1" s="1"/>
  <c r="AD147" i="1" s="1"/>
  <c r="AA65" i="1"/>
  <c r="AB65" i="1" s="1"/>
  <c r="AC65" i="1" s="1"/>
  <c r="AD62" i="1"/>
  <c r="AA109" i="1"/>
  <c r="AB109" i="1" s="1"/>
  <c r="AD109" i="1" s="1"/>
  <c r="AA128" i="1"/>
  <c r="AB128" i="1" s="1"/>
  <c r="AD128" i="1" s="1"/>
  <c r="AA88" i="1"/>
  <c r="AB88" i="1" s="1"/>
  <c r="AD132" i="1"/>
  <c r="AC91" i="1"/>
  <c r="AD91" i="1"/>
  <c r="AD93" i="1"/>
  <c r="AC131" i="1"/>
  <c r="AH89" i="1"/>
  <c r="AG114" i="1"/>
  <c r="AG156" i="1"/>
  <c r="AG82" i="1"/>
  <c r="AH149" i="1"/>
  <c r="AA106" i="1"/>
  <c r="AB106" i="1" s="1"/>
  <c r="AA80" i="1"/>
  <c r="AB80" i="1" s="1"/>
  <c r="AA118" i="1"/>
  <c r="AB118" i="1" s="1"/>
  <c r="AA161" i="1"/>
  <c r="AB161" i="1" s="1"/>
  <c r="AA115" i="1"/>
  <c r="AB115" i="1" s="1"/>
  <c r="AD141" i="1"/>
  <c r="AA129" i="1"/>
  <c r="AB129" i="1" s="1"/>
  <c r="AA160" i="1"/>
  <c r="AB160" i="1" s="1"/>
  <c r="AA99" i="1"/>
  <c r="AB99" i="1" s="1"/>
  <c r="AA138" i="1"/>
  <c r="AB138" i="1" s="1"/>
  <c r="AA85" i="1"/>
  <c r="AB85" i="1" s="1"/>
  <c r="AA96" i="1"/>
  <c r="AB96" i="1" s="1"/>
  <c r="AG63" i="1"/>
  <c r="AH63" i="1"/>
  <c r="AH153" i="1"/>
  <c r="AG126" i="1"/>
  <c r="AI126" i="1" s="1"/>
  <c r="AJ126" i="1" s="1"/>
  <c r="AK126" i="1" s="1"/>
  <c r="AH121" i="1"/>
  <c r="AF143" i="1"/>
  <c r="AH92" i="1"/>
  <c r="AF79" i="1"/>
  <c r="AE79" i="1"/>
  <c r="AE143" i="1"/>
  <c r="AC142" i="1"/>
  <c r="AD142" i="1"/>
  <c r="AG76" i="1"/>
  <c r="AH151" i="1"/>
  <c r="AI151" i="1" s="1"/>
  <c r="AJ151" i="1" s="1"/>
  <c r="AG159" i="1"/>
  <c r="AI159" i="1" s="1"/>
  <c r="AJ159" i="1" s="1"/>
  <c r="AH73" i="1"/>
  <c r="AI110" i="1"/>
  <c r="AJ110" i="1" s="1"/>
  <c r="AK110" i="1" s="1"/>
  <c r="AG68" i="1"/>
  <c r="AG121" i="1"/>
  <c r="AG92" i="1"/>
  <c r="AG89" i="1"/>
  <c r="AG73" i="1"/>
  <c r="AG140" i="1"/>
  <c r="AI140" i="1" s="1"/>
  <c r="AJ140" i="1" s="1"/>
  <c r="AG149" i="1"/>
  <c r="AH68" i="1"/>
  <c r="AH64" i="1"/>
  <c r="AK94" i="1"/>
  <c r="AL94" i="1"/>
  <c r="AH76" i="1"/>
  <c r="AG153" i="1"/>
  <c r="AH114" i="1"/>
  <c r="AH156" i="1"/>
  <c r="AH82" i="1"/>
  <c r="AH145" i="1"/>
  <c r="AI83" i="5" l="1"/>
  <c r="AJ83" i="5" s="1"/>
  <c r="AH155" i="5"/>
  <c r="AI155" i="5" s="1"/>
  <c r="AJ155" i="5" s="1"/>
  <c r="AG161" i="5"/>
  <c r="AI161" i="5" s="1"/>
  <c r="AJ161" i="5" s="1"/>
  <c r="AF136" i="1"/>
  <c r="AF77" i="1"/>
  <c r="AE124" i="1"/>
  <c r="AE136" i="1"/>
  <c r="AD101" i="1"/>
  <c r="AC101" i="1"/>
  <c r="AF101" i="1" s="1"/>
  <c r="AC97" i="1"/>
  <c r="AE97" i="1" s="1"/>
  <c r="AG162" i="1"/>
  <c r="AI162" i="1" s="1"/>
  <c r="AJ162" i="1" s="1"/>
  <c r="AL162" i="1" s="1"/>
  <c r="AF124" i="1"/>
  <c r="AD150" i="1"/>
  <c r="AD146" i="1"/>
  <c r="AE146" i="1" s="1"/>
  <c r="AF104" i="1"/>
  <c r="AE77" i="1"/>
  <c r="AC75" i="1"/>
  <c r="AF75" i="1" s="1"/>
  <c r="AE104" i="1"/>
  <c r="AD133" i="1"/>
  <c r="AE133" i="1" s="1"/>
  <c r="AF137" i="1"/>
  <c r="AD130" i="1"/>
  <c r="AF130" i="1" s="1"/>
  <c r="AC120" i="1"/>
  <c r="AE120" i="1" s="1"/>
  <c r="AI89" i="1"/>
  <c r="AJ89" i="1" s="1"/>
  <c r="AC83" i="1"/>
  <c r="AC155" i="1"/>
  <c r="AD107" i="1"/>
  <c r="AE107" i="1" s="1"/>
  <c r="AC81" i="1"/>
  <c r="AE81" i="1" s="1"/>
  <c r="AC147" i="1"/>
  <c r="AE116" i="1"/>
  <c r="AE139" i="1"/>
  <c r="AF139" i="1"/>
  <c r="AI114" i="1"/>
  <c r="AJ114" i="1" s="1"/>
  <c r="AD108" i="1"/>
  <c r="AE108" i="1" s="1"/>
  <c r="AD95" i="1"/>
  <c r="AE95" i="1" s="1"/>
  <c r="AC157" i="1"/>
  <c r="AF157" i="1" s="1"/>
  <c r="AC122" i="1"/>
  <c r="AF122" i="1" s="1"/>
  <c r="AC72" i="1"/>
  <c r="AF72" i="1" s="1"/>
  <c r="AI156" i="1"/>
  <c r="AJ156" i="1" s="1"/>
  <c r="AL123" i="1"/>
  <c r="AM123" i="1" s="1"/>
  <c r="AI145" i="1"/>
  <c r="AJ145" i="1" s="1"/>
  <c r="AK145" i="1" s="1"/>
  <c r="AC78" i="1"/>
  <c r="AE78" i="1" s="1"/>
  <c r="AE154" i="1"/>
  <c r="AF116" i="1"/>
  <c r="AH134" i="1"/>
  <c r="AG134" i="1"/>
  <c r="AI82" i="1"/>
  <c r="AJ82" i="1" s="1"/>
  <c r="AI64" i="1"/>
  <c r="AJ64" i="1" s="1"/>
  <c r="AC144" i="1"/>
  <c r="AE144" i="1" s="1"/>
  <c r="AE70" i="1"/>
  <c r="AC128" i="1"/>
  <c r="AD105" i="1"/>
  <c r="AC105" i="1"/>
  <c r="AF70" i="1"/>
  <c r="AF154" i="1"/>
  <c r="AC111" i="1"/>
  <c r="AD111" i="1"/>
  <c r="AC103" i="1"/>
  <c r="AD103" i="1"/>
  <c r="AI120" i="5"/>
  <c r="AJ120" i="5" s="1"/>
  <c r="AK120" i="5" s="1"/>
  <c r="AM120" i="5" s="1"/>
  <c r="AW137" i="6"/>
  <c r="AX137" i="6" s="1"/>
  <c r="AC158" i="1"/>
  <c r="AD158" i="1"/>
  <c r="AI76" i="1"/>
  <c r="AJ76" i="1" s="1"/>
  <c r="AC113" i="1"/>
  <c r="AE113" i="1" s="1"/>
  <c r="AC98" i="1"/>
  <c r="AC148" i="1"/>
  <c r="AD148" i="1"/>
  <c r="AC125" i="1"/>
  <c r="AD125" i="1"/>
  <c r="AS122" i="6"/>
  <c r="AU122" i="6" s="1"/>
  <c r="AS134" i="6"/>
  <c r="AU134" i="6" s="1"/>
  <c r="AI90" i="5"/>
  <c r="AJ90" i="5" s="1"/>
  <c r="AS149" i="6"/>
  <c r="AU149" i="6" s="1"/>
  <c r="AS90" i="6"/>
  <c r="AU90" i="6" s="1"/>
  <c r="AW90" i="6" s="1"/>
  <c r="AX90" i="6" s="1"/>
  <c r="AY90" i="6" s="1"/>
  <c r="AW122" i="6"/>
  <c r="AX122" i="6" s="1"/>
  <c r="AW79" i="6"/>
  <c r="AX79" i="6" s="1"/>
  <c r="AY79" i="6" s="1"/>
  <c r="AS94" i="6"/>
  <c r="AU94" i="6" s="1"/>
  <c r="AW95" i="6"/>
  <c r="AX95" i="6" s="1"/>
  <c r="AT91" i="6"/>
  <c r="AV91" i="6" s="1"/>
  <c r="AI136" i="5"/>
  <c r="AJ136" i="5" s="1"/>
  <c r="AH64" i="5"/>
  <c r="AS107" i="6"/>
  <c r="AU107" i="6" s="1"/>
  <c r="AW147" i="6"/>
  <c r="AX147" i="6" s="1"/>
  <c r="AY147" i="6" s="1"/>
  <c r="AW119" i="6"/>
  <c r="AX119" i="6" s="1"/>
  <c r="AS146" i="6"/>
  <c r="AU146" i="6" s="1"/>
  <c r="AW128" i="6"/>
  <c r="AX128" i="6" s="1"/>
  <c r="AZ128" i="6" s="1"/>
  <c r="AW120" i="6"/>
  <c r="AX120" i="6" s="1"/>
  <c r="AY120" i="6" s="1"/>
  <c r="AS89" i="6"/>
  <c r="AU89" i="6" s="1"/>
  <c r="AG64" i="5"/>
  <c r="AG101" i="5"/>
  <c r="AI101" i="5" s="1"/>
  <c r="AJ101" i="5" s="1"/>
  <c r="AW134" i="6"/>
  <c r="AX134" i="6" s="1"/>
  <c r="AY134" i="6" s="1"/>
  <c r="AT154" i="6"/>
  <c r="AV154" i="6" s="1"/>
  <c r="AW154" i="6" s="1"/>
  <c r="AX154" i="6" s="1"/>
  <c r="AW76" i="6"/>
  <c r="AX76" i="6" s="1"/>
  <c r="AZ76" i="6" s="1"/>
  <c r="AS125" i="6"/>
  <c r="AU125" i="6" s="1"/>
  <c r="AW125" i="6" s="1"/>
  <c r="AX125" i="6" s="1"/>
  <c r="AW152" i="6"/>
  <c r="AX152" i="6" s="1"/>
  <c r="AZ152" i="6" s="1"/>
  <c r="AT133" i="6"/>
  <c r="AV133" i="6" s="1"/>
  <c r="AT124" i="6"/>
  <c r="AV124" i="6" s="1"/>
  <c r="AT68" i="6"/>
  <c r="AV68" i="6" s="1"/>
  <c r="AS160" i="6"/>
  <c r="AU160" i="6" s="1"/>
  <c r="AS117" i="6"/>
  <c r="AU117" i="6" s="1"/>
  <c r="AT142" i="6"/>
  <c r="AV142" i="6" s="1"/>
  <c r="AT115" i="6"/>
  <c r="AV115" i="6" s="1"/>
  <c r="AT158" i="6"/>
  <c r="AV158" i="6" s="1"/>
  <c r="AT108" i="6"/>
  <c r="AV108" i="6" s="1"/>
  <c r="AT100" i="6"/>
  <c r="AV100" i="6" s="1"/>
  <c r="AT71" i="6"/>
  <c r="AV71" i="6" s="1"/>
  <c r="AT109" i="6"/>
  <c r="AV109" i="6" s="1"/>
  <c r="AT161" i="6"/>
  <c r="AV161" i="6" s="1"/>
  <c r="AT88" i="6"/>
  <c r="AV88" i="6" s="1"/>
  <c r="AS138" i="6"/>
  <c r="AU138" i="6" s="1"/>
  <c r="AS69" i="6"/>
  <c r="AU69" i="6" s="1"/>
  <c r="AS63" i="6"/>
  <c r="AU63" i="6" s="1"/>
  <c r="AT135" i="6"/>
  <c r="AV135" i="6" s="1"/>
  <c r="AT72" i="6"/>
  <c r="AV72" i="6" s="1"/>
  <c r="AT86" i="6"/>
  <c r="AV86" i="6" s="1"/>
  <c r="AT143" i="6"/>
  <c r="AV143" i="6" s="1"/>
  <c r="AT151" i="6"/>
  <c r="AV151" i="6" s="1"/>
  <c r="AT113" i="6"/>
  <c r="AV113" i="6" s="1"/>
  <c r="AT153" i="6"/>
  <c r="AV153" i="6" s="1"/>
  <c r="AT82" i="6"/>
  <c r="AV82" i="6" s="1"/>
  <c r="AT140" i="6"/>
  <c r="AV140" i="6" s="1"/>
  <c r="AT70" i="6"/>
  <c r="AV70" i="6" s="1"/>
  <c r="AS110" i="6"/>
  <c r="AU110" i="6" s="1"/>
  <c r="AS130" i="6"/>
  <c r="AU130" i="6" s="1"/>
  <c r="AS116" i="6"/>
  <c r="AU116" i="6" s="1"/>
  <c r="AS142" i="6"/>
  <c r="AU142" i="6" s="1"/>
  <c r="AS115" i="6"/>
  <c r="AU115" i="6" s="1"/>
  <c r="AS135" i="6"/>
  <c r="AU135" i="6" s="1"/>
  <c r="AS72" i="6"/>
  <c r="AU72" i="6" s="1"/>
  <c r="AS86" i="6"/>
  <c r="AU86" i="6" s="1"/>
  <c r="AS143" i="6"/>
  <c r="AU143" i="6" s="1"/>
  <c r="AS99" i="6"/>
  <c r="AU99" i="6" s="1"/>
  <c r="AT132" i="6"/>
  <c r="AV132" i="6" s="1"/>
  <c r="AT114" i="6"/>
  <c r="AV114" i="6" s="1"/>
  <c r="AT92" i="6"/>
  <c r="AV92" i="6" s="1"/>
  <c r="AS97" i="6"/>
  <c r="AU97" i="6" s="1"/>
  <c r="AS67" i="6"/>
  <c r="AU67" i="6" s="1"/>
  <c r="AS121" i="6"/>
  <c r="AU121" i="6" s="1"/>
  <c r="AT110" i="6"/>
  <c r="AV110" i="6" s="1"/>
  <c r="AT130" i="6"/>
  <c r="AV130" i="6" s="1"/>
  <c r="AT116" i="6"/>
  <c r="AV116" i="6" s="1"/>
  <c r="AW116" i="6" s="1"/>
  <c r="AX116" i="6" s="1"/>
  <c r="AY137" i="6"/>
  <c r="AZ137" i="6"/>
  <c r="AY84" i="6"/>
  <c r="AZ84" i="6"/>
  <c r="AY102" i="6"/>
  <c r="AZ102" i="6"/>
  <c r="AY103" i="6"/>
  <c r="AZ103" i="6"/>
  <c r="AS158" i="6"/>
  <c r="AU158" i="6" s="1"/>
  <c r="AS108" i="6"/>
  <c r="AU108" i="6" s="1"/>
  <c r="AS100" i="6"/>
  <c r="AU100" i="6" s="1"/>
  <c r="AS71" i="6"/>
  <c r="AU71" i="6" s="1"/>
  <c r="AT160" i="6"/>
  <c r="AV160" i="6" s="1"/>
  <c r="AT117" i="6"/>
  <c r="AV117" i="6" s="1"/>
  <c r="AT138" i="6"/>
  <c r="AV138" i="6" s="1"/>
  <c r="AT69" i="6"/>
  <c r="AV69" i="6" s="1"/>
  <c r="AT63" i="6"/>
  <c r="AV63" i="6" s="1"/>
  <c r="AS109" i="6"/>
  <c r="AU109" i="6" s="1"/>
  <c r="AS161" i="6"/>
  <c r="AU161" i="6" s="1"/>
  <c r="AS88" i="6"/>
  <c r="AU88" i="6" s="1"/>
  <c r="AS151" i="6"/>
  <c r="AU151" i="6" s="1"/>
  <c r="AS113" i="6"/>
  <c r="AU113" i="6" s="1"/>
  <c r="AS153" i="6"/>
  <c r="AU153" i="6" s="1"/>
  <c r="AS82" i="6"/>
  <c r="AU82" i="6" s="1"/>
  <c r="AS140" i="6"/>
  <c r="AU140" i="6" s="1"/>
  <c r="AS70" i="6"/>
  <c r="AU70" i="6" s="1"/>
  <c r="AS132" i="6"/>
  <c r="AU132" i="6" s="1"/>
  <c r="AY76" i="6"/>
  <c r="AY95" i="6"/>
  <c r="AZ95" i="6"/>
  <c r="AY122" i="6"/>
  <c r="AZ122" i="6"/>
  <c r="AY111" i="6"/>
  <c r="AZ111" i="6"/>
  <c r="AS133" i="6"/>
  <c r="AU133" i="6" s="1"/>
  <c r="AS124" i="6"/>
  <c r="AU124" i="6" s="1"/>
  <c r="AS68" i="6"/>
  <c r="AU68" i="6" s="1"/>
  <c r="AS92" i="6"/>
  <c r="AU92" i="6" s="1"/>
  <c r="AS114" i="6"/>
  <c r="AU114" i="6" s="1"/>
  <c r="AT99" i="6"/>
  <c r="AV99" i="6" s="1"/>
  <c r="AT97" i="6"/>
  <c r="AV97" i="6" s="1"/>
  <c r="AT67" i="6"/>
  <c r="AV67" i="6" s="1"/>
  <c r="AT121" i="6"/>
  <c r="AV121" i="6" s="1"/>
  <c r="AY119" i="6"/>
  <c r="AZ119" i="6"/>
  <c r="AY81" i="6"/>
  <c r="AZ81" i="6"/>
  <c r="AY144" i="6"/>
  <c r="AZ144" i="6"/>
  <c r="AI147" i="5"/>
  <c r="AJ147" i="5" s="1"/>
  <c r="AG129" i="5"/>
  <c r="AG81" i="5"/>
  <c r="AW62" i="6"/>
  <c r="AX62" i="6" s="1"/>
  <c r="AW141" i="6"/>
  <c r="AX141" i="6" s="1"/>
  <c r="AW150" i="6"/>
  <c r="AX150" i="6" s="1"/>
  <c r="AW107" i="6"/>
  <c r="AX107" i="6" s="1"/>
  <c r="AW74" i="6"/>
  <c r="AX74" i="6" s="1"/>
  <c r="AW87" i="6"/>
  <c r="AX87" i="6" s="1"/>
  <c r="AW77" i="6"/>
  <c r="AX77" i="6" s="1"/>
  <c r="AW157" i="6"/>
  <c r="AX157" i="6" s="1"/>
  <c r="AW106" i="6"/>
  <c r="AX106" i="6" s="1"/>
  <c r="AW139" i="6"/>
  <c r="AX139" i="6" s="1"/>
  <c r="AW91" i="6"/>
  <c r="AX91" i="6" s="1"/>
  <c r="AW73" i="6"/>
  <c r="AX73" i="6" s="1"/>
  <c r="AW112" i="6"/>
  <c r="AX112" i="6" s="1"/>
  <c r="AW65" i="6"/>
  <c r="AX65" i="6" s="1"/>
  <c r="AW66" i="6"/>
  <c r="AX66" i="6" s="1"/>
  <c r="AW64" i="6"/>
  <c r="AX64" i="6" s="1"/>
  <c r="AW149" i="6"/>
  <c r="AX149" i="6" s="1"/>
  <c r="AW148" i="6"/>
  <c r="AX148" i="6" s="1"/>
  <c r="AW98" i="6"/>
  <c r="AX98" i="6" s="1"/>
  <c r="AW123" i="6"/>
  <c r="AX123" i="6" s="1"/>
  <c r="AW131" i="6"/>
  <c r="AX131" i="6" s="1"/>
  <c r="AW159" i="6"/>
  <c r="AX159" i="6" s="1"/>
  <c r="AW145" i="6"/>
  <c r="AX145" i="6" s="1"/>
  <c r="AW94" i="6"/>
  <c r="AX94" i="6" s="1"/>
  <c r="AW80" i="6"/>
  <c r="AX80" i="6" s="1"/>
  <c r="AW156" i="6"/>
  <c r="AX156" i="6" s="1"/>
  <c r="AW101" i="6"/>
  <c r="AX101" i="6" s="1"/>
  <c r="AW118" i="6"/>
  <c r="AX118" i="6" s="1"/>
  <c r="AW155" i="6"/>
  <c r="AX155" i="6" s="1"/>
  <c r="AW136" i="6"/>
  <c r="AX136" i="6" s="1"/>
  <c r="AW105" i="6"/>
  <c r="AX105" i="6" s="1"/>
  <c r="AW126" i="6"/>
  <c r="AX126" i="6" s="1"/>
  <c r="AW162" i="6"/>
  <c r="AX162" i="6" s="1"/>
  <c r="AI135" i="5"/>
  <c r="AJ135" i="5" s="1"/>
  <c r="AI75" i="5"/>
  <c r="AJ75" i="5" s="1"/>
  <c r="AI134" i="5"/>
  <c r="AJ134" i="5" s="1"/>
  <c r="AI157" i="5"/>
  <c r="AJ157" i="5" s="1"/>
  <c r="AK157" i="5" s="1"/>
  <c r="AM157" i="5" s="1"/>
  <c r="AH109" i="5"/>
  <c r="AI137" i="5"/>
  <c r="AJ137" i="5" s="1"/>
  <c r="AI63" i="5"/>
  <c r="AJ63" i="5" s="1"/>
  <c r="AK63" i="5" s="1"/>
  <c r="AI80" i="5"/>
  <c r="AJ80" i="5" s="1"/>
  <c r="AH81" i="5"/>
  <c r="AI115" i="5"/>
  <c r="AJ115" i="5" s="1"/>
  <c r="AI94" i="5"/>
  <c r="AJ94" i="5" s="1"/>
  <c r="AG107" i="5"/>
  <c r="AI79" i="5"/>
  <c r="AJ79" i="5" s="1"/>
  <c r="AK79" i="5" s="1"/>
  <c r="AM79" i="5" s="1"/>
  <c r="AG103" i="5"/>
  <c r="AI108" i="5"/>
  <c r="AJ108" i="5" s="1"/>
  <c r="AI106" i="5"/>
  <c r="AJ106" i="5" s="1"/>
  <c r="AL106" i="5" s="1"/>
  <c r="AN106" i="5" s="1"/>
  <c r="AH70" i="5"/>
  <c r="AG104" i="5"/>
  <c r="AH117" i="5"/>
  <c r="AG96" i="5"/>
  <c r="AH133" i="5"/>
  <c r="AH93" i="5"/>
  <c r="AH126" i="5"/>
  <c r="AG153" i="5"/>
  <c r="AH156" i="5"/>
  <c r="AH112" i="5"/>
  <c r="AI154" i="5"/>
  <c r="AJ154" i="5" s="1"/>
  <c r="AL154" i="5" s="1"/>
  <c r="AN154" i="5" s="1"/>
  <c r="AG99" i="5"/>
  <c r="AG123" i="5"/>
  <c r="AG144" i="5"/>
  <c r="AG111" i="5"/>
  <c r="AI121" i="5"/>
  <c r="AJ121" i="5" s="1"/>
  <c r="AK121" i="5" s="1"/>
  <c r="AH129" i="5"/>
  <c r="AI129" i="5" s="1"/>
  <c r="AJ129" i="5" s="1"/>
  <c r="AG70" i="5"/>
  <c r="AI102" i="5"/>
  <c r="AJ102" i="5" s="1"/>
  <c r="AK102" i="5" s="1"/>
  <c r="AM102" i="5" s="1"/>
  <c r="AH103" i="5"/>
  <c r="AG109" i="5"/>
  <c r="AH158" i="5"/>
  <c r="AP160" i="5"/>
  <c r="AH145" i="5"/>
  <c r="AH67" i="5"/>
  <c r="AH138" i="5"/>
  <c r="AH77" i="5"/>
  <c r="AH151" i="5"/>
  <c r="AG69" i="5"/>
  <c r="AG76" i="5"/>
  <c r="AH150" i="5"/>
  <c r="AH86" i="5"/>
  <c r="AG158" i="5"/>
  <c r="AH85" i="5"/>
  <c r="AI62" i="5"/>
  <c r="AJ62" i="5" s="1"/>
  <c r="AL62" i="5" s="1"/>
  <c r="AN62" i="5" s="1"/>
  <c r="AI64" i="5"/>
  <c r="AJ64" i="5" s="1"/>
  <c r="AI131" i="5"/>
  <c r="AJ131" i="5" s="1"/>
  <c r="AK131" i="5" s="1"/>
  <c r="AM131" i="5" s="1"/>
  <c r="AH142" i="5"/>
  <c r="AG74" i="5"/>
  <c r="AG114" i="5"/>
  <c r="AG122" i="5"/>
  <c r="AL118" i="5"/>
  <c r="AN118" i="5" s="1"/>
  <c r="AI66" i="5"/>
  <c r="AJ66" i="5" s="1"/>
  <c r="AG112" i="5"/>
  <c r="AG86" i="5"/>
  <c r="AI153" i="1"/>
  <c r="AJ153" i="1" s="1"/>
  <c r="AK153" i="1" s="1"/>
  <c r="AE102" i="1"/>
  <c r="AE69" i="1"/>
  <c r="AG87" i="5"/>
  <c r="AG117" i="5"/>
  <c r="AH139" i="5"/>
  <c r="AG150" i="5"/>
  <c r="AH113" i="5"/>
  <c r="AG151" i="5"/>
  <c r="AG110" i="5"/>
  <c r="AI124" i="5"/>
  <c r="AJ124" i="5" s="1"/>
  <c r="AG141" i="5"/>
  <c r="AG127" i="5"/>
  <c r="AH95" i="5"/>
  <c r="AI116" i="5"/>
  <c r="AJ116" i="5" s="1"/>
  <c r="AK116" i="5" s="1"/>
  <c r="AM116" i="5" s="1"/>
  <c r="AI89" i="5"/>
  <c r="AJ89" i="5" s="1"/>
  <c r="AL89" i="5" s="1"/>
  <c r="AN89" i="5" s="1"/>
  <c r="AI98" i="5"/>
  <c r="AJ98" i="5" s="1"/>
  <c r="AG85" i="5"/>
  <c r="AG130" i="5"/>
  <c r="AF73" i="5"/>
  <c r="AH73" i="5" s="1"/>
  <c r="AG93" i="5"/>
  <c r="AI93" i="5" s="1"/>
  <c r="AJ93" i="5" s="1"/>
  <c r="AG132" i="5"/>
  <c r="AG65" i="5"/>
  <c r="AL149" i="5"/>
  <c r="AN149" i="5" s="1"/>
  <c r="AG156" i="5"/>
  <c r="AK90" i="5"/>
  <c r="AL90" i="5"/>
  <c r="AN90" i="5" s="1"/>
  <c r="AH140" i="5"/>
  <c r="AH96" i="5"/>
  <c r="AH104" i="5"/>
  <c r="AG119" i="5"/>
  <c r="AG152" i="5"/>
  <c r="AG113" i="5"/>
  <c r="AG88" i="5"/>
  <c r="AG145" i="5"/>
  <c r="AI145" i="5" s="1"/>
  <c r="AJ145" i="5" s="1"/>
  <c r="AH132" i="5"/>
  <c r="AH91" i="5"/>
  <c r="AG159" i="5"/>
  <c r="AH107" i="5"/>
  <c r="AI107" i="5" s="1"/>
  <c r="AJ107" i="5" s="1"/>
  <c r="AH97" i="5"/>
  <c r="AH146" i="5"/>
  <c r="AH105" i="5"/>
  <c r="AH110" i="5"/>
  <c r="AI110" i="5" s="1"/>
  <c r="AJ110" i="5" s="1"/>
  <c r="AG148" i="5"/>
  <c r="AG92" i="5"/>
  <c r="AG143" i="5"/>
  <c r="AH72" i="5"/>
  <c r="AH100" i="5"/>
  <c r="AK162" i="5"/>
  <c r="AM162" i="5" s="1"/>
  <c r="AL162" i="5"/>
  <c r="AL108" i="5"/>
  <c r="AK108" i="5"/>
  <c r="AM108" i="5" s="1"/>
  <c r="AK106" i="5"/>
  <c r="AM106" i="5" s="1"/>
  <c r="AL125" i="5"/>
  <c r="AN125" i="5" s="1"/>
  <c r="AK125" i="5"/>
  <c r="AM125" i="5" s="1"/>
  <c r="AH141" i="5"/>
  <c r="AH123" i="5"/>
  <c r="AI123" i="5" s="1"/>
  <c r="AJ123" i="5" s="1"/>
  <c r="AH92" i="5"/>
  <c r="AO160" i="5"/>
  <c r="AG95" i="5"/>
  <c r="AG100" i="5"/>
  <c r="AG128" i="5"/>
  <c r="AH119" i="5"/>
  <c r="AH127" i="5"/>
  <c r="AH84" i="5"/>
  <c r="AG133" i="5"/>
  <c r="AH65" i="5"/>
  <c r="AG146" i="5"/>
  <c r="AG126" i="5"/>
  <c r="AI126" i="5" s="1"/>
  <c r="AJ126" i="5" s="1"/>
  <c r="AH148" i="5"/>
  <c r="AG105" i="5"/>
  <c r="AI105" i="5" s="1"/>
  <c r="AJ105" i="5" s="1"/>
  <c r="AL105" i="5" s="1"/>
  <c r="AG97" i="5"/>
  <c r="AH144" i="5"/>
  <c r="AI144" i="5" s="1"/>
  <c r="AJ144" i="5" s="1"/>
  <c r="AH130" i="5"/>
  <c r="AI130" i="5" s="1"/>
  <c r="AJ130" i="5" s="1"/>
  <c r="AL63" i="5"/>
  <c r="AN63" i="5" s="1"/>
  <c r="AH87" i="5"/>
  <c r="AH152" i="5"/>
  <c r="AG139" i="5"/>
  <c r="AI139" i="5" s="1"/>
  <c r="AJ139" i="5" s="1"/>
  <c r="AG72" i="5"/>
  <c r="AH69" i="5"/>
  <c r="AH76" i="5"/>
  <c r="AH111" i="5"/>
  <c r="AI111" i="5" s="1"/>
  <c r="AJ111" i="5" s="1"/>
  <c r="AK111" i="5" s="1"/>
  <c r="AH99" i="5"/>
  <c r="AH143" i="5"/>
  <c r="AH88" i="5"/>
  <c r="AH159" i="5"/>
  <c r="AI159" i="5" s="1"/>
  <c r="AJ159" i="5" s="1"/>
  <c r="AH74" i="5"/>
  <c r="AI74" i="5" s="1"/>
  <c r="AJ74" i="5" s="1"/>
  <c r="AH114" i="5"/>
  <c r="AH122" i="5"/>
  <c r="AH153" i="5"/>
  <c r="AI153" i="5" s="1"/>
  <c r="AJ153" i="5" s="1"/>
  <c r="AL137" i="5"/>
  <c r="AK137" i="5"/>
  <c r="AL82" i="5"/>
  <c r="AK82" i="5"/>
  <c r="AH128" i="5"/>
  <c r="AG91" i="5"/>
  <c r="AG142" i="5"/>
  <c r="AG84" i="5"/>
  <c r="AL155" i="5"/>
  <c r="AK155" i="5"/>
  <c r="AL80" i="5"/>
  <c r="AK80" i="5"/>
  <c r="AM149" i="5"/>
  <c r="AN162" i="5"/>
  <c r="AG140" i="5"/>
  <c r="AG67" i="5"/>
  <c r="AI67" i="5" s="1"/>
  <c r="AJ67" i="5" s="1"/>
  <c r="AG138" i="5"/>
  <c r="AG77" i="5"/>
  <c r="AI77" i="5" s="1"/>
  <c r="AJ77" i="5" s="1"/>
  <c r="AL68" i="5"/>
  <c r="AK68" i="5"/>
  <c r="AL147" i="5"/>
  <c r="AK147" i="5"/>
  <c r="AM118" i="5"/>
  <c r="AM90" i="5"/>
  <c r="AL64" i="5"/>
  <c r="AK64" i="5"/>
  <c r="AL78" i="5"/>
  <c r="AK78" i="5"/>
  <c r="AL75" i="5"/>
  <c r="AK75" i="5"/>
  <c r="AL83" i="5"/>
  <c r="AK83" i="5"/>
  <c r="AL136" i="5"/>
  <c r="AK136" i="5"/>
  <c r="AM63" i="5"/>
  <c r="AK94" i="5"/>
  <c r="AL94" i="5"/>
  <c r="AI104" i="5"/>
  <c r="AJ104" i="5" s="1"/>
  <c r="AI117" i="5"/>
  <c r="AJ117" i="5" s="1"/>
  <c r="AL115" i="5"/>
  <c r="AK115" i="5"/>
  <c r="AL134" i="5"/>
  <c r="AK134" i="5"/>
  <c r="AL71" i="5"/>
  <c r="AK71" i="5"/>
  <c r="AL135" i="5"/>
  <c r="AK135" i="5"/>
  <c r="AL66" i="5"/>
  <c r="AK66" i="5"/>
  <c r="AI149" i="1"/>
  <c r="AJ149" i="1" s="1"/>
  <c r="AC62" i="1"/>
  <c r="AF62" i="1" s="1"/>
  <c r="AD152" i="1"/>
  <c r="AF152" i="1" s="1"/>
  <c r="AE66" i="1"/>
  <c r="AF84" i="1"/>
  <c r="AG86" i="1"/>
  <c r="AH86" i="1"/>
  <c r="AI68" i="1"/>
  <c r="AJ68" i="1" s="1"/>
  <c r="AK68" i="1" s="1"/>
  <c r="AL126" i="1"/>
  <c r="AM126" i="1" s="1"/>
  <c r="AK162" i="1"/>
  <c r="AM162" i="1" s="1"/>
  <c r="AD65" i="1"/>
  <c r="AF65" i="1" s="1"/>
  <c r="AE112" i="1"/>
  <c r="AG112" i="1" s="1"/>
  <c r="AE67" i="1"/>
  <c r="AD87" i="1"/>
  <c r="AF87" i="1" s="1"/>
  <c r="AF102" i="1"/>
  <c r="AF69" i="1"/>
  <c r="AF66" i="1"/>
  <c r="AE122" i="1"/>
  <c r="AF108" i="1"/>
  <c r="AE84" i="1"/>
  <c r="AC135" i="1"/>
  <c r="AE135" i="1" s="1"/>
  <c r="AF100" i="1"/>
  <c r="AF119" i="1"/>
  <c r="AI121" i="1"/>
  <c r="AJ121" i="1" s="1"/>
  <c r="AK121" i="1" s="1"/>
  <c r="AI63" i="1"/>
  <c r="AJ63" i="1" s="1"/>
  <c r="AL63" i="1" s="1"/>
  <c r="AF74" i="1"/>
  <c r="AF128" i="1"/>
  <c r="AE71" i="1"/>
  <c r="AC109" i="1"/>
  <c r="AE109" i="1" s="1"/>
  <c r="AF141" i="1"/>
  <c r="AE100" i="1"/>
  <c r="AF93" i="1"/>
  <c r="AE132" i="1"/>
  <c r="AF67" i="1"/>
  <c r="AE157" i="1"/>
  <c r="AF71" i="1"/>
  <c r="AE74" i="1"/>
  <c r="AF147" i="1"/>
  <c r="AF150" i="1"/>
  <c r="AE91" i="1"/>
  <c r="AE155" i="1"/>
  <c r="AC117" i="1"/>
  <c r="AD117" i="1"/>
  <c r="AE119" i="1"/>
  <c r="AC90" i="1"/>
  <c r="AD90" i="1"/>
  <c r="AB163" i="1"/>
  <c r="AL127" i="1"/>
  <c r="AM127" i="1" s="1"/>
  <c r="AE141" i="1"/>
  <c r="AE150" i="1"/>
  <c r="AF91" i="1"/>
  <c r="AF155" i="1"/>
  <c r="AF83" i="1"/>
  <c r="AE131" i="1"/>
  <c r="AE93" i="1"/>
  <c r="AF132" i="1"/>
  <c r="AC88" i="1"/>
  <c r="AD88" i="1"/>
  <c r="AC138" i="1"/>
  <c r="AD138" i="1"/>
  <c r="AC161" i="1"/>
  <c r="AD161" i="1"/>
  <c r="AC99" i="1"/>
  <c r="AD99" i="1"/>
  <c r="AE128" i="1"/>
  <c r="AE147" i="1"/>
  <c r="AC118" i="1"/>
  <c r="AD118" i="1"/>
  <c r="AE83" i="1"/>
  <c r="AF131" i="1"/>
  <c r="AC96" i="1"/>
  <c r="AD96" i="1"/>
  <c r="AC160" i="1"/>
  <c r="AD160" i="1"/>
  <c r="AD80" i="1"/>
  <c r="AC80" i="1"/>
  <c r="AC85" i="1"/>
  <c r="AD85" i="1"/>
  <c r="AC129" i="1"/>
  <c r="AD129" i="1"/>
  <c r="AC115" i="1"/>
  <c r="AD115" i="1"/>
  <c r="AD106" i="1"/>
  <c r="AC106" i="1"/>
  <c r="AF97" i="1"/>
  <c r="AI92" i="1"/>
  <c r="AJ92" i="1" s="1"/>
  <c r="AL92" i="1" s="1"/>
  <c r="AH79" i="1"/>
  <c r="AG79" i="1"/>
  <c r="AF142" i="1"/>
  <c r="AE142" i="1"/>
  <c r="AG143" i="1"/>
  <c r="AH143" i="1"/>
  <c r="AL151" i="1"/>
  <c r="AK151" i="1"/>
  <c r="AK159" i="1"/>
  <c r="AL159" i="1"/>
  <c r="AL110" i="1"/>
  <c r="AM110" i="1" s="1"/>
  <c r="AI73" i="1"/>
  <c r="AJ73" i="1" s="1"/>
  <c r="AK73" i="1" s="1"/>
  <c r="AM94" i="1"/>
  <c r="AN123" i="1"/>
  <c r="AK82" i="1"/>
  <c r="AL82" i="1"/>
  <c r="AK64" i="1"/>
  <c r="AL64" i="1"/>
  <c r="AL145" i="1"/>
  <c r="AK114" i="1"/>
  <c r="AL114" i="1"/>
  <c r="AK156" i="1"/>
  <c r="AL156" i="1"/>
  <c r="AK149" i="1"/>
  <c r="AL149" i="1"/>
  <c r="AK89" i="1"/>
  <c r="AL89" i="1"/>
  <c r="AK76" i="1"/>
  <c r="AL76" i="1"/>
  <c r="AN94" i="1"/>
  <c r="AK140" i="1"/>
  <c r="AL140" i="1"/>
  <c r="AN126" i="1"/>
  <c r="AL157" i="5" l="1"/>
  <c r="AN157" i="5" s="1"/>
  <c r="AL161" i="5"/>
  <c r="AK161" i="5"/>
  <c r="AI114" i="5"/>
  <c r="AJ114" i="5" s="1"/>
  <c r="AI143" i="5"/>
  <c r="AJ143" i="5" s="1"/>
  <c r="AI113" i="5"/>
  <c r="AJ113" i="5" s="1"/>
  <c r="AL120" i="5"/>
  <c r="AN120" i="5" s="1"/>
  <c r="AH136" i="1"/>
  <c r="AG124" i="1"/>
  <c r="AF113" i="1"/>
  <c r="AF120" i="1"/>
  <c r="AF146" i="1"/>
  <c r="AF144" i="1"/>
  <c r="AH124" i="1"/>
  <c r="AI124" i="1" s="1"/>
  <c r="AJ124" i="1" s="1"/>
  <c r="AK124" i="1" s="1"/>
  <c r="AE87" i="1"/>
  <c r="AE75" i="1"/>
  <c r="AH75" i="1" s="1"/>
  <c r="AG104" i="1"/>
  <c r="AF133" i="1"/>
  <c r="AG133" i="1" s="1"/>
  <c r="AE101" i="1"/>
  <c r="AG136" i="1"/>
  <c r="AI136" i="1" s="1"/>
  <c r="AJ136" i="1" s="1"/>
  <c r="AE130" i="1"/>
  <c r="AH130" i="1" s="1"/>
  <c r="AH104" i="1"/>
  <c r="AI104" i="1" s="1"/>
  <c r="AJ104" i="1" s="1"/>
  <c r="AH77" i="1"/>
  <c r="AG77" i="1"/>
  <c r="AF81" i="1"/>
  <c r="AG137" i="1"/>
  <c r="AH137" i="1"/>
  <c r="AE65" i="1"/>
  <c r="AF95" i="1"/>
  <c r="AG150" i="1"/>
  <c r="AH70" i="1"/>
  <c r="AG69" i="1"/>
  <c r="AG139" i="1"/>
  <c r="AF107" i="1"/>
  <c r="AL68" i="1"/>
  <c r="AH155" i="1"/>
  <c r="AE152" i="1"/>
  <c r="AH120" i="1"/>
  <c r="AE72" i="1"/>
  <c r="AH72" i="1" s="1"/>
  <c r="AE111" i="1"/>
  <c r="AF105" i="1"/>
  <c r="AH81" i="1"/>
  <c r="AG95" i="1"/>
  <c r="AH116" i="1"/>
  <c r="AH139" i="1"/>
  <c r="AI139" i="1" s="1"/>
  <c r="AJ139" i="1" s="1"/>
  <c r="AH93" i="1"/>
  <c r="AH95" i="1"/>
  <c r="AI95" i="1" s="1"/>
  <c r="AJ95" i="1" s="1"/>
  <c r="AI134" i="1"/>
  <c r="AJ134" i="1" s="1"/>
  <c r="AL134" i="1" s="1"/>
  <c r="AF135" i="1"/>
  <c r="AK63" i="1"/>
  <c r="AN63" i="1" s="1"/>
  <c r="AH102" i="1"/>
  <c r="AF125" i="1"/>
  <c r="AG70" i="1"/>
  <c r="AH146" i="1"/>
  <c r="AG146" i="1"/>
  <c r="AG81" i="1"/>
  <c r="AL153" i="1"/>
  <c r="AN153" i="1" s="1"/>
  <c r="AF78" i="1"/>
  <c r="AE158" i="1"/>
  <c r="AI81" i="1"/>
  <c r="AJ81" i="1" s="1"/>
  <c r="AL124" i="1"/>
  <c r="AM124" i="1" s="1"/>
  <c r="AN151" i="1"/>
  <c r="AF103" i="1"/>
  <c r="AG116" i="1"/>
  <c r="AI116" i="1" s="1"/>
  <c r="AJ116" i="1" s="1"/>
  <c r="AN127" i="1"/>
  <c r="AP127" i="1" s="1"/>
  <c r="AN162" i="1"/>
  <c r="AP162" i="1" s="1"/>
  <c r="AG74" i="1"/>
  <c r="AG120" i="1"/>
  <c r="AI81" i="5"/>
  <c r="AJ81" i="5" s="1"/>
  <c r="AL81" i="5" s="1"/>
  <c r="AN81" i="5" s="1"/>
  <c r="AE148" i="1"/>
  <c r="AF158" i="1"/>
  <c r="AE103" i="1"/>
  <c r="AF111" i="1"/>
  <c r="AE105" i="1"/>
  <c r="AG105" i="1" s="1"/>
  <c r="AE62" i="1"/>
  <c r="AG102" i="1"/>
  <c r="AI102" i="1" s="1"/>
  <c r="AJ102" i="1" s="1"/>
  <c r="AL102" i="1" s="1"/>
  <c r="AI65" i="5"/>
  <c r="AJ65" i="5" s="1"/>
  <c r="AG154" i="1"/>
  <c r="AH154" i="1"/>
  <c r="AG130" i="1"/>
  <c r="AH69" i="1"/>
  <c r="AE125" i="1"/>
  <c r="AF148" i="1"/>
  <c r="AE98" i="1"/>
  <c r="AF98" i="1"/>
  <c r="AY128" i="6"/>
  <c r="AZ147" i="6"/>
  <c r="AZ79" i="6"/>
  <c r="AI127" i="5"/>
  <c r="AJ127" i="5" s="1"/>
  <c r="AI96" i="5"/>
  <c r="AJ96" i="5" s="1"/>
  <c r="AK62" i="5"/>
  <c r="AM62" i="5" s="1"/>
  <c r="AK154" i="5"/>
  <c r="AM154" i="5" s="1"/>
  <c r="AK81" i="5"/>
  <c r="AI132" i="5"/>
  <c r="AJ132" i="5" s="1"/>
  <c r="AI156" i="5"/>
  <c r="AJ156" i="5" s="1"/>
  <c r="AL156" i="5" s="1"/>
  <c r="AN156" i="5" s="1"/>
  <c r="AI151" i="5"/>
  <c r="AJ151" i="5" s="1"/>
  <c r="AI109" i="5"/>
  <c r="AJ109" i="5" s="1"/>
  <c r="AW143" i="6"/>
  <c r="AX143" i="6" s="1"/>
  <c r="AZ143" i="6" s="1"/>
  <c r="AZ134" i="6"/>
  <c r="AY152" i="6"/>
  <c r="BB152" i="6" s="1"/>
  <c r="BD152" i="6" s="1"/>
  <c r="AW69" i="6"/>
  <c r="AX69" i="6" s="1"/>
  <c r="AZ69" i="6" s="1"/>
  <c r="AZ120" i="6"/>
  <c r="BB120" i="6" s="1"/>
  <c r="BD120" i="6" s="1"/>
  <c r="AZ90" i="6"/>
  <c r="BB90" i="6" s="1"/>
  <c r="BD90" i="6" s="1"/>
  <c r="AW124" i="6"/>
  <c r="AX124" i="6" s="1"/>
  <c r="AZ124" i="6" s="1"/>
  <c r="AW88" i="6"/>
  <c r="AX88" i="6" s="1"/>
  <c r="AY88" i="6" s="1"/>
  <c r="AW68" i="6"/>
  <c r="AX68" i="6" s="1"/>
  <c r="AY68" i="6" s="1"/>
  <c r="AW115" i="6"/>
  <c r="AX115" i="6" s="1"/>
  <c r="AY115" i="6" s="1"/>
  <c r="AW133" i="6"/>
  <c r="AX133" i="6" s="1"/>
  <c r="AY133" i="6" s="1"/>
  <c r="AW100" i="6"/>
  <c r="AX100" i="6" s="1"/>
  <c r="AZ100" i="6" s="1"/>
  <c r="AW110" i="6"/>
  <c r="AX110" i="6" s="1"/>
  <c r="AY110" i="6" s="1"/>
  <c r="AW153" i="6"/>
  <c r="AX153" i="6" s="1"/>
  <c r="AY153" i="6" s="1"/>
  <c r="AW86" i="6"/>
  <c r="AX86" i="6" s="1"/>
  <c r="AZ86" i="6" s="1"/>
  <c r="AW138" i="6"/>
  <c r="AX138" i="6" s="1"/>
  <c r="AY138" i="6" s="1"/>
  <c r="AW130" i="6"/>
  <c r="AX130" i="6" s="1"/>
  <c r="AY130" i="6" s="1"/>
  <c r="AW108" i="6"/>
  <c r="AX108" i="6" s="1"/>
  <c r="AZ108" i="6" s="1"/>
  <c r="AW82" i="6"/>
  <c r="AX82" i="6" s="1"/>
  <c r="AY82" i="6" s="1"/>
  <c r="AW72" i="6"/>
  <c r="AX72" i="6" s="1"/>
  <c r="AY72" i="6" s="1"/>
  <c r="AW151" i="6"/>
  <c r="AX151" i="6" s="1"/>
  <c r="AY151" i="6" s="1"/>
  <c r="AW160" i="6"/>
  <c r="AX160" i="6" s="1"/>
  <c r="AZ160" i="6" s="1"/>
  <c r="AL101" i="5"/>
  <c r="AK101" i="5"/>
  <c r="AW99" i="6"/>
  <c r="AX99" i="6" s="1"/>
  <c r="AY99" i="6" s="1"/>
  <c r="AW70" i="6"/>
  <c r="AX70" i="6" s="1"/>
  <c r="AY70" i="6" s="1"/>
  <c r="AW97" i="6"/>
  <c r="AX97" i="6" s="1"/>
  <c r="AY97" i="6" s="1"/>
  <c r="AW71" i="6"/>
  <c r="AX71" i="6" s="1"/>
  <c r="AZ71" i="6" s="1"/>
  <c r="BA144" i="6"/>
  <c r="BC144" i="6" s="1"/>
  <c r="BA119" i="6"/>
  <c r="BC119" i="6" s="1"/>
  <c r="BB128" i="6"/>
  <c r="BD128" i="6" s="1"/>
  <c r="BA147" i="6"/>
  <c r="BC147" i="6" s="1"/>
  <c r="AW92" i="6"/>
  <c r="AX92" i="6" s="1"/>
  <c r="AY92" i="6" s="1"/>
  <c r="BB95" i="6"/>
  <c r="BD95" i="6" s="1"/>
  <c r="BA111" i="6"/>
  <c r="BC111" i="6" s="1"/>
  <c r="BA122" i="6"/>
  <c r="BC122" i="6" s="1"/>
  <c r="BA79" i="6"/>
  <c r="BC79" i="6" s="1"/>
  <c r="BA76" i="6"/>
  <c r="BC76" i="6" s="1"/>
  <c r="BB81" i="6"/>
  <c r="BD81" i="6" s="1"/>
  <c r="AW67" i="6"/>
  <c r="AX67" i="6" s="1"/>
  <c r="AY67" i="6" s="1"/>
  <c r="BB103" i="6"/>
  <c r="BD103" i="6" s="1"/>
  <c r="BA102" i="6"/>
  <c r="BC102" i="6" s="1"/>
  <c r="BA137" i="6"/>
  <c r="BC137" i="6" s="1"/>
  <c r="BA120" i="6"/>
  <c r="BC120" i="6" s="1"/>
  <c r="BA128" i="6"/>
  <c r="BC128" i="6" s="1"/>
  <c r="BA152" i="6"/>
  <c r="BC152" i="6" s="1"/>
  <c r="BA95" i="6"/>
  <c r="BC95" i="6" s="1"/>
  <c r="BA90" i="6"/>
  <c r="BC90" i="6" s="1"/>
  <c r="BB84" i="6"/>
  <c r="BD84" i="6" s="1"/>
  <c r="BB147" i="6"/>
  <c r="BD147" i="6" s="1"/>
  <c r="BB102" i="6"/>
  <c r="BD102" i="6" s="1"/>
  <c r="BB137" i="6"/>
  <c r="BD137" i="6" s="1"/>
  <c r="AY105" i="6"/>
  <c r="AZ105" i="6"/>
  <c r="AY101" i="6"/>
  <c r="AZ101" i="6"/>
  <c r="AY149" i="6"/>
  <c r="AZ149" i="6"/>
  <c r="AY66" i="6"/>
  <c r="AZ66" i="6"/>
  <c r="AY106" i="6"/>
  <c r="AZ106" i="6"/>
  <c r="AY69" i="6"/>
  <c r="AY107" i="6"/>
  <c r="AZ107" i="6"/>
  <c r="BA81" i="6"/>
  <c r="BC81" i="6" s="1"/>
  <c r="BB111" i="6"/>
  <c r="BD111" i="6" s="1"/>
  <c r="BB122" i="6"/>
  <c r="BD122" i="6" s="1"/>
  <c r="BB79" i="6"/>
  <c r="BD79" i="6" s="1"/>
  <c r="BB76" i="6"/>
  <c r="BD76" i="6" s="1"/>
  <c r="BA103" i="6"/>
  <c r="BC103" i="6" s="1"/>
  <c r="BA84" i="6"/>
  <c r="BC84" i="6" s="1"/>
  <c r="AY162" i="6"/>
  <c r="AZ162" i="6"/>
  <c r="AY136" i="6"/>
  <c r="AZ136" i="6"/>
  <c r="AY80" i="6"/>
  <c r="AZ80" i="6"/>
  <c r="AY145" i="6"/>
  <c r="AZ145" i="6"/>
  <c r="AY123" i="6"/>
  <c r="AZ123" i="6"/>
  <c r="AY125" i="6"/>
  <c r="AZ125" i="6"/>
  <c r="AY65" i="6"/>
  <c r="AZ65" i="6"/>
  <c r="AY73" i="6"/>
  <c r="AZ73" i="6"/>
  <c r="AY77" i="6"/>
  <c r="AZ77" i="6"/>
  <c r="AY150" i="6"/>
  <c r="AZ150" i="6"/>
  <c r="AY116" i="6"/>
  <c r="AZ116" i="6"/>
  <c r="BA134" i="6"/>
  <c r="BC134" i="6" s="1"/>
  <c r="BB134" i="6"/>
  <c r="BD134" i="6" s="1"/>
  <c r="AY126" i="6"/>
  <c r="AZ126" i="6"/>
  <c r="AY155" i="6"/>
  <c r="AZ155" i="6"/>
  <c r="AY156" i="6"/>
  <c r="AZ156" i="6"/>
  <c r="AY159" i="6"/>
  <c r="AZ159" i="6"/>
  <c r="AY98" i="6"/>
  <c r="AZ98" i="6"/>
  <c r="AY112" i="6"/>
  <c r="AZ112" i="6"/>
  <c r="AY91" i="6"/>
  <c r="AZ91" i="6"/>
  <c r="AY157" i="6"/>
  <c r="AZ157" i="6"/>
  <c r="AY87" i="6"/>
  <c r="AZ87" i="6"/>
  <c r="AY154" i="6"/>
  <c r="AZ154" i="6"/>
  <c r="AY141" i="6"/>
  <c r="AZ141" i="6"/>
  <c r="AY143" i="6"/>
  <c r="AY118" i="6"/>
  <c r="AZ118" i="6"/>
  <c r="AY94" i="6"/>
  <c r="AZ94" i="6"/>
  <c r="AY131" i="6"/>
  <c r="AZ131" i="6"/>
  <c r="AY148" i="6"/>
  <c r="AZ148" i="6"/>
  <c r="AY64" i="6"/>
  <c r="AZ64" i="6"/>
  <c r="AZ82" i="6"/>
  <c r="AY139" i="6"/>
  <c r="AZ139" i="6"/>
  <c r="AY74" i="6"/>
  <c r="AZ74" i="6"/>
  <c r="AZ115" i="6"/>
  <c r="AY62" i="6"/>
  <c r="AZ62" i="6"/>
  <c r="BB144" i="6"/>
  <c r="BD144" i="6" s="1"/>
  <c r="BB119" i="6"/>
  <c r="BD119" i="6" s="1"/>
  <c r="AW161" i="6"/>
  <c r="AX161" i="6" s="1"/>
  <c r="AW127" i="6"/>
  <c r="AX127" i="6" s="1"/>
  <c r="AW78" i="6"/>
  <c r="AX78" i="6" s="1"/>
  <c r="AW140" i="6"/>
  <c r="AX140" i="6" s="1"/>
  <c r="AW113" i="6"/>
  <c r="AX113" i="6" s="1"/>
  <c r="AW89" i="6"/>
  <c r="AX89" i="6" s="1"/>
  <c r="AW117" i="6"/>
  <c r="AX117" i="6" s="1"/>
  <c r="AW83" i="6"/>
  <c r="AX83" i="6" s="1"/>
  <c r="AW104" i="6"/>
  <c r="AX104" i="6" s="1"/>
  <c r="AW132" i="6"/>
  <c r="AX132" i="6" s="1"/>
  <c r="AW121" i="6"/>
  <c r="AX121" i="6" s="1"/>
  <c r="AW142" i="6"/>
  <c r="AX142" i="6" s="1"/>
  <c r="AW146" i="6"/>
  <c r="AX146" i="6" s="1"/>
  <c r="AW96" i="6"/>
  <c r="AX96" i="6" s="1"/>
  <c r="AW85" i="6"/>
  <c r="AX85" i="6" s="1"/>
  <c r="AW75" i="6"/>
  <c r="AX75" i="6" s="1"/>
  <c r="AW109" i="6"/>
  <c r="AX109" i="6" s="1"/>
  <c r="AW158" i="6"/>
  <c r="AX158" i="6" s="1"/>
  <c r="AW63" i="6"/>
  <c r="AX63" i="6" s="1"/>
  <c r="AW129" i="6"/>
  <c r="AX129" i="6" s="1"/>
  <c r="AW93" i="6"/>
  <c r="AX93" i="6" s="1"/>
  <c r="AW114" i="6"/>
  <c r="AX114" i="6" s="1"/>
  <c r="AW135" i="6"/>
  <c r="AX135" i="6" s="1"/>
  <c r="AP118" i="5"/>
  <c r="AQ160" i="5"/>
  <c r="AR160" i="5" s="1"/>
  <c r="AK89" i="5"/>
  <c r="AM89" i="5" s="1"/>
  <c r="AI84" i="5"/>
  <c r="AJ84" i="5" s="1"/>
  <c r="AI69" i="5"/>
  <c r="AJ69" i="5" s="1"/>
  <c r="AL69" i="5" s="1"/>
  <c r="AN69" i="5" s="1"/>
  <c r="AI87" i="5"/>
  <c r="AJ87" i="5" s="1"/>
  <c r="AL87" i="5" s="1"/>
  <c r="AN87" i="5" s="1"/>
  <c r="AL102" i="5"/>
  <c r="AN102" i="5" s="1"/>
  <c r="AI103" i="5"/>
  <c r="AJ103" i="5" s="1"/>
  <c r="AK103" i="5" s="1"/>
  <c r="AM103" i="5" s="1"/>
  <c r="AI112" i="5"/>
  <c r="AJ112" i="5" s="1"/>
  <c r="AL112" i="5" s="1"/>
  <c r="AN112" i="5" s="1"/>
  <c r="AI70" i="5"/>
  <c r="AJ70" i="5" s="1"/>
  <c r="AK70" i="5" s="1"/>
  <c r="AI150" i="5"/>
  <c r="AJ150" i="5" s="1"/>
  <c r="AL150" i="5" s="1"/>
  <c r="AN150" i="5" s="1"/>
  <c r="AL103" i="5"/>
  <c r="AN103" i="5" s="1"/>
  <c r="AI99" i="5"/>
  <c r="AJ99" i="5" s="1"/>
  <c r="AL99" i="5" s="1"/>
  <c r="AL121" i="5"/>
  <c r="AI138" i="5"/>
  <c r="AJ138" i="5" s="1"/>
  <c r="AI122" i="5"/>
  <c r="AJ122" i="5" s="1"/>
  <c r="AL122" i="5" s="1"/>
  <c r="AN122" i="5" s="1"/>
  <c r="AI76" i="5"/>
  <c r="AJ76" i="5" s="1"/>
  <c r="AK76" i="5" s="1"/>
  <c r="AM76" i="5" s="1"/>
  <c r="AI100" i="5"/>
  <c r="AJ100" i="5" s="1"/>
  <c r="AL116" i="5"/>
  <c r="AN116" i="5" s="1"/>
  <c r="AL79" i="5"/>
  <c r="AN79" i="5" s="1"/>
  <c r="AI85" i="5"/>
  <c r="AJ85" i="5" s="1"/>
  <c r="AL85" i="5" s="1"/>
  <c r="AN85" i="5" s="1"/>
  <c r="AI158" i="5"/>
  <c r="AJ158" i="5" s="1"/>
  <c r="AK158" i="5" s="1"/>
  <c r="AM158" i="5" s="1"/>
  <c r="AI142" i="5"/>
  <c r="AJ142" i="5" s="1"/>
  <c r="AK142" i="5" s="1"/>
  <c r="AI133" i="5"/>
  <c r="AJ133" i="5" s="1"/>
  <c r="AK133" i="5" s="1"/>
  <c r="AO63" i="5"/>
  <c r="AI148" i="5"/>
  <c r="AJ148" i="5" s="1"/>
  <c r="AK148" i="5" s="1"/>
  <c r="AO125" i="5"/>
  <c r="AI141" i="5"/>
  <c r="AJ141" i="5" s="1"/>
  <c r="AK141" i="5" s="1"/>
  <c r="AK112" i="5"/>
  <c r="AM112" i="5" s="1"/>
  <c r="AI140" i="5"/>
  <c r="AJ140" i="5" s="1"/>
  <c r="AK140" i="5" s="1"/>
  <c r="AI91" i="5"/>
  <c r="AJ91" i="5" s="1"/>
  <c r="AI128" i="5"/>
  <c r="AJ128" i="5" s="1"/>
  <c r="AL128" i="5" s="1"/>
  <c r="AK105" i="5"/>
  <c r="AM105" i="5" s="1"/>
  <c r="AI97" i="5"/>
  <c r="AJ97" i="5" s="1"/>
  <c r="AL131" i="5"/>
  <c r="AN131" i="5" s="1"/>
  <c r="AI86" i="5"/>
  <c r="AJ86" i="5" s="1"/>
  <c r="AG83" i="1"/>
  <c r="AH112" i="1"/>
  <c r="AI112" i="1" s="1"/>
  <c r="AJ112" i="1" s="1"/>
  <c r="AL112" i="1" s="1"/>
  <c r="AO157" i="5"/>
  <c r="AO149" i="5"/>
  <c r="AL124" i="5"/>
  <c r="AN124" i="5" s="1"/>
  <c r="AK124" i="5"/>
  <c r="AM124" i="5" s="1"/>
  <c r="AL98" i="5"/>
  <c r="AN98" i="5" s="1"/>
  <c r="AK98" i="5"/>
  <c r="AM98" i="5" s="1"/>
  <c r="AP106" i="5"/>
  <c r="AI72" i="5"/>
  <c r="AJ72" i="5" s="1"/>
  <c r="AL72" i="5" s="1"/>
  <c r="AI146" i="5"/>
  <c r="AJ146" i="5" s="1"/>
  <c r="AI95" i="5"/>
  <c r="AJ95" i="5" s="1"/>
  <c r="AK95" i="5" s="1"/>
  <c r="AM95" i="5" s="1"/>
  <c r="AI119" i="5"/>
  <c r="AJ119" i="5" s="1"/>
  <c r="AK119" i="5" s="1"/>
  <c r="AO118" i="5"/>
  <c r="AQ118" i="5" s="1"/>
  <c r="AR118" i="5" s="1"/>
  <c r="AN108" i="5"/>
  <c r="AP108" i="5" s="1"/>
  <c r="AG73" i="5"/>
  <c r="AI73" i="5" s="1"/>
  <c r="AJ73" i="5" s="1"/>
  <c r="AO90" i="5"/>
  <c r="AK114" i="5"/>
  <c r="AM114" i="5" s="1"/>
  <c r="AL114" i="5"/>
  <c r="AN114" i="5" s="1"/>
  <c r="AK87" i="5"/>
  <c r="AM87" i="5" s="1"/>
  <c r="AO120" i="5"/>
  <c r="AI88" i="5"/>
  <c r="AJ88" i="5" s="1"/>
  <c r="AL88" i="5" s="1"/>
  <c r="AN88" i="5" s="1"/>
  <c r="AI152" i="5"/>
  <c r="AJ152" i="5" s="1"/>
  <c r="AL152" i="5" s="1"/>
  <c r="AN152" i="5" s="1"/>
  <c r="AI92" i="5"/>
  <c r="AJ92" i="5" s="1"/>
  <c r="AL92" i="5" s="1"/>
  <c r="AN92" i="5" s="1"/>
  <c r="AO102" i="5"/>
  <c r="AL129" i="5"/>
  <c r="AK129" i="5"/>
  <c r="AM129" i="5" s="1"/>
  <c r="AP162" i="5"/>
  <c r="AP90" i="5"/>
  <c r="AL111" i="5"/>
  <c r="AN111" i="5" s="1"/>
  <c r="AL153" i="5"/>
  <c r="AN153" i="5" s="1"/>
  <c r="AK153" i="5"/>
  <c r="AM153" i="5" s="1"/>
  <c r="AL159" i="5"/>
  <c r="AN159" i="5" s="1"/>
  <c r="AK159" i="5"/>
  <c r="AM159" i="5" s="1"/>
  <c r="AK122" i="5"/>
  <c r="AM122" i="5" s="1"/>
  <c r="AL74" i="5"/>
  <c r="AN74" i="5" s="1"/>
  <c r="AK74" i="5"/>
  <c r="AM74" i="5" s="1"/>
  <c r="AL143" i="5"/>
  <c r="AN143" i="5" s="1"/>
  <c r="AK143" i="5"/>
  <c r="AM143" i="5" s="1"/>
  <c r="AL127" i="5"/>
  <c r="AN127" i="5" s="1"/>
  <c r="AK127" i="5"/>
  <c r="AM127" i="5" s="1"/>
  <c r="AP125" i="5"/>
  <c r="AP63" i="5"/>
  <c r="AP157" i="5"/>
  <c r="AP62" i="5"/>
  <c r="AO162" i="5"/>
  <c r="AP120" i="5"/>
  <c r="AO89" i="5"/>
  <c r="AO106" i="5"/>
  <c r="AL117" i="5"/>
  <c r="AK117" i="5"/>
  <c r="AM66" i="5"/>
  <c r="AP154" i="5"/>
  <c r="AM134" i="5"/>
  <c r="AM115" i="5"/>
  <c r="AL96" i="5"/>
  <c r="AK96" i="5"/>
  <c r="AL139" i="5"/>
  <c r="AK139" i="5"/>
  <c r="AL130" i="5"/>
  <c r="AK130" i="5"/>
  <c r="AN121" i="5"/>
  <c r="AN75" i="5"/>
  <c r="AN64" i="5"/>
  <c r="AN147" i="5"/>
  <c r="AN101" i="5"/>
  <c r="AN68" i="5"/>
  <c r="AN80" i="5"/>
  <c r="AN155" i="5"/>
  <c r="AM81" i="5"/>
  <c r="AN82" i="5"/>
  <c r="AN137" i="5"/>
  <c r="AN66" i="5"/>
  <c r="AN134" i="5"/>
  <c r="AN94" i="5"/>
  <c r="AM136" i="5"/>
  <c r="AL107" i="5"/>
  <c r="AK107" i="5"/>
  <c r="AL93" i="5"/>
  <c r="AK93" i="5"/>
  <c r="AL110" i="5"/>
  <c r="AK110" i="5"/>
  <c r="AM83" i="5"/>
  <c r="AM78" i="5"/>
  <c r="AM161" i="5"/>
  <c r="AL77" i="5"/>
  <c r="AK77" i="5"/>
  <c r="AP102" i="5"/>
  <c r="AP149" i="5"/>
  <c r="AQ149" i="5" s="1"/>
  <c r="AR149" i="5" s="1"/>
  <c r="AK91" i="5"/>
  <c r="AL91" i="5"/>
  <c r="AM111" i="5"/>
  <c r="AM141" i="5"/>
  <c r="AM135" i="5"/>
  <c r="AM71" i="5"/>
  <c r="AL132" i="5"/>
  <c r="AK132" i="5"/>
  <c r="AL100" i="5"/>
  <c r="AK100" i="5"/>
  <c r="AL104" i="5"/>
  <c r="AK104" i="5"/>
  <c r="AM94" i="5"/>
  <c r="AN136" i="5"/>
  <c r="AL148" i="5"/>
  <c r="AL65" i="5"/>
  <c r="AK65" i="5"/>
  <c r="AL144" i="5"/>
  <c r="AK144" i="5"/>
  <c r="AN83" i="5"/>
  <c r="AN78" i="5"/>
  <c r="AN161" i="5"/>
  <c r="AL138" i="5"/>
  <c r="AK138" i="5"/>
  <c r="AT160" i="5"/>
  <c r="AS160" i="5"/>
  <c r="AN105" i="5"/>
  <c r="AN115" i="5"/>
  <c r="AN135" i="5"/>
  <c r="AN71" i="5"/>
  <c r="AL145" i="5"/>
  <c r="AK145" i="5"/>
  <c r="AL123" i="5"/>
  <c r="AK123" i="5"/>
  <c r="AL97" i="5"/>
  <c r="AK97" i="5"/>
  <c r="AL126" i="5"/>
  <c r="AK126" i="5"/>
  <c r="AM121" i="5"/>
  <c r="AM75" i="5"/>
  <c r="AM64" i="5"/>
  <c r="AM147" i="5"/>
  <c r="AM101" i="5"/>
  <c r="AM68" i="5"/>
  <c r="AL67" i="5"/>
  <c r="AK67" i="5"/>
  <c r="AM80" i="5"/>
  <c r="AM155" i="5"/>
  <c r="AL84" i="5"/>
  <c r="AK84" i="5"/>
  <c r="AL113" i="5"/>
  <c r="AK113" i="5"/>
  <c r="AM82" i="5"/>
  <c r="AM137" i="5"/>
  <c r="AI86" i="1"/>
  <c r="AJ86" i="1" s="1"/>
  <c r="AF115" i="1"/>
  <c r="AF85" i="1"/>
  <c r="AG66" i="1"/>
  <c r="AH66" i="1"/>
  <c r="AG93" i="1"/>
  <c r="AI93" i="1" s="1"/>
  <c r="AJ93" i="1" s="1"/>
  <c r="AG84" i="1"/>
  <c r="AH84" i="1"/>
  <c r="AH108" i="1"/>
  <c r="AG108" i="1"/>
  <c r="AG157" i="1"/>
  <c r="AG122" i="1"/>
  <c r="AH122" i="1"/>
  <c r="AM63" i="1"/>
  <c r="AG62" i="1"/>
  <c r="AH157" i="1"/>
  <c r="AG100" i="1"/>
  <c r="AL121" i="1"/>
  <c r="AH144" i="1"/>
  <c r="AG113" i="1"/>
  <c r="AH113" i="1"/>
  <c r="AG155" i="1"/>
  <c r="AI155" i="1" s="1"/>
  <c r="AJ155" i="1" s="1"/>
  <c r="AK155" i="1" s="1"/>
  <c r="AE90" i="1"/>
  <c r="AF106" i="1"/>
  <c r="AE129" i="1"/>
  <c r="AE161" i="1"/>
  <c r="AH91" i="1"/>
  <c r="AH100" i="1"/>
  <c r="AF117" i="1"/>
  <c r="AG65" i="1"/>
  <c r="AN159" i="1"/>
  <c r="AF109" i="1"/>
  <c r="AH109" i="1" s="1"/>
  <c r="AG71" i="1"/>
  <c r="AH71" i="1"/>
  <c r="AH87" i="1"/>
  <c r="AG87" i="1"/>
  <c r="AF88" i="1"/>
  <c r="AF90" i="1"/>
  <c r="AE117" i="1"/>
  <c r="AH152" i="1"/>
  <c r="AG152" i="1"/>
  <c r="AH119" i="1"/>
  <c r="AG119" i="1"/>
  <c r="AG67" i="1"/>
  <c r="AH67" i="1"/>
  <c r="AH74" i="1"/>
  <c r="AI74" i="1" s="1"/>
  <c r="AJ74" i="1" s="1"/>
  <c r="AE80" i="1"/>
  <c r="AF96" i="1"/>
  <c r="AF118" i="1"/>
  <c r="AH62" i="1"/>
  <c r="AH135" i="1"/>
  <c r="AG135" i="1"/>
  <c r="AG141" i="1"/>
  <c r="AH141" i="1"/>
  <c r="AG91" i="1"/>
  <c r="AE160" i="1"/>
  <c r="AE99" i="1"/>
  <c r="AE88" i="1"/>
  <c r="AH150" i="1"/>
  <c r="AI150" i="1" s="1"/>
  <c r="AJ150" i="1" s="1"/>
  <c r="AH132" i="1"/>
  <c r="AG132" i="1"/>
  <c r="AF138" i="1"/>
  <c r="AH65" i="1"/>
  <c r="AG144" i="1"/>
  <c r="AF160" i="1"/>
  <c r="AH147" i="1"/>
  <c r="AG147" i="1"/>
  <c r="AF99" i="1"/>
  <c r="AF161" i="1"/>
  <c r="AK92" i="1"/>
  <c r="AN92" i="1" s="1"/>
  <c r="AE106" i="1"/>
  <c r="AF129" i="1"/>
  <c r="AH129" i="1" s="1"/>
  <c r="AF80" i="1"/>
  <c r="AE96" i="1"/>
  <c r="AE118" i="1"/>
  <c r="AE138" i="1"/>
  <c r="AE115" i="1"/>
  <c r="AE85" i="1"/>
  <c r="AG128" i="1"/>
  <c r="AH128" i="1"/>
  <c r="AH83" i="1"/>
  <c r="AH97" i="1"/>
  <c r="AG97" i="1"/>
  <c r="AG131" i="1"/>
  <c r="AH131" i="1"/>
  <c r="AG78" i="1"/>
  <c r="AH78" i="1"/>
  <c r="AI79" i="1"/>
  <c r="AJ79" i="1" s="1"/>
  <c r="AK79" i="1" s="1"/>
  <c r="AP126" i="1"/>
  <c r="AG142" i="1"/>
  <c r="AI143" i="1"/>
  <c r="AJ143" i="1" s="1"/>
  <c r="AL143" i="1" s="1"/>
  <c r="AH142" i="1"/>
  <c r="AN110" i="1"/>
  <c r="AP110" i="1" s="1"/>
  <c r="AM151" i="1"/>
  <c r="AP151" i="1" s="1"/>
  <c r="AP94" i="1"/>
  <c r="AL73" i="1"/>
  <c r="AM73" i="1" s="1"/>
  <c r="AM159" i="1"/>
  <c r="AP159" i="1" s="1"/>
  <c r="AK104" i="1"/>
  <c r="AL104" i="1"/>
  <c r="AP123" i="1"/>
  <c r="AO123" i="1"/>
  <c r="AM64" i="1"/>
  <c r="AN76" i="1"/>
  <c r="AN89" i="1"/>
  <c r="AN149" i="1"/>
  <c r="AN68" i="1"/>
  <c r="AN156" i="1"/>
  <c r="AN114" i="1"/>
  <c r="AN145" i="1"/>
  <c r="AN82" i="1"/>
  <c r="AN140" i="1"/>
  <c r="AM76" i="1"/>
  <c r="AM89" i="1"/>
  <c r="AM68" i="1"/>
  <c r="AM156" i="1"/>
  <c r="AM114" i="1"/>
  <c r="AM145" i="1"/>
  <c r="AM82" i="1"/>
  <c r="AO126" i="1"/>
  <c r="AO94" i="1"/>
  <c r="AO162" i="1"/>
  <c r="AM140" i="1"/>
  <c r="AM149" i="1"/>
  <c r="AN64" i="1"/>
  <c r="AL133" i="5" l="1"/>
  <c r="AL119" i="5"/>
  <c r="AL76" i="5"/>
  <c r="AN76" i="5" s="1"/>
  <c r="AO154" i="5"/>
  <c r="AK69" i="5"/>
  <c r="AM69" i="5" s="1"/>
  <c r="AK156" i="5"/>
  <c r="AM156" i="5" s="1"/>
  <c r="AO62" i="5"/>
  <c r="AL136" i="1"/>
  <c r="AK136" i="1"/>
  <c r="AI130" i="1"/>
  <c r="AJ130" i="1" s="1"/>
  <c r="AK130" i="1" s="1"/>
  <c r="AH133" i="1"/>
  <c r="AI133" i="1" s="1"/>
  <c r="AJ133" i="1" s="1"/>
  <c r="AQ162" i="1"/>
  <c r="AR162" i="1" s="1"/>
  <c r="AG75" i="1"/>
  <c r="AG101" i="1"/>
  <c r="AI101" i="1" s="1"/>
  <c r="AJ101" i="1" s="1"/>
  <c r="AH101" i="1"/>
  <c r="AI69" i="1"/>
  <c r="AJ69" i="1" s="1"/>
  <c r="AL69" i="1" s="1"/>
  <c r="AH111" i="1"/>
  <c r="AI137" i="1"/>
  <c r="AJ137" i="1" s="1"/>
  <c r="AK137" i="1" s="1"/>
  <c r="AI77" i="1"/>
  <c r="AJ77" i="1" s="1"/>
  <c r="AL77" i="1" s="1"/>
  <c r="AM92" i="1"/>
  <c r="AH148" i="1"/>
  <c r="AI120" i="1"/>
  <c r="AJ120" i="1" s="1"/>
  <c r="AL120" i="1" s="1"/>
  <c r="AK134" i="1"/>
  <c r="AN134" i="1" s="1"/>
  <c r="AG125" i="1"/>
  <c r="AH158" i="1"/>
  <c r="AG72" i="1"/>
  <c r="AI72" i="1" s="1"/>
  <c r="AJ72" i="1" s="1"/>
  <c r="AL72" i="1" s="1"/>
  <c r="AI70" i="1"/>
  <c r="AJ70" i="1" s="1"/>
  <c r="AI146" i="1"/>
  <c r="AJ146" i="1" s="1"/>
  <c r="AK146" i="1" s="1"/>
  <c r="AH107" i="1"/>
  <c r="AG107" i="1"/>
  <c r="AH105" i="1"/>
  <c r="AI100" i="1"/>
  <c r="AJ100" i="1" s="1"/>
  <c r="AI65" i="1"/>
  <c r="AJ65" i="1" s="1"/>
  <c r="AK95" i="1"/>
  <c r="AL95" i="1"/>
  <c r="AK139" i="1"/>
  <c r="AL139" i="1"/>
  <c r="AG99" i="1"/>
  <c r="AH117" i="1"/>
  <c r="AI91" i="1"/>
  <c r="AJ91" i="1" s="1"/>
  <c r="AG111" i="1"/>
  <c r="AI111" i="1" s="1"/>
  <c r="AJ111" i="1" s="1"/>
  <c r="AK111" i="1" s="1"/>
  <c r="AM153" i="1"/>
  <c r="AL155" i="1"/>
  <c r="AG161" i="1"/>
  <c r="AK69" i="1"/>
  <c r="AG158" i="1"/>
  <c r="AI158" i="1" s="1"/>
  <c r="AJ158" i="1" s="1"/>
  <c r="AP63" i="1"/>
  <c r="AO63" i="1"/>
  <c r="AI75" i="1"/>
  <c r="AJ75" i="1" s="1"/>
  <c r="AK75" i="1" s="1"/>
  <c r="AK102" i="1"/>
  <c r="AN102" i="1" s="1"/>
  <c r="AH103" i="1"/>
  <c r="AK81" i="1"/>
  <c r="AL81" i="1"/>
  <c r="AI83" i="1"/>
  <c r="AJ83" i="1" s="1"/>
  <c r="AG115" i="1"/>
  <c r="AL146" i="1"/>
  <c r="AO127" i="1"/>
  <c r="AQ127" i="1" s="1"/>
  <c r="AR127" i="1" s="1"/>
  <c r="AG103" i="1"/>
  <c r="AK116" i="1"/>
  <c r="AL116" i="1"/>
  <c r="AN124" i="1"/>
  <c r="AM134" i="1"/>
  <c r="AO134" i="1" s="1"/>
  <c r="AI157" i="1"/>
  <c r="AJ157" i="1" s="1"/>
  <c r="AL157" i="1" s="1"/>
  <c r="AI154" i="1"/>
  <c r="AJ154" i="1" s="1"/>
  <c r="AH98" i="1"/>
  <c r="AI105" i="1"/>
  <c r="AJ105" i="1" s="1"/>
  <c r="AG148" i="1"/>
  <c r="AI148" i="1" s="1"/>
  <c r="AJ148" i="1" s="1"/>
  <c r="AQ126" i="1"/>
  <c r="AR126" i="1" s="1"/>
  <c r="AG98" i="1"/>
  <c r="AG85" i="1"/>
  <c r="AH96" i="1"/>
  <c r="AI144" i="1"/>
  <c r="AJ144" i="1" s="1"/>
  <c r="AL144" i="1" s="1"/>
  <c r="AH125" i="1"/>
  <c r="AI125" i="1" s="1"/>
  <c r="AJ125" i="1" s="1"/>
  <c r="AY124" i="6"/>
  <c r="AP66" i="5"/>
  <c r="AP124" i="5"/>
  <c r="AL158" i="5"/>
  <c r="AN158" i="5" s="1"/>
  <c r="AO64" i="5"/>
  <c r="AK109" i="5"/>
  <c r="AM109" i="5" s="1"/>
  <c r="AL109" i="5"/>
  <c r="AN109" i="5" s="1"/>
  <c r="AL151" i="5"/>
  <c r="AN151" i="5" s="1"/>
  <c r="AK151" i="5"/>
  <c r="AM151" i="5" s="1"/>
  <c r="AZ88" i="6"/>
  <c r="AZ153" i="6"/>
  <c r="AZ68" i="6"/>
  <c r="BB68" i="6" s="1"/>
  <c r="BD68" i="6" s="1"/>
  <c r="BE120" i="6"/>
  <c r="BF120" i="6" s="1"/>
  <c r="BH120" i="6" s="1"/>
  <c r="BE81" i="6"/>
  <c r="BF81" i="6" s="1"/>
  <c r="BE152" i="6"/>
  <c r="BF152" i="6" s="1"/>
  <c r="AY108" i="6"/>
  <c r="BB108" i="6" s="1"/>
  <c r="BD108" i="6" s="1"/>
  <c r="AZ99" i="6"/>
  <c r="BA99" i="6" s="1"/>
  <c r="BC99" i="6" s="1"/>
  <c r="AZ133" i="6"/>
  <c r="BA133" i="6" s="1"/>
  <c r="BC133" i="6" s="1"/>
  <c r="AZ97" i="6"/>
  <c r="AY100" i="6"/>
  <c r="BB100" i="6" s="1"/>
  <c r="BD100" i="6" s="1"/>
  <c r="AQ154" i="5"/>
  <c r="AR154" i="5" s="1"/>
  <c r="AP116" i="5"/>
  <c r="AQ90" i="5"/>
  <c r="AR90" i="5" s="1"/>
  <c r="AZ130" i="6"/>
  <c r="BA130" i="6" s="1"/>
  <c r="BC130" i="6" s="1"/>
  <c r="AZ138" i="6"/>
  <c r="BA138" i="6" s="1"/>
  <c r="BC138" i="6" s="1"/>
  <c r="AZ151" i="6"/>
  <c r="BA151" i="6" s="1"/>
  <c r="BC151" i="6" s="1"/>
  <c r="AZ110" i="6"/>
  <c r="AY86" i="6"/>
  <c r="BA86" i="6" s="1"/>
  <c r="BC86" i="6" s="1"/>
  <c r="AZ72" i="6"/>
  <c r="AZ92" i="6"/>
  <c r="AY71" i="6"/>
  <c r="BA71" i="6" s="1"/>
  <c r="BC71" i="6" s="1"/>
  <c r="AY160" i="6"/>
  <c r="BB160" i="6" s="1"/>
  <c r="BD160" i="6" s="1"/>
  <c r="BE102" i="6"/>
  <c r="BF102" i="6" s="1"/>
  <c r="BG102" i="6" s="1"/>
  <c r="AZ70" i="6"/>
  <c r="BA70" i="6" s="1"/>
  <c r="BC70" i="6" s="1"/>
  <c r="BE119" i="6"/>
  <c r="BF119" i="6" s="1"/>
  <c r="BG119" i="6" s="1"/>
  <c r="AP131" i="5"/>
  <c r="BA107" i="6"/>
  <c r="BC107" i="6" s="1"/>
  <c r="BA69" i="6"/>
  <c r="BC69" i="6" s="1"/>
  <c r="BA66" i="6"/>
  <c r="BC66" i="6" s="1"/>
  <c r="BE147" i="6"/>
  <c r="BF147" i="6" s="1"/>
  <c r="BG147" i="6" s="1"/>
  <c r="AZ67" i="6"/>
  <c r="BA67" i="6" s="1"/>
  <c r="BC67" i="6" s="1"/>
  <c r="BA82" i="6"/>
  <c r="BC82" i="6" s="1"/>
  <c r="BA148" i="6"/>
  <c r="BC148" i="6" s="1"/>
  <c r="BA94" i="6"/>
  <c r="BC94" i="6" s="1"/>
  <c r="BA118" i="6"/>
  <c r="BC118" i="6" s="1"/>
  <c r="BA143" i="6"/>
  <c r="BC143" i="6" s="1"/>
  <c r="BA154" i="6"/>
  <c r="BC154" i="6" s="1"/>
  <c r="BA87" i="6"/>
  <c r="BC87" i="6" s="1"/>
  <c r="BA91" i="6"/>
  <c r="BC91" i="6" s="1"/>
  <c r="BA153" i="6"/>
  <c r="BC153" i="6" s="1"/>
  <c r="BA159" i="6"/>
  <c r="BC159" i="6" s="1"/>
  <c r="BA156" i="6"/>
  <c r="BC156" i="6" s="1"/>
  <c r="BB88" i="6"/>
  <c r="BD88" i="6" s="1"/>
  <c r="BB106" i="6"/>
  <c r="BD106" i="6" s="1"/>
  <c r="BB149" i="6"/>
  <c r="BD149" i="6" s="1"/>
  <c r="BA105" i="6"/>
  <c r="BC105" i="6" s="1"/>
  <c r="BA126" i="6"/>
  <c r="BC126" i="6" s="1"/>
  <c r="BA150" i="6"/>
  <c r="BC150" i="6" s="1"/>
  <c r="BA77" i="6"/>
  <c r="BC77" i="6" s="1"/>
  <c r="BA74" i="6"/>
  <c r="BC74" i="6" s="1"/>
  <c r="BA139" i="6"/>
  <c r="BC139" i="6" s="1"/>
  <c r="BA64" i="6"/>
  <c r="BC64" i="6" s="1"/>
  <c r="BA131" i="6"/>
  <c r="BC131" i="6" s="1"/>
  <c r="BA110" i="6"/>
  <c r="BC110" i="6" s="1"/>
  <c r="BA141" i="6"/>
  <c r="BC141" i="6" s="1"/>
  <c r="BA124" i="6"/>
  <c r="BC124" i="6" s="1"/>
  <c r="BA157" i="6"/>
  <c r="BC157" i="6" s="1"/>
  <c r="BA112" i="6"/>
  <c r="BC112" i="6" s="1"/>
  <c r="BA98" i="6"/>
  <c r="BC98" i="6" s="1"/>
  <c r="BA155" i="6"/>
  <c r="BC155" i="6" s="1"/>
  <c r="BA108" i="6"/>
  <c r="BC108" i="6" s="1"/>
  <c r="BA116" i="6"/>
  <c r="BC116" i="6" s="1"/>
  <c r="BA65" i="6"/>
  <c r="BC65" i="6" s="1"/>
  <c r="BE76" i="6"/>
  <c r="BF76" i="6" s="1"/>
  <c r="BG76" i="6" s="1"/>
  <c r="BB101" i="6"/>
  <c r="BD101" i="6" s="1"/>
  <c r="BB72" i="6"/>
  <c r="BD72" i="6" s="1"/>
  <c r="BA62" i="6"/>
  <c r="BC62" i="6" s="1"/>
  <c r="BA115" i="6"/>
  <c r="BC115" i="6" s="1"/>
  <c r="BA68" i="6"/>
  <c r="BC68" i="6" s="1"/>
  <c r="BA73" i="6"/>
  <c r="BC73" i="6" s="1"/>
  <c r="BA125" i="6"/>
  <c r="BC125" i="6" s="1"/>
  <c r="BA145" i="6"/>
  <c r="BC145" i="6" s="1"/>
  <c r="BA97" i="6"/>
  <c r="BC97" i="6" s="1"/>
  <c r="BA123" i="6"/>
  <c r="BC123" i="6" s="1"/>
  <c r="BA80" i="6"/>
  <c r="BC80" i="6" s="1"/>
  <c r="BA136" i="6"/>
  <c r="BC136" i="6" s="1"/>
  <c r="BA162" i="6"/>
  <c r="BC162" i="6" s="1"/>
  <c r="BB92" i="6"/>
  <c r="BD92" i="6" s="1"/>
  <c r="BB107" i="6"/>
  <c r="BD107" i="6" s="1"/>
  <c r="BB69" i="6"/>
  <c r="BD69" i="6" s="1"/>
  <c r="BB66" i="6"/>
  <c r="BD66" i="6" s="1"/>
  <c r="BB105" i="6"/>
  <c r="BD105" i="6" s="1"/>
  <c r="AY104" i="6"/>
  <c r="AZ104" i="6"/>
  <c r="AY135" i="6"/>
  <c r="AZ135" i="6"/>
  <c r="AY129" i="6"/>
  <c r="AZ129" i="6"/>
  <c r="AY75" i="6"/>
  <c r="AZ75" i="6"/>
  <c r="AY142" i="6"/>
  <c r="AZ142" i="6"/>
  <c r="AY83" i="6"/>
  <c r="AZ83" i="6"/>
  <c r="AY113" i="6"/>
  <c r="AZ113" i="6"/>
  <c r="AY161" i="6"/>
  <c r="AZ161" i="6"/>
  <c r="BB62" i="6"/>
  <c r="BD62" i="6" s="1"/>
  <c r="BB151" i="6"/>
  <c r="BD151" i="6" s="1"/>
  <c r="BB82" i="6"/>
  <c r="BD82" i="6" s="1"/>
  <c r="BB148" i="6"/>
  <c r="BD148" i="6" s="1"/>
  <c r="BB94" i="6"/>
  <c r="BD94" i="6" s="1"/>
  <c r="BB118" i="6"/>
  <c r="BD118" i="6" s="1"/>
  <c r="BB143" i="6"/>
  <c r="BD143" i="6" s="1"/>
  <c r="BB154" i="6"/>
  <c r="BD154" i="6" s="1"/>
  <c r="BB87" i="6"/>
  <c r="BD87" i="6" s="1"/>
  <c r="BB91" i="6"/>
  <c r="BD91" i="6" s="1"/>
  <c r="BB153" i="6"/>
  <c r="BD153" i="6" s="1"/>
  <c r="BB159" i="6"/>
  <c r="BD159" i="6" s="1"/>
  <c r="BB156" i="6"/>
  <c r="BD156" i="6" s="1"/>
  <c r="BB126" i="6"/>
  <c r="BD126" i="6" s="1"/>
  <c r="BB150" i="6"/>
  <c r="BD150" i="6" s="1"/>
  <c r="BB77" i="6"/>
  <c r="BD77" i="6" s="1"/>
  <c r="BB73" i="6"/>
  <c r="BD73" i="6" s="1"/>
  <c r="BB125" i="6"/>
  <c r="BD125" i="6" s="1"/>
  <c r="BB145" i="6"/>
  <c r="BD145" i="6" s="1"/>
  <c r="BB97" i="6"/>
  <c r="BD97" i="6" s="1"/>
  <c r="BA88" i="6"/>
  <c r="BC88" i="6" s="1"/>
  <c r="BA106" i="6"/>
  <c r="BC106" i="6" s="1"/>
  <c r="BA149" i="6"/>
  <c r="BC149" i="6" s="1"/>
  <c r="BA101" i="6"/>
  <c r="BC101" i="6" s="1"/>
  <c r="BA72" i="6"/>
  <c r="BC72" i="6" s="1"/>
  <c r="BA92" i="6"/>
  <c r="BC92" i="6" s="1"/>
  <c r="BG81" i="6"/>
  <c r="BH81" i="6"/>
  <c r="BG120" i="6"/>
  <c r="AY63" i="6"/>
  <c r="AZ63" i="6"/>
  <c r="AY85" i="6"/>
  <c r="AZ85" i="6"/>
  <c r="AY121" i="6"/>
  <c r="AZ121" i="6"/>
  <c r="AY117" i="6"/>
  <c r="AZ117" i="6"/>
  <c r="AY140" i="6"/>
  <c r="AZ140" i="6"/>
  <c r="BH119" i="6"/>
  <c r="AY114" i="6"/>
  <c r="AZ114" i="6"/>
  <c r="AY158" i="6"/>
  <c r="AZ158" i="6"/>
  <c r="AY96" i="6"/>
  <c r="AZ96" i="6"/>
  <c r="AY132" i="6"/>
  <c r="AZ132" i="6"/>
  <c r="BH102" i="6"/>
  <c r="AY78" i="6"/>
  <c r="AZ78" i="6"/>
  <c r="BB115" i="6"/>
  <c r="BD115" i="6" s="1"/>
  <c r="BB74" i="6"/>
  <c r="BD74" i="6" s="1"/>
  <c r="BB139" i="6"/>
  <c r="BD139" i="6" s="1"/>
  <c r="BB64" i="6"/>
  <c r="BD64" i="6" s="1"/>
  <c r="BB131" i="6"/>
  <c r="BD131" i="6" s="1"/>
  <c r="BB133" i="6"/>
  <c r="BD133" i="6" s="1"/>
  <c r="BB110" i="6"/>
  <c r="BD110" i="6" s="1"/>
  <c r="BB141" i="6"/>
  <c r="BD141" i="6" s="1"/>
  <c r="BB124" i="6"/>
  <c r="BD124" i="6" s="1"/>
  <c r="BE124" i="6" s="1"/>
  <c r="BF124" i="6" s="1"/>
  <c r="BB157" i="6"/>
  <c r="BD157" i="6" s="1"/>
  <c r="BB112" i="6"/>
  <c r="BD112" i="6" s="1"/>
  <c r="BB98" i="6"/>
  <c r="BD98" i="6" s="1"/>
  <c r="BB155" i="6"/>
  <c r="BD155" i="6" s="1"/>
  <c r="BB116" i="6"/>
  <c r="BD116" i="6" s="1"/>
  <c r="BB130" i="6"/>
  <c r="BD130" i="6" s="1"/>
  <c r="BB71" i="6"/>
  <c r="BD71" i="6" s="1"/>
  <c r="BB65" i="6"/>
  <c r="BD65" i="6" s="1"/>
  <c r="BB123" i="6"/>
  <c r="BD123" i="6" s="1"/>
  <c r="BB80" i="6"/>
  <c r="BD80" i="6" s="1"/>
  <c r="BB136" i="6"/>
  <c r="BD136" i="6" s="1"/>
  <c r="BB162" i="6"/>
  <c r="BD162" i="6" s="1"/>
  <c r="BG152" i="6"/>
  <c r="BH152" i="6"/>
  <c r="AY93" i="6"/>
  <c r="AZ93" i="6"/>
  <c r="AY109" i="6"/>
  <c r="AZ109" i="6"/>
  <c r="AY146" i="6"/>
  <c r="AZ146" i="6"/>
  <c r="AY89" i="6"/>
  <c r="AZ89" i="6"/>
  <c r="AY127" i="6"/>
  <c r="AZ127" i="6"/>
  <c r="BB138" i="6"/>
  <c r="BD138" i="6" s="1"/>
  <c r="BE103" i="6"/>
  <c r="BF103" i="6" s="1"/>
  <c r="BE134" i="6"/>
  <c r="BF134" i="6" s="1"/>
  <c r="BE111" i="6"/>
  <c r="BF111" i="6" s="1"/>
  <c r="BE122" i="6"/>
  <c r="BF122" i="6" s="1"/>
  <c r="BE95" i="6"/>
  <c r="BF95" i="6" s="1"/>
  <c r="BE79" i="6"/>
  <c r="BF79" i="6" s="1"/>
  <c r="BE144" i="6"/>
  <c r="BF144" i="6" s="1"/>
  <c r="AX163" i="6"/>
  <c r="BE128" i="6"/>
  <c r="BF128" i="6" s="1"/>
  <c r="BE90" i="6"/>
  <c r="BF90" i="6" s="1"/>
  <c r="BE69" i="6"/>
  <c r="BF69" i="6" s="1"/>
  <c r="AO79" i="5"/>
  <c r="AL141" i="5"/>
  <c r="AN141" i="5" s="1"/>
  <c r="AO131" i="5"/>
  <c r="AQ120" i="5"/>
  <c r="AR120" i="5" s="1"/>
  <c r="AT120" i="5" s="1"/>
  <c r="AO135" i="5"/>
  <c r="AL142" i="5"/>
  <c r="AL140" i="5"/>
  <c r="AP74" i="5"/>
  <c r="AO116" i="5"/>
  <c r="AQ106" i="5"/>
  <c r="AR106" i="5" s="1"/>
  <c r="AS106" i="5" s="1"/>
  <c r="AQ125" i="5"/>
  <c r="AR125" i="5" s="1"/>
  <c r="AT125" i="5" s="1"/>
  <c r="AV125" i="5" s="1"/>
  <c r="AP89" i="5"/>
  <c r="AQ89" i="5" s="1"/>
  <c r="AR89" i="5" s="1"/>
  <c r="AM70" i="5"/>
  <c r="AL70" i="5"/>
  <c r="AN70" i="5" s="1"/>
  <c r="AK150" i="5"/>
  <c r="AM150" i="5" s="1"/>
  <c r="AP134" i="5"/>
  <c r="AQ63" i="5"/>
  <c r="AR63" i="5" s="1"/>
  <c r="AP76" i="5"/>
  <c r="AO71" i="5"/>
  <c r="AO83" i="5"/>
  <c r="AK99" i="5"/>
  <c r="AM99" i="5" s="1"/>
  <c r="AK128" i="5"/>
  <c r="AQ62" i="5"/>
  <c r="AR62" i="5" s="1"/>
  <c r="AS62" i="5" s="1"/>
  <c r="AU62" i="5" s="1"/>
  <c r="AP79" i="5"/>
  <c r="AP147" i="5"/>
  <c r="AP112" i="5"/>
  <c r="AP98" i="5"/>
  <c r="AK92" i="5"/>
  <c r="AM92" i="5" s="1"/>
  <c r="AK85" i="5"/>
  <c r="AP82" i="5"/>
  <c r="AQ102" i="5"/>
  <c r="AR102" i="5" s="1"/>
  <c r="AT102" i="5" s="1"/>
  <c r="AO112" i="5"/>
  <c r="AL95" i="5"/>
  <c r="AN95" i="5" s="1"/>
  <c r="AO95" i="5" s="1"/>
  <c r="AQ157" i="5"/>
  <c r="AR157" i="5" s="1"/>
  <c r="AO153" i="5"/>
  <c r="AK88" i="5"/>
  <c r="AM88" i="5" s="1"/>
  <c r="AO88" i="5" s="1"/>
  <c r="AO159" i="5"/>
  <c r="AO114" i="5"/>
  <c r="AK72" i="5"/>
  <c r="AP158" i="5"/>
  <c r="AP80" i="5"/>
  <c r="AO101" i="5"/>
  <c r="AO121" i="5"/>
  <c r="AO105" i="5"/>
  <c r="AO78" i="5"/>
  <c r="AO136" i="5"/>
  <c r="AP156" i="5"/>
  <c r="AO87" i="5"/>
  <c r="AP127" i="5"/>
  <c r="AK86" i="5"/>
  <c r="AL86" i="5"/>
  <c r="AH80" i="1"/>
  <c r="AO108" i="5"/>
  <c r="AQ108" i="5" s="1"/>
  <c r="AR108" i="5" s="1"/>
  <c r="AT108" i="5" s="1"/>
  <c r="AK146" i="5"/>
  <c r="AM146" i="5" s="1"/>
  <c r="AL146" i="5"/>
  <c r="AN146" i="5" s="1"/>
  <c r="AO98" i="5"/>
  <c r="AT106" i="5"/>
  <c r="AO124" i="5"/>
  <c r="AQ124" i="5" s="1"/>
  <c r="AR124" i="5" s="1"/>
  <c r="AP143" i="5"/>
  <c r="AL73" i="5"/>
  <c r="AK73" i="5"/>
  <c r="AO141" i="5"/>
  <c r="AO111" i="5"/>
  <c r="AP94" i="5"/>
  <c r="AP161" i="5"/>
  <c r="AQ162" i="5"/>
  <c r="AR162" i="5" s="1"/>
  <c r="AT162" i="5" s="1"/>
  <c r="AV162" i="5" s="1"/>
  <c r="AK152" i="5"/>
  <c r="AM152" i="5" s="1"/>
  <c r="AP152" i="5" s="1"/>
  <c r="AN129" i="5"/>
  <c r="AO129" i="5" s="1"/>
  <c r="AP137" i="5"/>
  <c r="AO155" i="5"/>
  <c r="AP68" i="5"/>
  <c r="AP75" i="5"/>
  <c r="AO103" i="5"/>
  <c r="AO115" i="5"/>
  <c r="AO66" i="5"/>
  <c r="AQ66" i="5" s="1"/>
  <c r="AR66" i="5" s="1"/>
  <c r="AP122" i="5"/>
  <c r="AS125" i="5"/>
  <c r="AP153" i="5"/>
  <c r="AP105" i="5"/>
  <c r="AO143" i="5"/>
  <c r="AO122" i="5"/>
  <c r="AO161" i="5"/>
  <c r="AP87" i="5"/>
  <c r="AQ87" i="5" s="1"/>
  <c r="AR87" i="5" s="1"/>
  <c r="AO81" i="5"/>
  <c r="AP109" i="5"/>
  <c r="AO134" i="5"/>
  <c r="AP141" i="5"/>
  <c r="AP111" i="5"/>
  <c r="AQ111" i="5" s="1"/>
  <c r="AR111" i="5" s="1"/>
  <c r="AP159" i="5"/>
  <c r="AP71" i="5"/>
  <c r="AO94" i="5"/>
  <c r="AP135" i="5"/>
  <c r="AQ135" i="5" s="1"/>
  <c r="AR135" i="5" s="1"/>
  <c r="AT149" i="5"/>
  <c r="AS149" i="5"/>
  <c r="AS102" i="5"/>
  <c r="AT154" i="5"/>
  <c r="AS154" i="5"/>
  <c r="AN84" i="5"/>
  <c r="AN133" i="5"/>
  <c r="AN97" i="5"/>
  <c r="AN123" i="5"/>
  <c r="AN138" i="5"/>
  <c r="AN65" i="5"/>
  <c r="AN104" i="5"/>
  <c r="AN132" i="5"/>
  <c r="AS120" i="5"/>
  <c r="AP78" i="5"/>
  <c r="AM110" i="5"/>
  <c r="AM107" i="5"/>
  <c r="AT118" i="5"/>
  <c r="AS118" i="5"/>
  <c r="AP114" i="5"/>
  <c r="AO152" i="5"/>
  <c r="AO137" i="5"/>
  <c r="AO76" i="5"/>
  <c r="AQ76" i="5" s="1"/>
  <c r="AR76" i="5" s="1"/>
  <c r="AM119" i="5"/>
  <c r="AM142" i="5"/>
  <c r="AO80" i="5"/>
  <c r="AQ80" i="5" s="1"/>
  <c r="AR80" i="5" s="1"/>
  <c r="AO68" i="5"/>
  <c r="AO147" i="5"/>
  <c r="AQ147" i="5" s="1"/>
  <c r="AR147" i="5" s="1"/>
  <c r="AO75" i="5"/>
  <c r="AM130" i="5"/>
  <c r="AN72" i="5"/>
  <c r="AM96" i="5"/>
  <c r="AP115" i="5"/>
  <c r="AN117" i="5"/>
  <c r="AM113" i="5"/>
  <c r="AP155" i="5"/>
  <c r="AM67" i="5"/>
  <c r="AP101" i="5"/>
  <c r="AP64" i="5"/>
  <c r="AQ64" i="5" s="1"/>
  <c r="AR64" i="5" s="1"/>
  <c r="AP121" i="5"/>
  <c r="AQ121" i="5" s="1"/>
  <c r="AR121" i="5" s="1"/>
  <c r="AM126" i="5"/>
  <c r="AP103" i="5"/>
  <c r="AM145" i="5"/>
  <c r="AU160" i="5"/>
  <c r="AM144" i="5"/>
  <c r="AM148" i="5"/>
  <c r="AM100" i="5"/>
  <c r="AO127" i="5"/>
  <c r="AO156" i="5"/>
  <c r="AQ156" i="5" s="1"/>
  <c r="AR156" i="5" s="1"/>
  <c r="AN91" i="5"/>
  <c r="AM77" i="5"/>
  <c r="AN110" i="5"/>
  <c r="AN107" i="5"/>
  <c r="AT157" i="5"/>
  <c r="AS157" i="5"/>
  <c r="AN119" i="5"/>
  <c r="AN142" i="5"/>
  <c r="AN130" i="5"/>
  <c r="AM72" i="5"/>
  <c r="AN96" i="5"/>
  <c r="AM128" i="5"/>
  <c r="AT90" i="5"/>
  <c r="AS90" i="5"/>
  <c r="AN67" i="5"/>
  <c r="AN126" i="5"/>
  <c r="AN145" i="5"/>
  <c r="AV160" i="5"/>
  <c r="AN144" i="5"/>
  <c r="AN148" i="5"/>
  <c r="AN100" i="5"/>
  <c r="AT63" i="5"/>
  <c r="AS63" i="5"/>
  <c r="AN99" i="5"/>
  <c r="AM91" i="5"/>
  <c r="AN77" i="5"/>
  <c r="AS108" i="5"/>
  <c r="AP83" i="5"/>
  <c r="AQ83" i="5" s="1"/>
  <c r="AR83" i="5" s="1"/>
  <c r="AM93" i="5"/>
  <c r="AP136" i="5"/>
  <c r="AQ136" i="5" s="1"/>
  <c r="AR136" i="5" s="1"/>
  <c r="AO150" i="5"/>
  <c r="AO74" i="5"/>
  <c r="AQ74" i="5" s="1"/>
  <c r="AR74" i="5" s="1"/>
  <c r="AO82" i="5"/>
  <c r="AQ82" i="5" s="1"/>
  <c r="AR82" i="5" s="1"/>
  <c r="AP81" i="5"/>
  <c r="AM140" i="5"/>
  <c r="AM139" i="5"/>
  <c r="AP151" i="5"/>
  <c r="AN128" i="5"/>
  <c r="AU106" i="5"/>
  <c r="AU125" i="5"/>
  <c r="AN113" i="5"/>
  <c r="AM84" i="5"/>
  <c r="AM133" i="5"/>
  <c r="AM97" i="5"/>
  <c r="AM123" i="5"/>
  <c r="AO123" i="5" s="1"/>
  <c r="AM138" i="5"/>
  <c r="AM65" i="5"/>
  <c r="AM104" i="5"/>
  <c r="AM132" i="5"/>
  <c r="AO132" i="5" s="1"/>
  <c r="AN93" i="5"/>
  <c r="AN140" i="5"/>
  <c r="AO140" i="5" s="1"/>
  <c r="AN139" i="5"/>
  <c r="AM117" i="5"/>
  <c r="AV106" i="5"/>
  <c r="AJ163" i="5"/>
  <c r="AK112" i="1"/>
  <c r="AN112" i="1" s="1"/>
  <c r="AL86" i="1"/>
  <c r="AK86" i="1"/>
  <c r="AP64" i="1"/>
  <c r="AG118" i="1"/>
  <c r="AH161" i="1"/>
  <c r="AI161" i="1" s="1"/>
  <c r="AJ161" i="1" s="1"/>
  <c r="AI122" i="1"/>
  <c r="AJ122" i="1" s="1"/>
  <c r="AK122" i="1" s="1"/>
  <c r="AM69" i="1"/>
  <c r="AI84" i="1"/>
  <c r="AJ84" i="1" s="1"/>
  <c r="AL84" i="1" s="1"/>
  <c r="AI66" i="1"/>
  <c r="AJ66" i="1" s="1"/>
  <c r="AP124" i="1"/>
  <c r="AH85" i="1"/>
  <c r="AO149" i="1"/>
  <c r="AO151" i="1"/>
  <c r="AQ151" i="1" s="1"/>
  <c r="AR151" i="1" s="1"/>
  <c r="AT151" i="1" s="1"/>
  <c r="AK101" i="1"/>
  <c r="AL101" i="1"/>
  <c r="AH138" i="1"/>
  <c r="AN69" i="1"/>
  <c r="AG160" i="1"/>
  <c r="AH90" i="1"/>
  <c r="AI108" i="1"/>
  <c r="AJ108" i="1" s="1"/>
  <c r="AI135" i="1"/>
  <c r="AJ135" i="1" s="1"/>
  <c r="AL135" i="1" s="1"/>
  <c r="AI62" i="1"/>
  <c r="AJ62" i="1" s="1"/>
  <c r="AK62" i="1" s="1"/>
  <c r="AN121" i="1"/>
  <c r="AM121" i="1"/>
  <c r="AH88" i="1"/>
  <c r="AI113" i="1"/>
  <c r="AJ113" i="1" s="1"/>
  <c r="AK113" i="1" s="1"/>
  <c r="AG106" i="1"/>
  <c r="AI67" i="1"/>
  <c r="AJ67" i="1" s="1"/>
  <c r="AQ123" i="1"/>
  <c r="AR123" i="1" s="1"/>
  <c r="AS123" i="1" s="1"/>
  <c r="AH160" i="1"/>
  <c r="AG88" i="1"/>
  <c r="AI152" i="1"/>
  <c r="AJ152" i="1" s="1"/>
  <c r="AG117" i="1"/>
  <c r="AI117" i="1" s="1"/>
  <c r="AJ117" i="1" s="1"/>
  <c r="AK74" i="1"/>
  <c r="AL74" i="1"/>
  <c r="AN73" i="1"/>
  <c r="AO73" i="1" s="1"/>
  <c r="AN155" i="1"/>
  <c r="AI119" i="1"/>
  <c r="AJ119" i="1" s="1"/>
  <c r="AK100" i="1"/>
  <c r="AL100" i="1"/>
  <c r="AI71" i="1"/>
  <c r="AJ71" i="1" s="1"/>
  <c r="AK157" i="1"/>
  <c r="AH115" i="1"/>
  <c r="AI115" i="1" s="1"/>
  <c r="AJ115" i="1" s="1"/>
  <c r="AI147" i="1"/>
  <c r="AJ147" i="1" s="1"/>
  <c r="AK147" i="1" s="1"/>
  <c r="AI141" i="1"/>
  <c r="AJ141" i="1" s="1"/>
  <c r="AI87" i="1"/>
  <c r="AJ87" i="1" s="1"/>
  <c r="AG90" i="1"/>
  <c r="AG109" i="1"/>
  <c r="AI109" i="1" s="1"/>
  <c r="AJ109" i="1" s="1"/>
  <c r="AK150" i="1"/>
  <c r="AL150" i="1"/>
  <c r="AK91" i="1"/>
  <c r="AL91" i="1"/>
  <c r="AO159" i="1"/>
  <c r="AQ159" i="1" s="1"/>
  <c r="AR159" i="1" s="1"/>
  <c r="AS159" i="1" s="1"/>
  <c r="AG80" i="1"/>
  <c r="AG138" i="1"/>
  <c r="AG96" i="1"/>
  <c r="AI96" i="1" s="1"/>
  <c r="AJ96" i="1" s="1"/>
  <c r="AH99" i="1"/>
  <c r="AI99" i="1" s="1"/>
  <c r="AJ99" i="1" s="1"/>
  <c r="AI132" i="1"/>
  <c r="AJ132" i="1" s="1"/>
  <c r="AL65" i="1"/>
  <c r="AK65" i="1"/>
  <c r="AK93" i="1"/>
  <c r="AL93" i="1"/>
  <c r="AH118" i="1"/>
  <c r="AM155" i="1"/>
  <c r="AK83" i="1"/>
  <c r="AL83" i="1"/>
  <c r="AI97" i="1"/>
  <c r="AJ97" i="1" s="1"/>
  <c r="AI128" i="1"/>
  <c r="AJ128" i="1" s="1"/>
  <c r="AI78" i="1"/>
  <c r="AJ78" i="1" s="1"/>
  <c r="AG129" i="1"/>
  <c r="AI129" i="1" s="1"/>
  <c r="AJ129" i="1" s="1"/>
  <c r="AI131" i="1"/>
  <c r="AJ131" i="1" s="1"/>
  <c r="AH106" i="1"/>
  <c r="AI106" i="1" s="1"/>
  <c r="AJ106" i="1" s="1"/>
  <c r="AL79" i="1"/>
  <c r="AN79" i="1" s="1"/>
  <c r="AP153" i="1"/>
  <c r="AO110" i="1"/>
  <c r="AQ110" i="1" s="1"/>
  <c r="AR110" i="1" s="1"/>
  <c r="AI142" i="1"/>
  <c r="AJ142" i="1" s="1"/>
  <c r="AK142" i="1" s="1"/>
  <c r="AQ94" i="1"/>
  <c r="AR94" i="1" s="1"/>
  <c r="AT94" i="1" s="1"/>
  <c r="AK143" i="1"/>
  <c r="AM143" i="1" s="1"/>
  <c r="AO140" i="1"/>
  <c r="AO92" i="1"/>
  <c r="AO114" i="1"/>
  <c r="AO68" i="1"/>
  <c r="AO145" i="1"/>
  <c r="AM104" i="1"/>
  <c r="AP92" i="1"/>
  <c r="AP114" i="1"/>
  <c r="AN104" i="1"/>
  <c r="AP73" i="1"/>
  <c r="AO82" i="1"/>
  <c r="AO156" i="1"/>
  <c r="AP145" i="1"/>
  <c r="AP89" i="1"/>
  <c r="AO76" i="1"/>
  <c r="AO89" i="1"/>
  <c r="AP76" i="1"/>
  <c r="AP68" i="1"/>
  <c r="AS126" i="1"/>
  <c r="AT126" i="1"/>
  <c r="AP82" i="1"/>
  <c r="AP156" i="1"/>
  <c r="AS162" i="1"/>
  <c r="AT162" i="1"/>
  <c r="AP140" i="1"/>
  <c r="AO124" i="1"/>
  <c r="AQ124" i="1" s="1"/>
  <c r="AR124" i="1" s="1"/>
  <c r="AP149" i="1"/>
  <c r="AO64" i="1"/>
  <c r="AQ64" i="1" s="1"/>
  <c r="AR64" i="1" s="1"/>
  <c r="AO153" i="1"/>
  <c r="AS127" i="1"/>
  <c r="AT127" i="1"/>
  <c r="AQ131" i="5" l="1"/>
  <c r="AR131" i="5" s="1"/>
  <c r="AS131" i="5" s="1"/>
  <c r="AU131" i="5" s="1"/>
  <c r="AO146" i="5"/>
  <c r="AO158" i="5"/>
  <c r="AQ158" i="5" s="1"/>
  <c r="AR158" i="5" s="1"/>
  <c r="AP88" i="5"/>
  <c r="AP69" i="5"/>
  <c r="AP92" i="5"/>
  <c r="AQ134" i="5"/>
  <c r="AR134" i="5" s="1"/>
  <c r="AQ105" i="5"/>
  <c r="AR105" i="5" s="1"/>
  <c r="AO69" i="5"/>
  <c r="AQ69" i="5" s="1"/>
  <c r="AR69" i="5" s="1"/>
  <c r="AI85" i="1"/>
  <c r="AJ85" i="1" s="1"/>
  <c r="AM102" i="1"/>
  <c r="AL130" i="1"/>
  <c r="AL133" i="1"/>
  <c r="AK133" i="1"/>
  <c r="AM136" i="1"/>
  <c r="AN136" i="1"/>
  <c r="AK120" i="1"/>
  <c r="AK77" i="1"/>
  <c r="AM77" i="1" s="1"/>
  <c r="AL137" i="1"/>
  <c r="AN137" i="1" s="1"/>
  <c r="AL111" i="1"/>
  <c r="AM111" i="1" s="1"/>
  <c r="AO151" i="5"/>
  <c r="AQ151" i="5" s="1"/>
  <c r="AR151" i="5" s="1"/>
  <c r="AQ116" i="5"/>
  <c r="AR116" i="5" s="1"/>
  <c r="AO109" i="5"/>
  <c r="AQ109" i="5" s="1"/>
  <c r="AR109" i="5" s="1"/>
  <c r="AI107" i="1"/>
  <c r="AJ107" i="1" s="1"/>
  <c r="AK70" i="1"/>
  <c r="AL70" i="1"/>
  <c r="AK72" i="1"/>
  <c r="AN72" i="1" s="1"/>
  <c r="AN95" i="1"/>
  <c r="AI138" i="1"/>
  <c r="AJ138" i="1" s="1"/>
  <c r="AI103" i="1"/>
  <c r="AJ103" i="1" s="1"/>
  <c r="AL103" i="1" s="1"/>
  <c r="AQ63" i="1"/>
  <c r="AR63" i="1" s="1"/>
  <c r="AS63" i="1" s="1"/>
  <c r="AN139" i="1"/>
  <c r="AI90" i="1"/>
  <c r="AJ90" i="1" s="1"/>
  <c r="AM95" i="1"/>
  <c r="AM116" i="1"/>
  <c r="AN146" i="1"/>
  <c r="AM81" i="1"/>
  <c r="AM133" i="1"/>
  <c r="AM139" i="1"/>
  <c r="AL75" i="1"/>
  <c r="AN75" i="1" s="1"/>
  <c r="AI88" i="1"/>
  <c r="AJ88" i="1" s="1"/>
  <c r="AN133" i="1"/>
  <c r="AM146" i="1"/>
  <c r="AN81" i="1"/>
  <c r="AP134" i="1"/>
  <c r="AQ134" i="1" s="1"/>
  <c r="AR134" i="1" s="1"/>
  <c r="AN116" i="1"/>
  <c r="AQ149" i="1"/>
  <c r="AR149" i="1" s="1"/>
  <c r="AI80" i="1"/>
  <c r="AJ80" i="1" s="1"/>
  <c r="AK80" i="1" s="1"/>
  <c r="AQ68" i="5"/>
  <c r="AR68" i="5" s="1"/>
  <c r="AQ114" i="5"/>
  <c r="AR114" i="5" s="1"/>
  <c r="AQ79" i="5"/>
  <c r="AR79" i="5" s="1"/>
  <c r="AT79" i="5" s="1"/>
  <c r="BE154" i="6"/>
  <c r="BF154" i="6" s="1"/>
  <c r="AI98" i="1"/>
  <c r="AJ98" i="1" s="1"/>
  <c r="AL98" i="1" s="1"/>
  <c r="AM72" i="1"/>
  <c r="AO72" i="1" s="1"/>
  <c r="AN111" i="1"/>
  <c r="AK105" i="1"/>
  <c r="AL105" i="1"/>
  <c r="AL158" i="1"/>
  <c r="AK158" i="1"/>
  <c r="AM130" i="1"/>
  <c r="AN130" i="1"/>
  <c r="AO104" i="5"/>
  <c r="AO97" i="5"/>
  <c r="AK154" i="1"/>
  <c r="AL154" i="1"/>
  <c r="AL125" i="1"/>
  <c r="AK125" i="1"/>
  <c r="AQ89" i="1"/>
  <c r="AR89" i="1" s="1"/>
  <c r="AS89" i="1" s="1"/>
  <c r="AK144" i="1"/>
  <c r="AI118" i="1"/>
  <c r="AJ118" i="1" s="1"/>
  <c r="AS94" i="1"/>
  <c r="AV94" i="1" s="1"/>
  <c r="AK135" i="1"/>
  <c r="AL148" i="1"/>
  <c r="AK148" i="1"/>
  <c r="BA160" i="6"/>
  <c r="BC160" i="6" s="1"/>
  <c r="BA100" i="6"/>
  <c r="BC100" i="6" s="1"/>
  <c r="BE100" i="6" s="1"/>
  <c r="BF100" i="6" s="1"/>
  <c r="BG100" i="6" s="1"/>
  <c r="BB86" i="6"/>
  <c r="BD86" i="6" s="1"/>
  <c r="AO128" i="5"/>
  <c r="BB99" i="6"/>
  <c r="BD99" i="6" s="1"/>
  <c r="BH147" i="6"/>
  <c r="BE136" i="6"/>
  <c r="BF136" i="6" s="1"/>
  <c r="BH136" i="6" s="1"/>
  <c r="BE107" i="6"/>
  <c r="BF107" i="6" s="1"/>
  <c r="BG107" i="6" s="1"/>
  <c r="BE99" i="6"/>
  <c r="BF99" i="6" s="1"/>
  <c r="AW106" i="5"/>
  <c r="AO142" i="5"/>
  <c r="AQ71" i="5"/>
  <c r="AR71" i="5" s="1"/>
  <c r="AP93" i="5"/>
  <c r="AP126" i="5"/>
  <c r="AP150" i="5"/>
  <c r="AQ150" i="5" s="1"/>
  <c r="AR150" i="5" s="1"/>
  <c r="BE101" i="6"/>
  <c r="BF101" i="6" s="1"/>
  <c r="BG101" i="6" s="1"/>
  <c r="BE150" i="6"/>
  <c r="BF150" i="6" s="1"/>
  <c r="BE153" i="6"/>
  <c r="BF153" i="6" s="1"/>
  <c r="BH153" i="6" s="1"/>
  <c r="BE149" i="6"/>
  <c r="BF149" i="6" s="1"/>
  <c r="BH149" i="6" s="1"/>
  <c r="BE77" i="6"/>
  <c r="BF77" i="6" s="1"/>
  <c r="BH77" i="6" s="1"/>
  <c r="BE92" i="6"/>
  <c r="BF92" i="6" s="1"/>
  <c r="BG92" i="6" s="1"/>
  <c r="BB70" i="6"/>
  <c r="BD70" i="6" s="1"/>
  <c r="BE70" i="6" s="1"/>
  <c r="BF70" i="6" s="1"/>
  <c r="BE156" i="6"/>
  <c r="BF156" i="6" s="1"/>
  <c r="BG156" i="6" s="1"/>
  <c r="BE87" i="6"/>
  <c r="BF87" i="6" s="1"/>
  <c r="BH87" i="6" s="1"/>
  <c r="BE94" i="6"/>
  <c r="BF94" i="6" s="1"/>
  <c r="BG94" i="6" s="1"/>
  <c r="BB67" i="6"/>
  <c r="BD67" i="6" s="1"/>
  <c r="BE67" i="6" s="1"/>
  <c r="BF67" i="6" s="1"/>
  <c r="BH67" i="6" s="1"/>
  <c r="BE151" i="6"/>
  <c r="BF151" i="6" s="1"/>
  <c r="BH151" i="6" s="1"/>
  <c r="BE66" i="6"/>
  <c r="BF66" i="6" s="1"/>
  <c r="BG66" i="6" s="1"/>
  <c r="BE112" i="6"/>
  <c r="BF112" i="6" s="1"/>
  <c r="BG112" i="6" s="1"/>
  <c r="BE139" i="6"/>
  <c r="BF139" i="6" s="1"/>
  <c r="BH139" i="6" s="1"/>
  <c r="BE88" i="6"/>
  <c r="BF88" i="6" s="1"/>
  <c r="BG88" i="6" s="1"/>
  <c r="BE91" i="6"/>
  <c r="BF91" i="6" s="1"/>
  <c r="BH91" i="6" s="1"/>
  <c r="BH76" i="6"/>
  <c r="BI76" i="6" s="1"/>
  <c r="BK76" i="6" s="1"/>
  <c r="BE62" i="6"/>
  <c r="BF62" i="6" s="1"/>
  <c r="BH62" i="6" s="1"/>
  <c r="BE73" i="6"/>
  <c r="BF73" i="6" s="1"/>
  <c r="BH73" i="6" s="1"/>
  <c r="BE138" i="6"/>
  <c r="BF138" i="6" s="1"/>
  <c r="BH138" i="6" s="1"/>
  <c r="BA89" i="6"/>
  <c r="BC89" i="6" s="1"/>
  <c r="BA109" i="6"/>
  <c r="BC109" i="6" s="1"/>
  <c r="BI152" i="6"/>
  <c r="BK152" i="6" s="1"/>
  <c r="BI102" i="6"/>
  <c r="BK102" i="6" s="1"/>
  <c r="BA96" i="6"/>
  <c r="BC96" i="6" s="1"/>
  <c r="BA114" i="6"/>
  <c r="BC114" i="6" s="1"/>
  <c r="BI119" i="6"/>
  <c r="BK119" i="6" s="1"/>
  <c r="BA117" i="6"/>
  <c r="BC117" i="6" s="1"/>
  <c r="BA85" i="6"/>
  <c r="BC85" i="6" s="1"/>
  <c r="BI120" i="6"/>
  <c r="BK120" i="6" s="1"/>
  <c r="BA113" i="6"/>
  <c r="BC113" i="6" s="1"/>
  <c r="BA129" i="6"/>
  <c r="BC129" i="6" s="1"/>
  <c r="BB161" i="6"/>
  <c r="BD161" i="6" s="1"/>
  <c r="BB83" i="6"/>
  <c r="BD83" i="6" s="1"/>
  <c r="BB75" i="6"/>
  <c r="BD75" i="6" s="1"/>
  <c r="BB135" i="6"/>
  <c r="BD135" i="6" s="1"/>
  <c r="BB104" i="6"/>
  <c r="BD104" i="6" s="1"/>
  <c r="BB113" i="6"/>
  <c r="BD113" i="6" s="1"/>
  <c r="BB129" i="6"/>
  <c r="BD129" i="6" s="1"/>
  <c r="BA127" i="6"/>
  <c r="BC127" i="6" s="1"/>
  <c r="BA93" i="6"/>
  <c r="BC93" i="6" s="1"/>
  <c r="BA78" i="6"/>
  <c r="BC78" i="6" s="1"/>
  <c r="BA132" i="6"/>
  <c r="BC132" i="6" s="1"/>
  <c r="BA158" i="6"/>
  <c r="BC158" i="6" s="1"/>
  <c r="BI147" i="6"/>
  <c r="BK147" i="6" s="1"/>
  <c r="BA140" i="6"/>
  <c r="BC140" i="6" s="1"/>
  <c r="BA121" i="6"/>
  <c r="BC121" i="6" s="1"/>
  <c r="BA63" i="6"/>
  <c r="BC63" i="6" s="1"/>
  <c r="BI81" i="6"/>
  <c r="BK81" i="6" s="1"/>
  <c r="BG124" i="6"/>
  <c r="BH124" i="6"/>
  <c r="BG128" i="6"/>
  <c r="BH128" i="6"/>
  <c r="BG144" i="6"/>
  <c r="BH144" i="6"/>
  <c r="BG95" i="6"/>
  <c r="BH95" i="6"/>
  <c r="BB89" i="6"/>
  <c r="BD89" i="6" s="1"/>
  <c r="BB109" i="6"/>
  <c r="BD109" i="6" s="1"/>
  <c r="BJ152" i="6"/>
  <c r="BL152" i="6" s="1"/>
  <c r="BJ102" i="6"/>
  <c r="BL102" i="6" s="1"/>
  <c r="BB96" i="6"/>
  <c r="BD96" i="6" s="1"/>
  <c r="BB114" i="6"/>
  <c r="BD114" i="6" s="1"/>
  <c r="BJ119" i="6"/>
  <c r="BL119" i="6" s="1"/>
  <c r="BB117" i="6"/>
  <c r="BD117" i="6" s="1"/>
  <c r="BB85" i="6"/>
  <c r="BD85" i="6" s="1"/>
  <c r="BJ120" i="6"/>
  <c r="BL120" i="6" s="1"/>
  <c r="BA161" i="6"/>
  <c r="BC161" i="6" s="1"/>
  <c r="BA83" i="6"/>
  <c r="BC83" i="6" s="1"/>
  <c r="BA75" i="6"/>
  <c r="BC75" i="6" s="1"/>
  <c r="BA135" i="6"/>
  <c r="BC135" i="6" s="1"/>
  <c r="BA104" i="6"/>
  <c r="BC104" i="6" s="1"/>
  <c r="BG69" i="6"/>
  <c r="BH69" i="6"/>
  <c r="BG154" i="6"/>
  <c r="BH154" i="6"/>
  <c r="BG149" i="6"/>
  <c r="BG122" i="6"/>
  <c r="BH122" i="6"/>
  <c r="BG99" i="6"/>
  <c r="BH99" i="6"/>
  <c r="BG90" i="6"/>
  <c r="BH90" i="6"/>
  <c r="BH101" i="6"/>
  <c r="BG79" i="6"/>
  <c r="BH79" i="6"/>
  <c r="BG111" i="6"/>
  <c r="BH111" i="6"/>
  <c r="BG103" i="6"/>
  <c r="BH103" i="6"/>
  <c r="BB127" i="6"/>
  <c r="BD127" i="6" s="1"/>
  <c r="BA146" i="6"/>
  <c r="BC146" i="6" s="1"/>
  <c r="BB146" i="6"/>
  <c r="BD146" i="6" s="1"/>
  <c r="BB93" i="6"/>
  <c r="BD93" i="6" s="1"/>
  <c r="BB78" i="6"/>
  <c r="BD78" i="6" s="1"/>
  <c r="BB132" i="6"/>
  <c r="BD132" i="6" s="1"/>
  <c r="BB158" i="6"/>
  <c r="BD158" i="6" s="1"/>
  <c r="BJ147" i="6"/>
  <c r="BL147" i="6" s="1"/>
  <c r="BB140" i="6"/>
  <c r="BD140" i="6" s="1"/>
  <c r="BB121" i="6"/>
  <c r="BD121" i="6" s="1"/>
  <c r="BB63" i="6"/>
  <c r="BD63" i="6" s="1"/>
  <c r="BJ81" i="6"/>
  <c r="BL81" i="6" s="1"/>
  <c r="BG150" i="6"/>
  <c r="BH150" i="6"/>
  <c r="BG136" i="6"/>
  <c r="BG134" i="6"/>
  <c r="BH134" i="6"/>
  <c r="BA142" i="6"/>
  <c r="BC142" i="6" s="1"/>
  <c r="BB142" i="6"/>
  <c r="BD142" i="6" s="1"/>
  <c r="BE141" i="6"/>
  <c r="BF141" i="6" s="1"/>
  <c r="BE133" i="6"/>
  <c r="BF133" i="6" s="1"/>
  <c r="BE159" i="6"/>
  <c r="BF159" i="6" s="1"/>
  <c r="BE82" i="6"/>
  <c r="BF82" i="6" s="1"/>
  <c r="BE65" i="6"/>
  <c r="BF65" i="6" s="1"/>
  <c r="BE84" i="6"/>
  <c r="BF84" i="6" s="1"/>
  <c r="BE68" i="6"/>
  <c r="BF68" i="6" s="1"/>
  <c r="BE160" i="6"/>
  <c r="BF160" i="6" s="1"/>
  <c r="BE130" i="6"/>
  <c r="BF130" i="6" s="1"/>
  <c r="BE137" i="6"/>
  <c r="BF137" i="6" s="1"/>
  <c r="BE97" i="6"/>
  <c r="BF97" i="6" s="1"/>
  <c r="BE64" i="6"/>
  <c r="BF64" i="6" s="1"/>
  <c r="BE118" i="6"/>
  <c r="BF118" i="6" s="1"/>
  <c r="BE80" i="6"/>
  <c r="BF80" i="6" s="1"/>
  <c r="BE98" i="6"/>
  <c r="BF98" i="6" s="1"/>
  <c r="BE126" i="6"/>
  <c r="BF126" i="6" s="1"/>
  <c r="BE71" i="6"/>
  <c r="BF71" i="6" s="1"/>
  <c r="BE125" i="6"/>
  <c r="BF125" i="6" s="1"/>
  <c r="BE123" i="6"/>
  <c r="BF123" i="6" s="1"/>
  <c r="BE145" i="6"/>
  <c r="BF145" i="6" s="1"/>
  <c r="BE74" i="6"/>
  <c r="BF74" i="6" s="1"/>
  <c r="BE157" i="6"/>
  <c r="BF157" i="6" s="1"/>
  <c r="BE115" i="6"/>
  <c r="BF115" i="6" s="1"/>
  <c r="BE106" i="6"/>
  <c r="BF106" i="6" s="1"/>
  <c r="BE131" i="6"/>
  <c r="BF131" i="6" s="1"/>
  <c r="BE116" i="6"/>
  <c r="BF116" i="6" s="1"/>
  <c r="BE162" i="6"/>
  <c r="BF162" i="6" s="1"/>
  <c r="BE143" i="6"/>
  <c r="BF143" i="6" s="1"/>
  <c r="BE108" i="6"/>
  <c r="BF108" i="6" s="1"/>
  <c r="BE72" i="6"/>
  <c r="BF72" i="6" s="1"/>
  <c r="BE86" i="6"/>
  <c r="BF86" i="6" s="1"/>
  <c r="BE155" i="6"/>
  <c r="BF155" i="6" s="1"/>
  <c r="AO70" i="5"/>
  <c r="AT116" i="5"/>
  <c r="AS116" i="5"/>
  <c r="AS89" i="5"/>
  <c r="AT89" i="5"/>
  <c r="AO144" i="5"/>
  <c r="AO67" i="5"/>
  <c r="AT62" i="5"/>
  <c r="AV62" i="5" s="1"/>
  <c r="AQ161" i="5"/>
  <c r="AR161" i="5" s="1"/>
  <c r="AS161" i="5" s="1"/>
  <c r="AQ115" i="5"/>
  <c r="AR115" i="5" s="1"/>
  <c r="AS115" i="5" s="1"/>
  <c r="AQ153" i="5"/>
  <c r="AR153" i="5" s="1"/>
  <c r="AQ155" i="5"/>
  <c r="AR155" i="5" s="1"/>
  <c r="AQ159" i="5"/>
  <c r="AR159" i="5" s="1"/>
  <c r="AT159" i="5" s="1"/>
  <c r="AV159" i="5" s="1"/>
  <c r="AS162" i="5"/>
  <c r="AU162" i="5" s="1"/>
  <c r="AX162" i="5" s="1"/>
  <c r="AQ143" i="5"/>
  <c r="AR143" i="5" s="1"/>
  <c r="AT105" i="5"/>
  <c r="AS105" i="5"/>
  <c r="AQ112" i="5"/>
  <c r="AR112" i="5" s="1"/>
  <c r="AT112" i="5" s="1"/>
  <c r="AV112" i="5" s="1"/>
  <c r="AO139" i="5"/>
  <c r="AP91" i="5"/>
  <c r="AP70" i="5"/>
  <c r="AP117" i="5"/>
  <c r="AO65" i="5"/>
  <c r="AO133" i="5"/>
  <c r="AQ152" i="5"/>
  <c r="AR152" i="5" s="1"/>
  <c r="AQ88" i="5"/>
  <c r="AR88" i="5" s="1"/>
  <c r="AT88" i="5" s="1"/>
  <c r="AQ127" i="5"/>
  <c r="AR127" i="5" s="1"/>
  <c r="AS127" i="5" s="1"/>
  <c r="AQ103" i="5"/>
  <c r="AR103" i="5" s="1"/>
  <c r="AT103" i="5" s="1"/>
  <c r="AQ101" i="5"/>
  <c r="AR101" i="5" s="1"/>
  <c r="AQ137" i="5"/>
  <c r="AR137" i="5" s="1"/>
  <c r="AT137" i="5" s="1"/>
  <c r="AQ94" i="5"/>
  <c r="AR94" i="5" s="1"/>
  <c r="AS94" i="5" s="1"/>
  <c r="AP95" i="5"/>
  <c r="AQ95" i="5" s="1"/>
  <c r="AR95" i="5" s="1"/>
  <c r="AT95" i="5" s="1"/>
  <c r="AV95" i="5" s="1"/>
  <c r="AO92" i="5"/>
  <c r="AQ98" i="5"/>
  <c r="AR98" i="5" s="1"/>
  <c r="AT98" i="5" s="1"/>
  <c r="AV98" i="5" s="1"/>
  <c r="AM85" i="5"/>
  <c r="AO85" i="5" s="1"/>
  <c r="AO138" i="5"/>
  <c r="AO84" i="5"/>
  <c r="AQ75" i="5"/>
  <c r="AR75" i="5" s="1"/>
  <c r="AT75" i="5" s="1"/>
  <c r="AQ78" i="5"/>
  <c r="AR78" i="5" s="1"/>
  <c r="AO113" i="5"/>
  <c r="AQ81" i="5"/>
  <c r="AR81" i="5" s="1"/>
  <c r="AT81" i="5" s="1"/>
  <c r="AO100" i="5"/>
  <c r="AO145" i="5"/>
  <c r="AP72" i="5"/>
  <c r="AO107" i="5"/>
  <c r="AP129" i="5"/>
  <c r="AQ129" i="5" s="1"/>
  <c r="AR129" i="5" s="1"/>
  <c r="AN86" i="5"/>
  <c r="AM86" i="5"/>
  <c r="AT159" i="1"/>
  <c r="AU159" i="1" s="1"/>
  <c r="AK84" i="1"/>
  <c r="AN84" i="1" s="1"/>
  <c r="AL161" i="1"/>
  <c r="AK161" i="1"/>
  <c r="AM101" i="1"/>
  <c r="AM86" i="1"/>
  <c r="AT124" i="5"/>
  <c r="AS124" i="5"/>
  <c r="AU124" i="5" s="1"/>
  <c r="AP146" i="5"/>
  <c r="AQ146" i="5" s="1"/>
  <c r="AR146" i="5" s="1"/>
  <c r="AM73" i="5"/>
  <c r="AP148" i="5"/>
  <c r="AN73" i="5"/>
  <c r="AP133" i="5"/>
  <c r="AX106" i="5"/>
  <c r="AY106" i="5" s="1"/>
  <c r="AZ106" i="5" s="1"/>
  <c r="BB106" i="5" s="1"/>
  <c r="AP99" i="5"/>
  <c r="AX160" i="5"/>
  <c r="AS153" i="5"/>
  <c r="AU153" i="5" s="1"/>
  <c r="AT153" i="5"/>
  <c r="AV153" i="5" s="1"/>
  <c r="AS87" i="5"/>
  <c r="AU87" i="5" s="1"/>
  <c r="AT87" i="5"/>
  <c r="AV87" i="5" s="1"/>
  <c r="AS111" i="5"/>
  <c r="AU111" i="5" s="1"/>
  <c r="AT111" i="5"/>
  <c r="AP77" i="5"/>
  <c r="AP130" i="5"/>
  <c r="AP110" i="5"/>
  <c r="AQ141" i="5"/>
  <c r="AR141" i="5" s="1"/>
  <c r="AS141" i="5" s="1"/>
  <c r="AU141" i="5" s="1"/>
  <c r="AW125" i="5"/>
  <c r="AP139" i="5"/>
  <c r="AP65" i="5"/>
  <c r="AQ65" i="5" s="1"/>
  <c r="AR65" i="5" s="1"/>
  <c r="AS65" i="5" s="1"/>
  <c r="AQ122" i="5"/>
  <c r="AR122" i="5" s="1"/>
  <c r="AP96" i="5"/>
  <c r="AP119" i="5"/>
  <c r="AT71" i="5"/>
  <c r="AV71" i="5" s="1"/>
  <c r="AS71" i="5"/>
  <c r="AT135" i="5"/>
  <c r="AV135" i="5" s="1"/>
  <c r="AS135" i="5"/>
  <c r="AU135" i="5" s="1"/>
  <c r="AO93" i="5"/>
  <c r="AQ93" i="5" s="1"/>
  <c r="AR93" i="5" s="1"/>
  <c r="AP132" i="5"/>
  <c r="AQ132" i="5" s="1"/>
  <c r="AR132" i="5" s="1"/>
  <c r="AO77" i="5"/>
  <c r="AW160" i="5"/>
  <c r="AO96" i="5"/>
  <c r="AO119" i="5"/>
  <c r="AP100" i="5"/>
  <c r="AP145" i="5"/>
  <c r="AP113" i="5"/>
  <c r="AO72" i="5"/>
  <c r="AP107" i="5"/>
  <c r="AP123" i="5"/>
  <c r="AQ123" i="5" s="1"/>
  <c r="AR123" i="5" s="1"/>
  <c r="AT123" i="5" s="1"/>
  <c r="AX125" i="5"/>
  <c r="AP140" i="5"/>
  <c r="AQ140" i="5" s="1"/>
  <c r="AR140" i="5" s="1"/>
  <c r="AO99" i="5"/>
  <c r="AO148" i="5"/>
  <c r="AX62" i="5"/>
  <c r="AO130" i="5"/>
  <c r="AO110" i="5"/>
  <c r="AO91" i="5"/>
  <c r="AP144" i="5"/>
  <c r="AQ144" i="5" s="1"/>
  <c r="AR144" i="5" s="1"/>
  <c r="AP67" i="5"/>
  <c r="AQ67" i="5" s="1"/>
  <c r="AR67" i="5" s="1"/>
  <c r="AP142" i="5"/>
  <c r="AQ142" i="5" s="1"/>
  <c r="AR142" i="5" s="1"/>
  <c r="AP128" i="5"/>
  <c r="AQ128" i="5" s="1"/>
  <c r="AR128" i="5" s="1"/>
  <c r="AT115" i="5"/>
  <c r="AT78" i="5"/>
  <c r="AS78" i="5"/>
  <c r="AT136" i="5"/>
  <c r="AS136" i="5"/>
  <c r="AT121" i="5"/>
  <c r="AS121" i="5"/>
  <c r="AT155" i="5"/>
  <c r="AS155" i="5"/>
  <c r="AT64" i="5"/>
  <c r="AS64" i="5"/>
  <c r="AT114" i="5"/>
  <c r="AS114" i="5"/>
  <c r="AT83" i="5"/>
  <c r="AS83" i="5"/>
  <c r="AT101" i="5"/>
  <c r="AS101" i="5"/>
  <c r="AQ139" i="5"/>
  <c r="AR139" i="5" s="1"/>
  <c r="AV89" i="5"/>
  <c r="AU108" i="5"/>
  <c r="AU63" i="5"/>
  <c r="AO126" i="5"/>
  <c r="AQ126" i="5" s="1"/>
  <c r="AR126" i="5" s="1"/>
  <c r="AU90" i="5"/>
  <c r="AU157" i="5"/>
  <c r="AT156" i="5"/>
  <c r="AS156" i="5"/>
  <c r="AV116" i="5"/>
  <c r="AT76" i="5"/>
  <c r="AS76" i="5"/>
  <c r="AV102" i="5"/>
  <c r="AT82" i="5"/>
  <c r="AS82" i="5"/>
  <c r="AT134" i="5"/>
  <c r="AS134" i="5"/>
  <c r="AV108" i="5"/>
  <c r="AV63" i="5"/>
  <c r="AV90" i="5"/>
  <c r="AV157" i="5"/>
  <c r="AT127" i="5"/>
  <c r="AO117" i="5"/>
  <c r="AQ117" i="5" s="1"/>
  <c r="AR117" i="5" s="1"/>
  <c r="AT147" i="5"/>
  <c r="AS147" i="5"/>
  <c r="AT66" i="5"/>
  <c r="AS66" i="5"/>
  <c r="AU120" i="5"/>
  <c r="AU105" i="5"/>
  <c r="AU154" i="5"/>
  <c r="AU149" i="5"/>
  <c r="AV111" i="5"/>
  <c r="AS88" i="5"/>
  <c r="AT68" i="5"/>
  <c r="AS68" i="5"/>
  <c r="AT152" i="5"/>
  <c r="AS152" i="5"/>
  <c r="AU118" i="5"/>
  <c r="AV120" i="5"/>
  <c r="AV105" i="5"/>
  <c r="AV154" i="5"/>
  <c r="AU161" i="5"/>
  <c r="AV149" i="5"/>
  <c r="AU89" i="5"/>
  <c r="AP104" i="5"/>
  <c r="AQ104" i="5" s="1"/>
  <c r="AR104" i="5" s="1"/>
  <c r="AP138" i="5"/>
  <c r="AP97" i="5"/>
  <c r="AQ97" i="5" s="1"/>
  <c r="AR97" i="5" s="1"/>
  <c r="AP84" i="5"/>
  <c r="AQ84" i="5" s="1"/>
  <c r="AR84" i="5" s="1"/>
  <c r="AT74" i="5"/>
  <c r="AS74" i="5"/>
  <c r="AU116" i="5"/>
  <c r="AT80" i="5"/>
  <c r="AS80" i="5"/>
  <c r="AV118" i="5"/>
  <c r="AT94" i="5"/>
  <c r="AV124" i="5"/>
  <c r="AU71" i="5"/>
  <c r="AU102" i="5"/>
  <c r="AP121" i="1"/>
  <c r="AP102" i="1"/>
  <c r="AN86" i="1"/>
  <c r="AQ153" i="1"/>
  <c r="AR153" i="1" s="1"/>
  <c r="AM112" i="1"/>
  <c r="AI160" i="1"/>
  <c r="AJ160" i="1" s="1"/>
  <c r="AL122" i="1"/>
  <c r="AM122" i="1" s="1"/>
  <c r="AL62" i="1"/>
  <c r="AN62" i="1" s="1"/>
  <c r="AL66" i="1"/>
  <c r="AK66" i="1"/>
  <c r="AM91" i="1"/>
  <c r="AK108" i="1"/>
  <c r="AL108" i="1"/>
  <c r="AP69" i="1"/>
  <c r="AO69" i="1"/>
  <c r="AO102" i="1"/>
  <c r="AN101" i="1"/>
  <c r="AP101" i="1" s="1"/>
  <c r="AQ145" i="1"/>
  <c r="AR145" i="1" s="1"/>
  <c r="AN143" i="1"/>
  <c r="AP143" i="1" s="1"/>
  <c r="AL147" i="1"/>
  <c r="AN147" i="1" s="1"/>
  <c r="AL113" i="1"/>
  <c r="AM113" i="1" s="1"/>
  <c r="AM79" i="1"/>
  <c r="AP79" i="1" s="1"/>
  <c r="AO121" i="1"/>
  <c r="AM100" i="1"/>
  <c r="AT123" i="1"/>
  <c r="AU123" i="1" s="1"/>
  <c r="AL67" i="1"/>
  <c r="AK67" i="1"/>
  <c r="AK96" i="1"/>
  <c r="AL96" i="1"/>
  <c r="AK152" i="1"/>
  <c r="AL152" i="1"/>
  <c r="AN135" i="1"/>
  <c r="AN157" i="1"/>
  <c r="AN74" i="1"/>
  <c r="AN150" i="1"/>
  <c r="AK117" i="1"/>
  <c r="AL117" i="1"/>
  <c r="AQ156" i="1"/>
  <c r="AR156" i="1" s="1"/>
  <c r="AS156" i="1" s="1"/>
  <c r="AQ92" i="1"/>
  <c r="AR92" i="1" s="1"/>
  <c r="AT92" i="1" s="1"/>
  <c r="AQ114" i="1"/>
  <c r="AR114" i="1" s="1"/>
  <c r="AM65" i="1"/>
  <c r="AL109" i="1"/>
  <c r="AK109" i="1"/>
  <c r="AM157" i="1"/>
  <c r="AN100" i="1"/>
  <c r="AM74" i="1"/>
  <c r="AK90" i="1"/>
  <c r="AL90" i="1"/>
  <c r="AL141" i="1"/>
  <c r="AK141" i="1"/>
  <c r="AK119" i="1"/>
  <c r="AL119" i="1"/>
  <c r="AL142" i="1"/>
  <c r="AN142" i="1" s="1"/>
  <c r="AN93" i="1"/>
  <c r="AM150" i="1"/>
  <c r="AK87" i="1"/>
  <c r="AL87" i="1"/>
  <c r="AK71" i="1"/>
  <c r="AL71" i="1"/>
  <c r="AK99" i="1"/>
  <c r="AL99" i="1"/>
  <c r="AQ73" i="1"/>
  <c r="AR73" i="1" s="1"/>
  <c r="AT73" i="1" s="1"/>
  <c r="AQ140" i="1"/>
  <c r="AR140" i="1" s="1"/>
  <c r="AT140" i="1" s="1"/>
  <c r="AN144" i="1"/>
  <c r="AM83" i="1"/>
  <c r="AM93" i="1"/>
  <c r="AK88" i="1"/>
  <c r="AL88" i="1"/>
  <c r="AN91" i="1"/>
  <c r="AP91" i="1" s="1"/>
  <c r="AK132" i="1"/>
  <c r="AL132" i="1"/>
  <c r="AQ68" i="1"/>
  <c r="AR68" i="1" s="1"/>
  <c r="AT68" i="1" s="1"/>
  <c r="AP155" i="1"/>
  <c r="AO155" i="1"/>
  <c r="AN65" i="1"/>
  <c r="AM135" i="1"/>
  <c r="AK106" i="1"/>
  <c r="AL106" i="1"/>
  <c r="AK129" i="1"/>
  <c r="AL129" i="1"/>
  <c r="AK85" i="1"/>
  <c r="AL85" i="1"/>
  <c r="AL131" i="1"/>
  <c r="AK131" i="1"/>
  <c r="AK78" i="1"/>
  <c r="AL78" i="1"/>
  <c r="AL128" i="1"/>
  <c r="AK128" i="1"/>
  <c r="AM144" i="1"/>
  <c r="AL115" i="1"/>
  <c r="AK115" i="1"/>
  <c r="AL138" i="1"/>
  <c r="AK138" i="1"/>
  <c r="AK97" i="1"/>
  <c r="AL97" i="1"/>
  <c r="AN83" i="1"/>
  <c r="AQ76" i="1"/>
  <c r="AR76" i="1" s="1"/>
  <c r="AS76" i="1" s="1"/>
  <c r="AT110" i="1"/>
  <c r="AS110" i="1"/>
  <c r="AM142" i="1"/>
  <c r="AS151" i="1"/>
  <c r="AV151" i="1" s="1"/>
  <c r="AQ82" i="1"/>
  <c r="AR82" i="1" s="1"/>
  <c r="AT82" i="1" s="1"/>
  <c r="AP104" i="1"/>
  <c r="AO104" i="1"/>
  <c r="AU127" i="1"/>
  <c r="AV126" i="1"/>
  <c r="AU162" i="1"/>
  <c r="AU94" i="1"/>
  <c r="AS149" i="1"/>
  <c r="AT149" i="1"/>
  <c r="AS153" i="1"/>
  <c r="AT153" i="1"/>
  <c r="AS64" i="1"/>
  <c r="AT64" i="1"/>
  <c r="AV162" i="1"/>
  <c r="AU126" i="1"/>
  <c r="AT156" i="1"/>
  <c r="AS145" i="1"/>
  <c r="AT145" i="1"/>
  <c r="AV127" i="1"/>
  <c r="AS114" i="1"/>
  <c r="AT114" i="1"/>
  <c r="AS124" i="1"/>
  <c r="AT124" i="1"/>
  <c r="AT89" i="1"/>
  <c r="AQ145" i="5" l="1"/>
  <c r="AR145" i="5" s="1"/>
  <c r="AS145" i="5" s="1"/>
  <c r="AQ138" i="5"/>
  <c r="AR138" i="5" s="1"/>
  <c r="AQ91" i="5"/>
  <c r="AR91" i="5" s="1"/>
  <c r="AQ148" i="5"/>
  <c r="AR148" i="5" s="1"/>
  <c r="AS148" i="5" s="1"/>
  <c r="AS137" i="5"/>
  <c r="AW162" i="5"/>
  <c r="AY162" i="5" s="1"/>
  <c r="AZ162" i="5" s="1"/>
  <c r="BA162" i="5" s="1"/>
  <c r="AQ92" i="5"/>
  <c r="AR92" i="5" s="1"/>
  <c r="AS92" i="5" s="1"/>
  <c r="AU92" i="5" s="1"/>
  <c r="AT69" i="5"/>
  <c r="AV69" i="5" s="1"/>
  <c r="AS69" i="5"/>
  <c r="AU69" i="5" s="1"/>
  <c r="AS79" i="5"/>
  <c r="AU79" i="5" s="1"/>
  <c r="AQ99" i="5"/>
  <c r="AR99" i="5" s="1"/>
  <c r="AT99" i="5" s="1"/>
  <c r="AT131" i="5"/>
  <c r="AV131" i="5" s="1"/>
  <c r="AW131" i="5" s="1"/>
  <c r="AV79" i="5"/>
  <c r="AT109" i="5"/>
  <c r="AV109" i="5" s="1"/>
  <c r="AS109" i="5"/>
  <c r="AU109" i="5" s="1"/>
  <c r="AO136" i="1"/>
  <c r="AP136" i="1"/>
  <c r="AK103" i="1"/>
  <c r="AM137" i="1"/>
  <c r="AO137" i="1" s="1"/>
  <c r="AN120" i="1"/>
  <c r="AM120" i="1"/>
  <c r="AO120" i="1" s="1"/>
  <c r="AN77" i="1"/>
  <c r="AO77" i="1" s="1"/>
  <c r="AS73" i="1"/>
  <c r="AJ163" i="1"/>
  <c r="AP133" i="1"/>
  <c r="AN122" i="1"/>
  <c r="AP111" i="1"/>
  <c r="AT63" i="1"/>
  <c r="AU63" i="1" s="1"/>
  <c r="AM70" i="1"/>
  <c r="AP139" i="1"/>
  <c r="AP95" i="1"/>
  <c r="AT151" i="5"/>
  <c r="AS151" i="5"/>
  <c r="AS92" i="1"/>
  <c r="AM75" i="1"/>
  <c r="AP75" i="1" s="1"/>
  <c r="AO133" i="1"/>
  <c r="AQ133" i="1" s="1"/>
  <c r="AR133" i="1" s="1"/>
  <c r="AO95" i="1"/>
  <c r="AN70" i="1"/>
  <c r="AO139" i="1"/>
  <c r="AL107" i="1"/>
  <c r="AM107" i="1" s="1"/>
  <c r="AK107" i="1"/>
  <c r="AM84" i="1"/>
  <c r="AP84" i="1" s="1"/>
  <c r="AN161" i="1"/>
  <c r="AP130" i="1"/>
  <c r="AN154" i="1"/>
  <c r="AN113" i="1"/>
  <c r="AP116" i="1"/>
  <c r="AO111" i="1"/>
  <c r="AQ111" i="1" s="1"/>
  <c r="AR111" i="1" s="1"/>
  <c r="AT111" i="1" s="1"/>
  <c r="AO79" i="1"/>
  <c r="AM158" i="1"/>
  <c r="AN105" i="1"/>
  <c r="AP146" i="1"/>
  <c r="AO146" i="1"/>
  <c r="AM103" i="1"/>
  <c r="AP81" i="1"/>
  <c r="AO81" i="1"/>
  <c r="AV159" i="1"/>
  <c r="AO143" i="1"/>
  <c r="AV123" i="1"/>
  <c r="AK160" i="1"/>
  <c r="AL80" i="1"/>
  <c r="AN80" i="1" s="1"/>
  <c r="AP72" i="1"/>
  <c r="AQ72" i="1" s="1"/>
  <c r="AR72" i="1" s="1"/>
  <c r="AT134" i="1"/>
  <c r="AS134" i="1"/>
  <c r="AO116" i="1"/>
  <c r="AQ96" i="5"/>
  <c r="AR96" i="5" s="1"/>
  <c r="AT96" i="5" s="1"/>
  <c r="AN148" i="1"/>
  <c r="AK98" i="1"/>
  <c r="AN98" i="1" s="1"/>
  <c r="AM154" i="1"/>
  <c r="AN158" i="1"/>
  <c r="AM105" i="1"/>
  <c r="AL160" i="1"/>
  <c r="AN66" i="1"/>
  <c r="AS159" i="5"/>
  <c r="AU159" i="5" s="1"/>
  <c r="AQ133" i="5"/>
  <c r="AR133" i="5" s="1"/>
  <c r="AS133" i="5" s="1"/>
  <c r="AM125" i="1"/>
  <c r="AO130" i="1"/>
  <c r="AN103" i="1"/>
  <c r="AM148" i="1"/>
  <c r="AK118" i="1"/>
  <c r="AL118" i="1"/>
  <c r="AM147" i="1"/>
  <c r="AP147" i="1" s="1"/>
  <c r="AO86" i="1"/>
  <c r="AM161" i="1"/>
  <c r="AN125" i="1"/>
  <c r="AP100" i="1"/>
  <c r="BH107" i="6"/>
  <c r="BG151" i="6"/>
  <c r="AT150" i="5"/>
  <c r="AS150" i="5"/>
  <c r="BG138" i="6"/>
  <c r="BG153" i="6"/>
  <c r="BE129" i="6"/>
  <c r="BF129" i="6" s="1"/>
  <c r="BG129" i="6" s="1"/>
  <c r="BH100" i="6"/>
  <c r="BI100" i="6" s="1"/>
  <c r="BK100" i="6" s="1"/>
  <c r="BH156" i="6"/>
  <c r="BI156" i="6" s="1"/>
  <c r="BK156" i="6" s="1"/>
  <c r="BJ76" i="6"/>
  <c r="BL76" i="6" s="1"/>
  <c r="BG62" i="6"/>
  <c r="BI62" i="6" s="1"/>
  <c r="BK62" i="6" s="1"/>
  <c r="BH66" i="6"/>
  <c r="BJ66" i="6" s="1"/>
  <c r="BL66" i="6" s="1"/>
  <c r="BE114" i="6"/>
  <c r="BF114" i="6" s="1"/>
  <c r="BH114" i="6" s="1"/>
  <c r="BE109" i="6"/>
  <c r="BF109" i="6" s="1"/>
  <c r="BG109" i="6" s="1"/>
  <c r="BG87" i="6"/>
  <c r="BJ87" i="6" s="1"/>
  <c r="BL87" i="6" s="1"/>
  <c r="AQ119" i="5"/>
  <c r="AR119" i="5" s="1"/>
  <c r="AS119" i="5" s="1"/>
  <c r="AT161" i="5"/>
  <c r="AV161" i="5" s="1"/>
  <c r="AP85" i="5"/>
  <c r="AQ85" i="5" s="1"/>
  <c r="AR85" i="5" s="1"/>
  <c r="AT85" i="5" s="1"/>
  <c r="AV85" i="5" s="1"/>
  <c r="AQ70" i="5"/>
  <c r="AR70" i="5" s="1"/>
  <c r="AT70" i="5" s="1"/>
  <c r="AV70" i="5" s="1"/>
  <c r="BG77" i="6"/>
  <c r="BI77" i="6" s="1"/>
  <c r="BK77" i="6" s="1"/>
  <c r="BH92" i="6"/>
  <c r="BJ92" i="6" s="1"/>
  <c r="BL92" i="6" s="1"/>
  <c r="BH94" i="6"/>
  <c r="BI94" i="6" s="1"/>
  <c r="BK94" i="6" s="1"/>
  <c r="BG73" i="6"/>
  <c r="BJ73" i="6" s="1"/>
  <c r="BL73" i="6" s="1"/>
  <c r="BH88" i="6"/>
  <c r="BI88" i="6" s="1"/>
  <c r="BK88" i="6" s="1"/>
  <c r="BG67" i="6"/>
  <c r="BI67" i="6" s="1"/>
  <c r="BK67" i="6" s="1"/>
  <c r="BH112" i="6"/>
  <c r="BI112" i="6" s="1"/>
  <c r="BK112" i="6" s="1"/>
  <c r="BG139" i="6"/>
  <c r="BI139" i="6" s="1"/>
  <c r="BK139" i="6" s="1"/>
  <c r="BE135" i="6"/>
  <c r="BF135" i="6" s="1"/>
  <c r="BG135" i="6" s="1"/>
  <c r="BE127" i="6"/>
  <c r="BF127" i="6" s="1"/>
  <c r="BG127" i="6" s="1"/>
  <c r="BG91" i="6"/>
  <c r="BJ91" i="6" s="1"/>
  <c r="BL91" i="6" s="1"/>
  <c r="BE78" i="6"/>
  <c r="BF78" i="6" s="1"/>
  <c r="BG78" i="6" s="1"/>
  <c r="BE117" i="6"/>
  <c r="BF117" i="6" s="1"/>
  <c r="BH117" i="6" s="1"/>
  <c r="BE113" i="6"/>
  <c r="BF113" i="6" s="1"/>
  <c r="BG113" i="6" s="1"/>
  <c r="BE93" i="6"/>
  <c r="BF93" i="6" s="1"/>
  <c r="BE89" i="6"/>
  <c r="BF89" i="6" s="1"/>
  <c r="BH89" i="6" s="1"/>
  <c r="BE132" i="6"/>
  <c r="BF132" i="6" s="1"/>
  <c r="BG132" i="6" s="1"/>
  <c r="BE146" i="6"/>
  <c r="BF146" i="6" s="1"/>
  <c r="BG146" i="6" s="1"/>
  <c r="BI111" i="6"/>
  <c r="BK111" i="6" s="1"/>
  <c r="BI90" i="6"/>
  <c r="BK90" i="6" s="1"/>
  <c r="BI149" i="6"/>
  <c r="BK149" i="6" s="1"/>
  <c r="BI154" i="6"/>
  <c r="BK154" i="6" s="1"/>
  <c r="BJ95" i="6"/>
  <c r="BL95" i="6" s="1"/>
  <c r="BJ144" i="6"/>
  <c r="BL144" i="6" s="1"/>
  <c r="BI103" i="6"/>
  <c r="BK103" i="6" s="1"/>
  <c r="BI79" i="6"/>
  <c r="BK79" i="6" s="1"/>
  <c r="BI101" i="6"/>
  <c r="BK101" i="6" s="1"/>
  <c r="BI99" i="6"/>
  <c r="BK99" i="6" s="1"/>
  <c r="BI122" i="6"/>
  <c r="BK122" i="6" s="1"/>
  <c r="BI69" i="6"/>
  <c r="BK69" i="6" s="1"/>
  <c r="BJ151" i="6"/>
  <c r="BL151" i="6" s="1"/>
  <c r="BJ124" i="6"/>
  <c r="BL124" i="6" s="1"/>
  <c r="BJ150" i="6"/>
  <c r="BL150" i="6" s="1"/>
  <c r="BJ136" i="6"/>
  <c r="BL136" i="6" s="1"/>
  <c r="BE140" i="6"/>
  <c r="BF140" i="6" s="1"/>
  <c r="BH140" i="6" s="1"/>
  <c r="BJ153" i="6"/>
  <c r="BL153" i="6" s="1"/>
  <c r="BJ107" i="6"/>
  <c r="BL107" i="6" s="1"/>
  <c r="BJ128" i="6"/>
  <c r="BL128" i="6" s="1"/>
  <c r="BH129" i="6"/>
  <c r="BG131" i="6"/>
  <c r="BH131" i="6"/>
  <c r="BG125" i="6"/>
  <c r="BH125" i="6"/>
  <c r="BG118" i="6"/>
  <c r="BH118" i="6"/>
  <c r="BG159" i="6"/>
  <c r="BH159" i="6"/>
  <c r="BG143" i="6"/>
  <c r="BH143" i="6"/>
  <c r="BG74" i="6"/>
  <c r="BH74" i="6"/>
  <c r="BG71" i="6"/>
  <c r="BH71" i="6"/>
  <c r="BG98" i="6"/>
  <c r="BH98" i="6"/>
  <c r="BG64" i="6"/>
  <c r="BH64" i="6"/>
  <c r="BG130" i="6"/>
  <c r="BH130" i="6"/>
  <c r="BG65" i="6"/>
  <c r="BH65" i="6"/>
  <c r="BG133" i="6"/>
  <c r="BH133" i="6"/>
  <c r="BI136" i="6"/>
  <c r="BK136" i="6" s="1"/>
  <c r="BJ103" i="6"/>
  <c r="BL103" i="6" s="1"/>
  <c r="BJ79" i="6"/>
  <c r="BL79" i="6" s="1"/>
  <c r="BJ101" i="6"/>
  <c r="BL101" i="6" s="1"/>
  <c r="BJ99" i="6"/>
  <c r="BL99" i="6" s="1"/>
  <c r="BJ122" i="6"/>
  <c r="BL122" i="6" s="1"/>
  <c r="BJ100" i="6"/>
  <c r="BL100" i="6" s="1"/>
  <c r="BJ69" i="6"/>
  <c r="BL69" i="6" s="1"/>
  <c r="BI107" i="6"/>
  <c r="BK107" i="6" s="1"/>
  <c r="BI128" i="6"/>
  <c r="BK128" i="6" s="1"/>
  <c r="BG155" i="6"/>
  <c r="BH155" i="6"/>
  <c r="BG72" i="6"/>
  <c r="BH72" i="6"/>
  <c r="BG162" i="6"/>
  <c r="BH162" i="6"/>
  <c r="BG106" i="6"/>
  <c r="BH106" i="6"/>
  <c r="BG145" i="6"/>
  <c r="BH145" i="6"/>
  <c r="BG126" i="6"/>
  <c r="BH126" i="6"/>
  <c r="BG80" i="6"/>
  <c r="BH80" i="6"/>
  <c r="BG160" i="6"/>
  <c r="BH160" i="6"/>
  <c r="BG82" i="6"/>
  <c r="BH82" i="6"/>
  <c r="BG141" i="6"/>
  <c r="BH141" i="6"/>
  <c r="BI134" i="6"/>
  <c r="BK134" i="6" s="1"/>
  <c r="BJ134" i="6"/>
  <c r="BL134" i="6" s="1"/>
  <c r="BG86" i="6"/>
  <c r="BH86" i="6"/>
  <c r="BG108" i="6"/>
  <c r="BH108" i="6"/>
  <c r="BG116" i="6"/>
  <c r="BH116" i="6"/>
  <c r="BG115" i="6"/>
  <c r="BH115" i="6"/>
  <c r="BG123" i="6"/>
  <c r="BH123" i="6"/>
  <c r="BG97" i="6"/>
  <c r="BH97" i="6"/>
  <c r="BG68" i="6"/>
  <c r="BH68" i="6"/>
  <c r="BI153" i="6"/>
  <c r="BK153" i="6" s="1"/>
  <c r="BI150" i="6"/>
  <c r="BK150" i="6" s="1"/>
  <c r="BI92" i="6"/>
  <c r="BK92" i="6" s="1"/>
  <c r="BJ111" i="6"/>
  <c r="BL111" i="6" s="1"/>
  <c r="BJ90" i="6"/>
  <c r="BL90" i="6" s="1"/>
  <c r="BJ156" i="6"/>
  <c r="BL156" i="6" s="1"/>
  <c r="BJ62" i="6"/>
  <c r="BL62" i="6" s="1"/>
  <c r="BJ149" i="6"/>
  <c r="BL149" i="6" s="1"/>
  <c r="BJ154" i="6"/>
  <c r="BL154" i="6" s="1"/>
  <c r="BI95" i="6"/>
  <c r="BK95" i="6" s="1"/>
  <c r="BI144" i="6"/>
  <c r="BK144" i="6" s="1"/>
  <c r="BI151" i="6"/>
  <c r="BK151" i="6" s="1"/>
  <c r="BI124" i="6"/>
  <c r="BK124" i="6" s="1"/>
  <c r="BG70" i="6"/>
  <c r="BH70" i="6"/>
  <c r="BG93" i="6"/>
  <c r="BH93" i="6"/>
  <c r="BG157" i="6"/>
  <c r="BH157" i="6"/>
  <c r="BH109" i="6"/>
  <c r="BG137" i="6"/>
  <c r="BH137" i="6"/>
  <c r="BG84" i="6"/>
  <c r="BH84" i="6"/>
  <c r="BI138" i="6"/>
  <c r="BK138" i="6" s="1"/>
  <c r="BJ138" i="6"/>
  <c r="BL138" i="6" s="1"/>
  <c r="AW102" i="5"/>
  <c r="BE161" i="6"/>
  <c r="BF161" i="6" s="1"/>
  <c r="BE148" i="6"/>
  <c r="BF148" i="6" s="1"/>
  <c r="BE63" i="6"/>
  <c r="BF63" i="6" s="1"/>
  <c r="BE96" i="6"/>
  <c r="BF96" i="6" s="1"/>
  <c r="BE75" i="6"/>
  <c r="BF75" i="6" s="1"/>
  <c r="BE142" i="6"/>
  <c r="BF142" i="6" s="1"/>
  <c r="BM120" i="6"/>
  <c r="BN120" i="6" s="1"/>
  <c r="BE104" i="6"/>
  <c r="BF104" i="6" s="1"/>
  <c r="BE121" i="6"/>
  <c r="BF121" i="6" s="1"/>
  <c r="BE83" i="6"/>
  <c r="BF83" i="6" s="1"/>
  <c r="BE85" i="6"/>
  <c r="BF85" i="6" s="1"/>
  <c r="BM102" i="6"/>
  <c r="BN102" i="6" s="1"/>
  <c r="BE105" i="6"/>
  <c r="BF105" i="6" s="1"/>
  <c r="BE110" i="6"/>
  <c r="BF110" i="6" s="1"/>
  <c r="BE158" i="6"/>
  <c r="BF158" i="6" s="1"/>
  <c r="BM147" i="6"/>
  <c r="BN147" i="6" s="1"/>
  <c r="BM119" i="6"/>
  <c r="BN119" i="6" s="1"/>
  <c r="BM81" i="6"/>
  <c r="BN81" i="6" s="1"/>
  <c r="BM76" i="6"/>
  <c r="BN76" i="6" s="1"/>
  <c r="BM152" i="6"/>
  <c r="BN152" i="6" s="1"/>
  <c r="AP73" i="5"/>
  <c r="AX105" i="5"/>
  <c r="AQ113" i="5"/>
  <c r="AR113" i="5" s="1"/>
  <c r="AS113" i="5" s="1"/>
  <c r="AW62" i="5"/>
  <c r="AY62" i="5" s="1"/>
  <c r="AZ62" i="5" s="1"/>
  <c r="AT145" i="5"/>
  <c r="AT141" i="5"/>
  <c r="AV141" i="5" s="1"/>
  <c r="AQ72" i="5"/>
  <c r="AR72" i="5" s="1"/>
  <c r="AS75" i="5"/>
  <c r="AU75" i="5" s="1"/>
  <c r="AQ130" i="5"/>
  <c r="AR130" i="5" s="1"/>
  <c r="AY160" i="5"/>
  <c r="AZ160" i="5" s="1"/>
  <c r="AQ100" i="5"/>
  <c r="AR100" i="5" s="1"/>
  <c r="AT100" i="5" s="1"/>
  <c r="AV100" i="5" s="1"/>
  <c r="AS143" i="5"/>
  <c r="AU143" i="5" s="1"/>
  <c r="AT143" i="5"/>
  <c r="AV143" i="5" s="1"/>
  <c r="AS95" i="5"/>
  <c r="AU95" i="5" s="1"/>
  <c r="AY125" i="5"/>
  <c r="AZ125" i="5" s="1"/>
  <c r="BB125" i="5" s="1"/>
  <c r="BD125" i="5" s="1"/>
  <c r="AQ77" i="5"/>
  <c r="AR77" i="5" s="1"/>
  <c r="AT77" i="5" s="1"/>
  <c r="AT92" i="5"/>
  <c r="AV92" i="5" s="1"/>
  <c r="AS98" i="5"/>
  <c r="AU98" i="5" s="1"/>
  <c r="AS112" i="5"/>
  <c r="AU112" i="5" s="1"/>
  <c r="AW108" i="5"/>
  <c r="AP86" i="5"/>
  <c r="AX116" i="5"/>
  <c r="AW90" i="5"/>
  <c r="AW118" i="5"/>
  <c r="AQ110" i="5"/>
  <c r="AR110" i="5" s="1"/>
  <c r="AS110" i="5" s="1"/>
  <c r="AU110" i="5" s="1"/>
  <c r="AS103" i="5"/>
  <c r="AS81" i="5"/>
  <c r="AU81" i="5" s="1"/>
  <c r="AQ107" i="5"/>
  <c r="AR107" i="5" s="1"/>
  <c r="AT107" i="5" s="1"/>
  <c r="AV107" i="5" s="1"/>
  <c r="AW153" i="5"/>
  <c r="AS123" i="5"/>
  <c r="AU123" i="5" s="1"/>
  <c r="BA106" i="5"/>
  <c r="BC106" i="5" s="1"/>
  <c r="AO86" i="5"/>
  <c r="AX63" i="5"/>
  <c r="AW71" i="5"/>
  <c r="AW87" i="5"/>
  <c r="AS158" i="5"/>
  <c r="AU158" i="5" s="1"/>
  <c r="AT158" i="5"/>
  <c r="AV158" i="5" s="1"/>
  <c r="AS68" i="1"/>
  <c r="AO135" i="1"/>
  <c r="AP83" i="1"/>
  <c r="AM62" i="1"/>
  <c r="AO62" i="1" s="1"/>
  <c r="AT76" i="1"/>
  <c r="AQ121" i="1"/>
  <c r="AR121" i="1" s="1"/>
  <c r="AS121" i="1" s="1"/>
  <c r="AP86" i="1"/>
  <c r="AM96" i="1"/>
  <c r="AT146" i="5"/>
  <c r="AV146" i="5" s="1"/>
  <c r="AS146" i="5"/>
  <c r="AU146" i="5" s="1"/>
  <c r="AW89" i="5"/>
  <c r="AT65" i="5"/>
  <c r="AV65" i="5" s="1"/>
  <c r="AT148" i="5"/>
  <c r="AV148" i="5" s="1"/>
  <c r="AW154" i="5"/>
  <c r="AW111" i="5"/>
  <c r="AW157" i="5"/>
  <c r="AW124" i="5"/>
  <c r="AX89" i="5"/>
  <c r="AO73" i="5"/>
  <c r="AQ73" i="5" s="1"/>
  <c r="AR73" i="5" s="1"/>
  <c r="AS73" i="5" s="1"/>
  <c r="BB162" i="5"/>
  <c r="BD162" i="5" s="1"/>
  <c r="AX71" i="5"/>
  <c r="AT144" i="5"/>
  <c r="AV144" i="5" s="1"/>
  <c r="AS144" i="5"/>
  <c r="AU144" i="5" s="1"/>
  <c r="AX131" i="5"/>
  <c r="AX153" i="5"/>
  <c r="AS122" i="5"/>
  <c r="AU122" i="5" s="1"/>
  <c r="AT122" i="5"/>
  <c r="AX135" i="5"/>
  <c r="AW120" i="5"/>
  <c r="AX149" i="5"/>
  <c r="AX157" i="5"/>
  <c r="AX118" i="5"/>
  <c r="AS129" i="5"/>
  <c r="AU129" i="5" s="1"/>
  <c r="AT129" i="5"/>
  <c r="AV129" i="5" s="1"/>
  <c r="AS142" i="5"/>
  <c r="AU142" i="5" s="1"/>
  <c r="AT142" i="5"/>
  <c r="AV142" i="5" s="1"/>
  <c r="AT67" i="5"/>
  <c r="AV67" i="5" s="1"/>
  <c r="AS67" i="5"/>
  <c r="AU67" i="5" s="1"/>
  <c r="AS140" i="5"/>
  <c r="AU140" i="5" s="1"/>
  <c r="AT140" i="5"/>
  <c r="AV140" i="5" s="1"/>
  <c r="AT132" i="5"/>
  <c r="AV132" i="5" s="1"/>
  <c r="AS132" i="5"/>
  <c r="AU132" i="5" s="1"/>
  <c r="AX95" i="5"/>
  <c r="AX120" i="5"/>
  <c r="AX102" i="5"/>
  <c r="AW135" i="5"/>
  <c r="AX143" i="5"/>
  <c r="AW116" i="5"/>
  <c r="AX108" i="5"/>
  <c r="AX111" i="5"/>
  <c r="AW159" i="5"/>
  <c r="AX90" i="5"/>
  <c r="AW149" i="5"/>
  <c r="AX69" i="5"/>
  <c r="AW63" i="5"/>
  <c r="AX87" i="5"/>
  <c r="AX124" i="5"/>
  <c r="AX154" i="5"/>
  <c r="AY154" i="5" s="1"/>
  <c r="AZ154" i="5" s="1"/>
  <c r="AT84" i="5"/>
  <c r="AS84" i="5"/>
  <c r="AT97" i="5"/>
  <c r="AS97" i="5"/>
  <c r="AT138" i="5"/>
  <c r="AS138" i="5"/>
  <c r="AT104" i="5"/>
  <c r="AS104" i="5"/>
  <c r="AU74" i="5"/>
  <c r="AU94" i="5"/>
  <c r="AU80" i="5"/>
  <c r="AW105" i="5"/>
  <c r="AU152" i="5"/>
  <c r="AU137" i="5"/>
  <c r="AT117" i="5"/>
  <c r="AS117" i="5"/>
  <c r="AU82" i="5"/>
  <c r="AV76" i="5"/>
  <c r="AT139" i="5"/>
  <c r="AS139" i="5"/>
  <c r="AV103" i="5"/>
  <c r="AV145" i="5"/>
  <c r="AV83" i="5"/>
  <c r="AV114" i="5"/>
  <c r="AU119" i="5"/>
  <c r="AU151" i="5"/>
  <c r="AV121" i="5"/>
  <c r="AV136" i="5"/>
  <c r="AU78" i="5"/>
  <c r="BC162" i="5"/>
  <c r="AV94" i="5"/>
  <c r="AV80" i="5"/>
  <c r="AV152" i="5"/>
  <c r="AV137" i="5"/>
  <c r="AV82" i="5"/>
  <c r="AU156" i="5"/>
  <c r="AT126" i="5"/>
  <c r="AS126" i="5"/>
  <c r="AU101" i="5"/>
  <c r="AT72" i="5"/>
  <c r="AS72" i="5"/>
  <c r="AV151" i="5"/>
  <c r="AU155" i="5"/>
  <c r="AV123" i="5"/>
  <c r="AV78" i="5"/>
  <c r="AU68" i="5"/>
  <c r="AU88" i="5"/>
  <c r="AU66" i="5"/>
  <c r="AU147" i="5"/>
  <c r="AU127" i="5"/>
  <c r="AU134" i="5"/>
  <c r="AT128" i="5"/>
  <c r="AS128" i="5"/>
  <c r="AT93" i="5"/>
  <c r="AS93" i="5"/>
  <c r="AV75" i="5"/>
  <c r="AV156" i="5"/>
  <c r="AU150" i="5"/>
  <c r="AV101" i="5"/>
  <c r="AU64" i="5"/>
  <c r="AV155" i="5"/>
  <c r="AV81" i="5"/>
  <c r="AU115" i="5"/>
  <c r="AT91" i="5"/>
  <c r="AS91" i="5"/>
  <c r="AV99" i="5"/>
  <c r="AV74" i="5"/>
  <c r="AV68" i="5"/>
  <c r="AV88" i="5"/>
  <c r="BD106" i="5"/>
  <c r="AV66" i="5"/>
  <c r="AV147" i="5"/>
  <c r="AV127" i="5"/>
  <c r="AV134" i="5"/>
  <c r="AT113" i="5"/>
  <c r="AU76" i="5"/>
  <c r="AV150" i="5"/>
  <c r="AU103" i="5"/>
  <c r="AU145" i="5"/>
  <c r="AU83" i="5"/>
  <c r="AU114" i="5"/>
  <c r="AV64" i="5"/>
  <c r="AV96" i="5"/>
  <c r="AV77" i="5"/>
  <c r="AU65" i="5"/>
  <c r="AU121" i="5"/>
  <c r="AU136" i="5"/>
  <c r="AV115" i="5"/>
  <c r="AU148" i="5"/>
  <c r="AU133" i="5"/>
  <c r="AS140" i="1"/>
  <c r="AN96" i="1"/>
  <c r="AO112" i="1"/>
  <c r="AP112" i="1"/>
  <c r="AQ102" i="1"/>
  <c r="AR102" i="1" s="1"/>
  <c r="AS102" i="1" s="1"/>
  <c r="AM90" i="1"/>
  <c r="AO157" i="1"/>
  <c r="AM66" i="1"/>
  <c r="AO66" i="1" s="1"/>
  <c r="AP74" i="1"/>
  <c r="AN108" i="1"/>
  <c r="AM108" i="1"/>
  <c r="AP93" i="1"/>
  <c r="AM117" i="1"/>
  <c r="AP122" i="1"/>
  <c r="AO122" i="1"/>
  <c r="AO101" i="1"/>
  <c r="AQ101" i="1" s="1"/>
  <c r="AR101" i="1" s="1"/>
  <c r="AO84" i="1"/>
  <c r="AQ69" i="1"/>
  <c r="AR69" i="1" s="1"/>
  <c r="AO93" i="1"/>
  <c r="AO74" i="1"/>
  <c r="AW126" i="1"/>
  <c r="AM71" i="1"/>
  <c r="AM152" i="1"/>
  <c r="AN129" i="1"/>
  <c r="AM132" i="1"/>
  <c r="AM88" i="1"/>
  <c r="AM87" i="1"/>
  <c r="AO113" i="1"/>
  <c r="AP113" i="1"/>
  <c r="AM67" i="1"/>
  <c r="AN67" i="1"/>
  <c r="AN85" i="1"/>
  <c r="AN106" i="1"/>
  <c r="AN152" i="1"/>
  <c r="AM80" i="1"/>
  <c r="AP80" i="1" s="1"/>
  <c r="AN99" i="1"/>
  <c r="AN119" i="1"/>
  <c r="AW162" i="1"/>
  <c r="AM109" i="1"/>
  <c r="AU151" i="1"/>
  <c r="AX151" i="1" s="1"/>
  <c r="AM160" i="1"/>
  <c r="AQ155" i="1"/>
  <c r="AR155" i="1" s="1"/>
  <c r="AT155" i="1" s="1"/>
  <c r="AN87" i="1"/>
  <c r="AP157" i="1"/>
  <c r="AN90" i="1"/>
  <c r="AN109" i="1"/>
  <c r="AO100" i="1"/>
  <c r="AP150" i="1"/>
  <c r="AO150" i="1"/>
  <c r="AM141" i="1"/>
  <c r="AN141" i="1"/>
  <c r="AN128" i="1"/>
  <c r="AM78" i="1"/>
  <c r="AN131" i="1"/>
  <c r="AM99" i="1"/>
  <c r="AN71" i="1"/>
  <c r="AM119" i="1"/>
  <c r="AN117" i="1"/>
  <c r="AN138" i="1"/>
  <c r="AO91" i="1"/>
  <c r="AQ91" i="1" s="1"/>
  <c r="AR91" i="1" s="1"/>
  <c r="AO65" i="1"/>
  <c r="AP65" i="1"/>
  <c r="AN132" i="1"/>
  <c r="AN88" i="1"/>
  <c r="AU110" i="1"/>
  <c r="AM97" i="1"/>
  <c r="AN115" i="1"/>
  <c r="AP135" i="1"/>
  <c r="AQ135" i="1" s="1"/>
  <c r="AR135" i="1" s="1"/>
  <c r="AM138" i="1"/>
  <c r="AO83" i="1"/>
  <c r="AN160" i="1"/>
  <c r="AM85" i="1"/>
  <c r="AO85" i="1" s="1"/>
  <c r="AM106" i="1"/>
  <c r="AN97" i="1"/>
  <c r="AM115" i="1"/>
  <c r="AM128" i="1"/>
  <c r="AN78" i="1"/>
  <c r="AM131" i="1"/>
  <c r="AM129" i="1"/>
  <c r="AP161" i="1"/>
  <c r="AO161" i="1"/>
  <c r="AO142" i="1"/>
  <c r="AP144" i="1"/>
  <c r="AO144" i="1"/>
  <c r="AQ79" i="1"/>
  <c r="AR79" i="1" s="1"/>
  <c r="AT79" i="1" s="1"/>
  <c r="AV110" i="1"/>
  <c r="AW123" i="1"/>
  <c r="AX159" i="1"/>
  <c r="AP142" i="1"/>
  <c r="AQ143" i="1"/>
  <c r="AR143" i="1" s="1"/>
  <c r="AT143" i="1" s="1"/>
  <c r="AX94" i="1"/>
  <c r="AX127" i="1"/>
  <c r="AS82" i="1"/>
  <c r="AU82" i="1" s="1"/>
  <c r="AQ104" i="1"/>
  <c r="AR104" i="1" s="1"/>
  <c r="AS104" i="1" s="1"/>
  <c r="AX162" i="1"/>
  <c r="AX123" i="1"/>
  <c r="AX126" i="1"/>
  <c r="AY126" i="1" s="1"/>
  <c r="AZ126" i="1" s="1"/>
  <c r="AW159" i="1"/>
  <c r="AV64" i="1"/>
  <c r="AV153" i="1"/>
  <c r="AV140" i="1"/>
  <c r="AV149" i="1"/>
  <c r="AV73" i="1"/>
  <c r="AV89" i="1"/>
  <c r="AW127" i="1"/>
  <c r="AV76" i="1"/>
  <c r="AU92" i="1"/>
  <c r="AU124" i="1"/>
  <c r="AU114" i="1"/>
  <c r="AU145" i="1"/>
  <c r="AU68" i="1"/>
  <c r="AU156" i="1"/>
  <c r="AU89" i="1"/>
  <c r="AV124" i="1"/>
  <c r="AV114" i="1"/>
  <c r="AV145" i="1"/>
  <c r="AV68" i="1"/>
  <c r="AV92" i="1"/>
  <c r="AU140" i="1"/>
  <c r="AU149" i="1"/>
  <c r="AU73" i="1"/>
  <c r="AU76" i="1"/>
  <c r="AU64" i="1"/>
  <c r="AU153" i="1"/>
  <c r="AW94" i="1"/>
  <c r="AV156" i="1"/>
  <c r="AS99" i="5" l="1"/>
  <c r="AU99" i="5" s="1"/>
  <c r="AW79" i="5"/>
  <c r="AY90" i="5"/>
  <c r="AZ90" i="5" s="1"/>
  <c r="AX159" i="5"/>
  <c r="AY159" i="5" s="1"/>
  <c r="AZ159" i="5" s="1"/>
  <c r="AS96" i="5"/>
  <c r="AU96" i="5" s="1"/>
  <c r="AW98" i="5"/>
  <c r="AW69" i="5"/>
  <c r="AX79" i="5"/>
  <c r="AY131" i="5"/>
  <c r="AZ131" i="5" s="1"/>
  <c r="AX98" i="5"/>
  <c r="AY98" i="5" s="1"/>
  <c r="AZ98" i="5" s="1"/>
  <c r="AT119" i="5"/>
  <c r="AV119" i="5" s="1"/>
  <c r="AY105" i="5"/>
  <c r="AZ105" i="5" s="1"/>
  <c r="AW92" i="5"/>
  <c r="AW141" i="5"/>
  <c r="AY69" i="5"/>
  <c r="AZ69" i="5" s="1"/>
  <c r="AX141" i="5"/>
  <c r="AS70" i="5"/>
  <c r="AU70" i="5" s="1"/>
  <c r="AS100" i="5"/>
  <c r="AU100" i="5" s="1"/>
  <c r="AT133" i="5"/>
  <c r="AV133" i="5" s="1"/>
  <c r="AW161" i="5"/>
  <c r="AW109" i="5"/>
  <c r="AX161" i="5"/>
  <c r="AX109" i="5"/>
  <c r="AY116" i="5"/>
  <c r="AZ116" i="5" s="1"/>
  <c r="BA116" i="5" s="1"/>
  <c r="AY124" i="5"/>
  <c r="AZ124" i="5" s="1"/>
  <c r="AS107" i="5"/>
  <c r="AU107" i="5" s="1"/>
  <c r="AW95" i="5"/>
  <c r="AP120" i="1"/>
  <c r="AQ120" i="1" s="1"/>
  <c r="AR120" i="1" s="1"/>
  <c r="AQ136" i="1"/>
  <c r="AR136" i="1" s="1"/>
  <c r="AS136" i="1" s="1"/>
  <c r="AP77" i="1"/>
  <c r="AQ77" i="1" s="1"/>
  <c r="AR77" i="1" s="1"/>
  <c r="AQ95" i="1"/>
  <c r="AR95" i="1" s="1"/>
  <c r="AW151" i="1"/>
  <c r="AP137" i="1"/>
  <c r="AQ137" i="1" s="1"/>
  <c r="AR137" i="1" s="1"/>
  <c r="AQ130" i="1"/>
  <c r="AR130" i="1" s="1"/>
  <c r="AS130" i="1" s="1"/>
  <c r="AS111" i="1"/>
  <c r="AU111" i="1" s="1"/>
  <c r="AY162" i="1"/>
  <c r="AZ162" i="1" s="1"/>
  <c r="AO129" i="1"/>
  <c r="AQ139" i="1"/>
  <c r="AR139" i="1" s="1"/>
  <c r="AT139" i="1" s="1"/>
  <c r="AO148" i="1"/>
  <c r="AP90" i="1"/>
  <c r="AP70" i="1"/>
  <c r="AN107" i="1"/>
  <c r="AP107" i="1" s="1"/>
  <c r="AV63" i="1"/>
  <c r="AY87" i="5"/>
  <c r="AZ87" i="5" s="1"/>
  <c r="AY108" i="5"/>
  <c r="AZ108" i="5" s="1"/>
  <c r="AS85" i="5"/>
  <c r="AU85" i="5" s="1"/>
  <c r="AO75" i="1"/>
  <c r="AQ75" i="1" s="1"/>
  <c r="AR75" i="1" s="1"/>
  <c r="AT75" i="1" s="1"/>
  <c r="AP125" i="1"/>
  <c r="AO154" i="1"/>
  <c r="AO70" i="1"/>
  <c r="AQ116" i="1"/>
  <c r="AR116" i="1" s="1"/>
  <c r="AS116" i="1" s="1"/>
  <c r="AN118" i="1"/>
  <c r="AQ81" i="1"/>
  <c r="AR81" i="1" s="1"/>
  <c r="AQ146" i="1"/>
  <c r="AR146" i="1" s="1"/>
  <c r="AS146" i="1" s="1"/>
  <c r="AP148" i="1"/>
  <c r="AQ148" i="1" s="1"/>
  <c r="AR148" i="1" s="1"/>
  <c r="AU134" i="1"/>
  <c r="AP105" i="1"/>
  <c r="AM98" i="1"/>
  <c r="AP98" i="1" s="1"/>
  <c r="AO125" i="1"/>
  <c r="AP158" i="1"/>
  <c r="AS133" i="1"/>
  <c r="AT133" i="1"/>
  <c r="AO96" i="1"/>
  <c r="AO105" i="1"/>
  <c r="AT95" i="1"/>
  <c r="AS95" i="1"/>
  <c r="AP154" i="1"/>
  <c r="AV134" i="1"/>
  <c r="AP132" i="1"/>
  <c r="BI87" i="6"/>
  <c r="BK87" i="6" s="1"/>
  <c r="AT130" i="1"/>
  <c r="AS72" i="1"/>
  <c r="AT72" i="1"/>
  <c r="AP85" i="1"/>
  <c r="AY102" i="5"/>
  <c r="AZ102" i="5" s="1"/>
  <c r="AY63" i="5"/>
  <c r="AZ63" i="5" s="1"/>
  <c r="AW112" i="5"/>
  <c r="AQ86" i="1"/>
  <c r="AR86" i="1" s="1"/>
  <c r="AT86" i="1" s="1"/>
  <c r="AO158" i="1"/>
  <c r="AO103" i="1"/>
  <c r="AP103" i="1"/>
  <c r="AO147" i="1"/>
  <c r="AQ83" i="1"/>
  <c r="AR83" i="1" s="1"/>
  <c r="AS83" i="1" s="1"/>
  <c r="AO99" i="1"/>
  <c r="AQ100" i="1"/>
  <c r="AR100" i="1" s="1"/>
  <c r="AS100" i="1" s="1"/>
  <c r="AP62" i="1"/>
  <c r="AQ74" i="1"/>
  <c r="AR74" i="1" s="1"/>
  <c r="AT74" i="1" s="1"/>
  <c r="AO98" i="1"/>
  <c r="AM118" i="1"/>
  <c r="BM124" i="6"/>
  <c r="BN124" i="6" s="1"/>
  <c r="BJ77" i="6"/>
  <c r="BL77" i="6" s="1"/>
  <c r="AY111" i="5"/>
  <c r="AZ111" i="5" s="1"/>
  <c r="AT110" i="5"/>
  <c r="AV110" i="5" s="1"/>
  <c r="BH113" i="6"/>
  <c r="BI66" i="6"/>
  <c r="BK66" i="6" s="1"/>
  <c r="BJ112" i="6"/>
  <c r="BL112" i="6" s="1"/>
  <c r="BM112" i="6" s="1"/>
  <c r="BN112" i="6" s="1"/>
  <c r="BP112" i="6" s="1"/>
  <c r="BJ94" i="6"/>
  <c r="BL94" i="6" s="1"/>
  <c r="BM94" i="6" s="1"/>
  <c r="BN94" i="6" s="1"/>
  <c r="BO94" i="6" s="1"/>
  <c r="BG114" i="6"/>
  <c r="BJ67" i="6"/>
  <c r="BL67" i="6" s="1"/>
  <c r="BH127" i="6"/>
  <c r="BI127" i="6" s="1"/>
  <c r="BK127" i="6" s="1"/>
  <c r="BM87" i="6"/>
  <c r="BN87" i="6" s="1"/>
  <c r="BO87" i="6" s="1"/>
  <c r="BI73" i="6"/>
  <c r="BK73" i="6" s="1"/>
  <c r="AS77" i="5"/>
  <c r="AU77" i="5" s="1"/>
  <c r="AW143" i="5"/>
  <c r="AY143" i="5" s="1"/>
  <c r="AZ143" i="5" s="1"/>
  <c r="BJ88" i="6"/>
  <c r="BL88" i="6" s="1"/>
  <c r="BI91" i="6"/>
  <c r="BK91" i="6" s="1"/>
  <c r="BH135" i="6"/>
  <c r="BI135" i="6" s="1"/>
  <c r="BK135" i="6" s="1"/>
  <c r="BG117" i="6"/>
  <c r="BI117" i="6" s="1"/>
  <c r="BK117" i="6" s="1"/>
  <c r="BM95" i="6"/>
  <c r="BN95" i="6" s="1"/>
  <c r="BM111" i="6"/>
  <c r="BN111" i="6" s="1"/>
  <c r="BO111" i="6" s="1"/>
  <c r="BJ139" i="6"/>
  <c r="BL139" i="6" s="1"/>
  <c r="BM139" i="6" s="1"/>
  <c r="BN139" i="6" s="1"/>
  <c r="BM101" i="6"/>
  <c r="BN101" i="6" s="1"/>
  <c r="BO101" i="6" s="1"/>
  <c r="BH78" i="6"/>
  <c r="BM153" i="6"/>
  <c r="BN153" i="6" s="1"/>
  <c r="BP153" i="6" s="1"/>
  <c r="BM103" i="6"/>
  <c r="BN103" i="6" s="1"/>
  <c r="BO103" i="6" s="1"/>
  <c r="BM144" i="6"/>
  <c r="BN144" i="6" s="1"/>
  <c r="BO144" i="6" s="1"/>
  <c r="BG89" i="6"/>
  <c r="BJ89" i="6" s="1"/>
  <c r="BL89" i="6" s="1"/>
  <c r="AW142" i="5"/>
  <c r="BM149" i="6"/>
  <c r="BN149" i="6" s="1"/>
  <c r="BO149" i="6" s="1"/>
  <c r="BM90" i="6"/>
  <c r="BN90" i="6" s="1"/>
  <c r="BO90" i="6" s="1"/>
  <c r="BH132" i="6"/>
  <c r="BI132" i="6" s="1"/>
  <c r="BK132" i="6" s="1"/>
  <c r="BM77" i="6"/>
  <c r="BN77" i="6" s="1"/>
  <c r="BO77" i="6" s="1"/>
  <c r="BG140" i="6"/>
  <c r="BJ140" i="6" s="1"/>
  <c r="BL140" i="6" s="1"/>
  <c r="BH146" i="6"/>
  <c r="BJ146" i="6" s="1"/>
  <c r="BL146" i="6" s="1"/>
  <c r="BM122" i="6"/>
  <c r="BN122" i="6" s="1"/>
  <c r="BP122" i="6" s="1"/>
  <c r="BM79" i="6"/>
  <c r="BN79" i="6" s="1"/>
  <c r="BP79" i="6" s="1"/>
  <c r="BM154" i="6"/>
  <c r="BN154" i="6" s="1"/>
  <c r="BO154" i="6" s="1"/>
  <c r="BM107" i="6"/>
  <c r="BN107" i="6" s="1"/>
  <c r="BP107" i="6" s="1"/>
  <c r="BM138" i="6"/>
  <c r="BN138" i="6" s="1"/>
  <c r="BP138" i="6" s="1"/>
  <c r="BJ137" i="6"/>
  <c r="BL137" i="6" s="1"/>
  <c r="BJ157" i="6"/>
  <c r="BL157" i="6" s="1"/>
  <c r="BJ70" i="6"/>
  <c r="BL70" i="6" s="1"/>
  <c r="BI68" i="6"/>
  <c r="BK68" i="6" s="1"/>
  <c r="BI115" i="6"/>
  <c r="BK115" i="6" s="1"/>
  <c r="BI108" i="6"/>
  <c r="BK108" i="6" s="1"/>
  <c r="BI86" i="6"/>
  <c r="BK86" i="6" s="1"/>
  <c r="BI141" i="6"/>
  <c r="BK141" i="6" s="1"/>
  <c r="BI160" i="6"/>
  <c r="BK160" i="6" s="1"/>
  <c r="BI80" i="6"/>
  <c r="BK80" i="6" s="1"/>
  <c r="BI145" i="6"/>
  <c r="BK145" i="6" s="1"/>
  <c r="BI162" i="6"/>
  <c r="BK162" i="6" s="1"/>
  <c r="BJ84" i="6"/>
  <c r="BL84" i="6" s="1"/>
  <c r="BJ109" i="6"/>
  <c r="BL109" i="6" s="1"/>
  <c r="BJ93" i="6"/>
  <c r="BL93" i="6" s="1"/>
  <c r="BI113" i="6"/>
  <c r="BK113" i="6" s="1"/>
  <c r="BI97" i="6"/>
  <c r="BK97" i="6" s="1"/>
  <c r="BI123" i="6"/>
  <c r="BK123" i="6" s="1"/>
  <c r="BI116" i="6"/>
  <c r="BK116" i="6" s="1"/>
  <c r="BI82" i="6"/>
  <c r="BK82" i="6" s="1"/>
  <c r="BI126" i="6"/>
  <c r="BK126" i="6" s="1"/>
  <c r="BI106" i="6"/>
  <c r="BK106" i="6" s="1"/>
  <c r="BI72" i="6"/>
  <c r="BK72" i="6" s="1"/>
  <c r="BI155" i="6"/>
  <c r="BK155" i="6" s="1"/>
  <c r="BJ65" i="6"/>
  <c r="BL65" i="6" s="1"/>
  <c r="BJ64" i="6"/>
  <c r="BL64" i="6" s="1"/>
  <c r="BJ71" i="6"/>
  <c r="BL71" i="6" s="1"/>
  <c r="BJ133" i="6"/>
  <c r="BL133" i="6" s="1"/>
  <c r="BJ98" i="6"/>
  <c r="BL98" i="6" s="1"/>
  <c r="BJ74" i="6"/>
  <c r="BL74" i="6" s="1"/>
  <c r="BJ143" i="6"/>
  <c r="BL143" i="6" s="1"/>
  <c r="BJ78" i="6"/>
  <c r="BL78" i="6" s="1"/>
  <c r="BJ118" i="6"/>
  <c r="BL118" i="6" s="1"/>
  <c r="BJ131" i="6"/>
  <c r="BL131" i="6" s="1"/>
  <c r="BJ114" i="6"/>
  <c r="BL114" i="6" s="1"/>
  <c r="BJ159" i="6"/>
  <c r="BL159" i="6" s="1"/>
  <c r="BJ125" i="6"/>
  <c r="BL125" i="6" s="1"/>
  <c r="BJ129" i="6"/>
  <c r="BL129" i="6" s="1"/>
  <c r="BJ68" i="6"/>
  <c r="BL68" i="6" s="1"/>
  <c r="BJ127" i="6"/>
  <c r="BL127" i="6" s="1"/>
  <c r="BJ115" i="6"/>
  <c r="BL115" i="6" s="1"/>
  <c r="BJ108" i="6"/>
  <c r="BL108" i="6" s="1"/>
  <c r="BJ86" i="6"/>
  <c r="BL86" i="6" s="1"/>
  <c r="BJ141" i="6"/>
  <c r="BL141" i="6" s="1"/>
  <c r="BJ160" i="6"/>
  <c r="BL160" i="6" s="1"/>
  <c r="BJ80" i="6"/>
  <c r="BL80" i="6" s="1"/>
  <c r="BJ145" i="6"/>
  <c r="BL145" i="6" s="1"/>
  <c r="BJ162" i="6"/>
  <c r="BL162" i="6" s="1"/>
  <c r="BP90" i="6"/>
  <c r="BO119" i="6"/>
  <c r="BP119" i="6"/>
  <c r="BO102" i="6"/>
  <c r="BP102" i="6"/>
  <c r="BG63" i="6"/>
  <c r="BH63" i="6"/>
  <c r="BO152" i="6"/>
  <c r="BP152" i="6"/>
  <c r="BO124" i="6"/>
  <c r="BP124" i="6"/>
  <c r="BO122" i="6"/>
  <c r="BG85" i="6"/>
  <c r="BH85" i="6"/>
  <c r="BG104" i="6"/>
  <c r="BH104" i="6"/>
  <c r="BG75" i="6"/>
  <c r="BH75" i="6"/>
  <c r="BG148" i="6"/>
  <c r="BH148" i="6"/>
  <c r="BI137" i="6"/>
  <c r="BK137" i="6" s="1"/>
  <c r="BI157" i="6"/>
  <c r="BK157" i="6" s="1"/>
  <c r="BI70" i="6"/>
  <c r="BK70" i="6" s="1"/>
  <c r="BJ113" i="6"/>
  <c r="BL113" i="6" s="1"/>
  <c r="BJ97" i="6"/>
  <c r="BL97" i="6" s="1"/>
  <c r="BJ123" i="6"/>
  <c r="BL123" i="6" s="1"/>
  <c r="BJ116" i="6"/>
  <c r="BL116" i="6" s="1"/>
  <c r="BJ82" i="6"/>
  <c r="BL82" i="6" s="1"/>
  <c r="BJ126" i="6"/>
  <c r="BL126" i="6" s="1"/>
  <c r="BJ106" i="6"/>
  <c r="BL106" i="6" s="1"/>
  <c r="BJ72" i="6"/>
  <c r="BL72" i="6" s="1"/>
  <c r="BJ155" i="6"/>
  <c r="BL155" i="6" s="1"/>
  <c r="BI133" i="6"/>
  <c r="BK133" i="6" s="1"/>
  <c r="BI98" i="6"/>
  <c r="BK98" i="6" s="1"/>
  <c r="BI74" i="6"/>
  <c r="BK74" i="6" s="1"/>
  <c r="BI143" i="6"/>
  <c r="BK143" i="6" s="1"/>
  <c r="BI78" i="6"/>
  <c r="BK78" i="6" s="1"/>
  <c r="BI118" i="6"/>
  <c r="BK118" i="6" s="1"/>
  <c r="BI131" i="6"/>
  <c r="BK131" i="6" s="1"/>
  <c r="BO138" i="6"/>
  <c r="BO147" i="6"/>
  <c r="BP147" i="6"/>
  <c r="BG110" i="6"/>
  <c r="BH110" i="6"/>
  <c r="BG83" i="6"/>
  <c r="BH83" i="6"/>
  <c r="BO120" i="6"/>
  <c r="BP120" i="6"/>
  <c r="BP111" i="6"/>
  <c r="BI130" i="6"/>
  <c r="BK130" i="6" s="1"/>
  <c r="BJ130" i="6"/>
  <c r="BL130" i="6" s="1"/>
  <c r="BO76" i="6"/>
  <c r="BP76" i="6"/>
  <c r="BP101" i="6"/>
  <c r="BO81" i="6"/>
  <c r="BP81" i="6"/>
  <c r="BG105" i="6"/>
  <c r="BH105" i="6"/>
  <c r="BG121" i="6"/>
  <c r="BH121" i="6"/>
  <c r="BG142" i="6"/>
  <c r="BH142" i="6"/>
  <c r="BG96" i="6"/>
  <c r="BH96" i="6"/>
  <c r="BG161" i="6"/>
  <c r="BH161" i="6"/>
  <c r="BI84" i="6"/>
  <c r="BK84" i="6" s="1"/>
  <c r="BI109" i="6"/>
  <c r="BK109" i="6" s="1"/>
  <c r="BI93" i="6"/>
  <c r="BK93" i="6" s="1"/>
  <c r="BI146" i="6"/>
  <c r="BK146" i="6" s="1"/>
  <c r="BI65" i="6"/>
  <c r="BK65" i="6" s="1"/>
  <c r="BI64" i="6"/>
  <c r="BK64" i="6" s="1"/>
  <c r="BI71" i="6"/>
  <c r="BK71" i="6" s="1"/>
  <c r="BI114" i="6"/>
  <c r="BK114" i="6" s="1"/>
  <c r="BI159" i="6"/>
  <c r="BK159" i="6" s="1"/>
  <c r="BI125" i="6"/>
  <c r="BK125" i="6" s="1"/>
  <c r="BI129" i="6"/>
  <c r="BK129" i="6" s="1"/>
  <c r="BG158" i="6"/>
  <c r="BH158" i="6"/>
  <c r="BO95" i="6"/>
  <c r="BP95" i="6"/>
  <c r="AX134" i="5"/>
  <c r="AX112" i="5"/>
  <c r="AY153" i="5"/>
  <c r="AZ153" i="5" s="1"/>
  <c r="BB153" i="5" s="1"/>
  <c r="BD153" i="5" s="1"/>
  <c r="BA125" i="5"/>
  <c r="BC125" i="5" s="1"/>
  <c r="AX152" i="5"/>
  <c r="BM100" i="6"/>
  <c r="BN100" i="6" s="1"/>
  <c r="BF163" i="6"/>
  <c r="BM134" i="6"/>
  <c r="BN134" i="6" s="1"/>
  <c r="BM128" i="6"/>
  <c r="BN128" i="6" s="1"/>
  <c r="BM156" i="6"/>
  <c r="BN156" i="6" s="1"/>
  <c r="BM91" i="6"/>
  <c r="BN91" i="6" s="1"/>
  <c r="BM73" i="6"/>
  <c r="BN73" i="6" s="1"/>
  <c r="BM150" i="6"/>
  <c r="BN150" i="6" s="1"/>
  <c r="BM99" i="6"/>
  <c r="BN99" i="6" s="1"/>
  <c r="BM66" i="6"/>
  <c r="BN66" i="6" s="1"/>
  <c r="BM62" i="6"/>
  <c r="BN62" i="6" s="1"/>
  <c r="BM88" i="6"/>
  <c r="BN88" i="6" s="1"/>
  <c r="BM136" i="6"/>
  <c r="BN136" i="6" s="1"/>
  <c r="BM92" i="6"/>
  <c r="BN92" i="6" s="1"/>
  <c r="AW137" i="5"/>
  <c r="BA62" i="5"/>
  <c r="BC62" i="5" s="1"/>
  <c r="BB62" i="5"/>
  <c r="BD62" i="5" s="1"/>
  <c r="AW144" i="5"/>
  <c r="BB160" i="5"/>
  <c r="BD160" i="5" s="1"/>
  <c r="BA160" i="5"/>
  <c r="BC160" i="5" s="1"/>
  <c r="AS130" i="5"/>
  <c r="AU130" i="5" s="1"/>
  <c r="AT130" i="5"/>
  <c r="AV130" i="5" s="1"/>
  <c r="AX85" i="5"/>
  <c r="AX92" i="5"/>
  <c r="AY92" i="5" s="1"/>
  <c r="AZ92" i="5" s="1"/>
  <c r="AW85" i="5"/>
  <c r="AW74" i="5"/>
  <c r="AY135" i="5"/>
  <c r="AZ135" i="5" s="1"/>
  <c r="AQ86" i="5"/>
  <c r="AR86" i="5" s="1"/>
  <c r="AS86" i="5" s="1"/>
  <c r="AW140" i="5"/>
  <c r="AW75" i="5"/>
  <c r="BE162" i="5"/>
  <c r="AW99" i="5"/>
  <c r="AY157" i="5"/>
  <c r="AZ157" i="5" s="1"/>
  <c r="AY89" i="5"/>
  <c r="AZ89" i="5" s="1"/>
  <c r="BB89" i="5" s="1"/>
  <c r="BD89" i="5" s="1"/>
  <c r="AY71" i="5"/>
  <c r="AZ71" i="5" s="1"/>
  <c r="AX136" i="5"/>
  <c r="AX83" i="5"/>
  <c r="AW155" i="5"/>
  <c r="AW80" i="5"/>
  <c r="AY118" i="5"/>
  <c r="AZ118" i="5" s="1"/>
  <c r="BB118" i="5" s="1"/>
  <c r="BD118" i="5" s="1"/>
  <c r="AX67" i="5"/>
  <c r="AW68" i="5"/>
  <c r="AX64" i="5"/>
  <c r="AW66" i="5"/>
  <c r="AW148" i="5"/>
  <c r="AX110" i="5"/>
  <c r="AW103" i="5"/>
  <c r="AW132" i="5"/>
  <c r="AW129" i="5"/>
  <c r="AX65" i="5"/>
  <c r="AX114" i="5"/>
  <c r="AW150" i="5"/>
  <c r="BE106" i="5"/>
  <c r="AW107" i="5"/>
  <c r="AW147" i="5"/>
  <c r="AX142" i="5"/>
  <c r="AY142" i="5" s="1"/>
  <c r="AZ142" i="5" s="1"/>
  <c r="AX101" i="5"/>
  <c r="AW78" i="5"/>
  <c r="AY120" i="5"/>
  <c r="AZ120" i="5" s="1"/>
  <c r="BB120" i="5" s="1"/>
  <c r="BD120" i="5" s="1"/>
  <c r="AY112" i="5"/>
  <c r="AZ112" i="5" s="1"/>
  <c r="BA112" i="5" s="1"/>
  <c r="AW151" i="5"/>
  <c r="AW76" i="5"/>
  <c r="AW100" i="5"/>
  <c r="AY95" i="5"/>
  <c r="AZ95" i="5" s="1"/>
  <c r="AX158" i="5"/>
  <c r="AW158" i="5"/>
  <c r="AX145" i="5"/>
  <c r="AY149" i="5"/>
  <c r="AZ149" i="5" s="1"/>
  <c r="BA149" i="5" s="1"/>
  <c r="BC149" i="5" s="1"/>
  <c r="BE125" i="5"/>
  <c r="AX121" i="5"/>
  <c r="AT73" i="5"/>
  <c r="AV73" i="5" s="1"/>
  <c r="AT86" i="5"/>
  <c r="AX140" i="1"/>
  <c r="AP96" i="1"/>
  <c r="AQ157" i="1"/>
  <c r="AR157" i="1" s="1"/>
  <c r="AT157" i="1" s="1"/>
  <c r="AT121" i="1"/>
  <c r="AV121" i="1" s="1"/>
  <c r="AT102" i="1"/>
  <c r="AU102" i="1" s="1"/>
  <c r="AO131" i="1"/>
  <c r="AQ93" i="1"/>
  <c r="AR93" i="1" s="1"/>
  <c r="AT93" i="1" s="1"/>
  <c r="AP88" i="1"/>
  <c r="AP99" i="1"/>
  <c r="AP106" i="1"/>
  <c r="AY159" i="1"/>
  <c r="AZ159" i="1" s="1"/>
  <c r="BA159" i="1" s="1"/>
  <c r="AS86" i="1"/>
  <c r="BB102" i="5"/>
  <c r="BA102" i="5"/>
  <c r="AU73" i="5"/>
  <c r="AX115" i="5"/>
  <c r="AX103" i="5"/>
  <c r="AW88" i="5"/>
  <c r="AW146" i="5"/>
  <c r="AX156" i="5"/>
  <c r="AW123" i="5"/>
  <c r="BB116" i="5"/>
  <c r="AW96" i="5"/>
  <c r="AW127" i="5"/>
  <c r="AW81" i="5"/>
  <c r="AW119" i="5"/>
  <c r="AW82" i="5"/>
  <c r="AW94" i="5"/>
  <c r="AY141" i="5"/>
  <c r="AZ141" i="5" s="1"/>
  <c r="AX129" i="5"/>
  <c r="BA153" i="5"/>
  <c r="BC153" i="5" s="1"/>
  <c r="AW115" i="5"/>
  <c r="AW152" i="5"/>
  <c r="AY152" i="5" s="1"/>
  <c r="AZ152" i="5" s="1"/>
  <c r="BB90" i="5"/>
  <c r="BD90" i="5" s="1"/>
  <c r="BA90" i="5"/>
  <c r="BC90" i="5" s="1"/>
  <c r="AW101" i="5"/>
  <c r="AW64" i="5"/>
  <c r="AX81" i="5"/>
  <c r="AV122" i="5"/>
  <c r="AW122" i="5" s="1"/>
  <c r="AX77" i="5"/>
  <c r="AX66" i="5"/>
  <c r="AX100" i="5"/>
  <c r="AY100" i="5" s="1"/>
  <c r="AZ100" i="5" s="1"/>
  <c r="BF162" i="5"/>
  <c r="AW67" i="5"/>
  <c r="AW83" i="5"/>
  <c r="BB108" i="5"/>
  <c r="BA108" i="5"/>
  <c r="BC108" i="5" s="1"/>
  <c r="AX148" i="5"/>
  <c r="AX76" i="5"/>
  <c r="AW134" i="5"/>
  <c r="AY134" i="5" s="1"/>
  <c r="AZ134" i="5" s="1"/>
  <c r="BA134" i="5" s="1"/>
  <c r="AW156" i="5"/>
  <c r="AX88" i="5"/>
  <c r="AX99" i="5"/>
  <c r="AY99" i="5" s="1"/>
  <c r="AZ99" i="5" s="1"/>
  <c r="AX78" i="5"/>
  <c r="AX119" i="5"/>
  <c r="AY119" i="5" s="1"/>
  <c r="AZ119" i="5" s="1"/>
  <c r="BB119" i="5" s="1"/>
  <c r="AX137" i="5"/>
  <c r="AY137" i="5" s="1"/>
  <c r="AZ137" i="5" s="1"/>
  <c r="AX80" i="5"/>
  <c r="AY80" i="5" s="1"/>
  <c r="AZ80" i="5" s="1"/>
  <c r="AX140" i="5"/>
  <c r="AY140" i="5" s="1"/>
  <c r="AZ140" i="5" s="1"/>
  <c r="AX147" i="5"/>
  <c r="AY147" i="5" s="1"/>
  <c r="AZ147" i="5" s="1"/>
  <c r="BB147" i="5" s="1"/>
  <c r="AX155" i="5"/>
  <c r="AY155" i="5" s="1"/>
  <c r="AZ155" i="5" s="1"/>
  <c r="AX75" i="5"/>
  <c r="AY75" i="5" s="1"/>
  <c r="AZ75" i="5" s="1"/>
  <c r="AW110" i="5"/>
  <c r="AY110" i="5" s="1"/>
  <c r="AZ110" i="5" s="1"/>
  <c r="AX123" i="5"/>
  <c r="AX151" i="5"/>
  <c r="AW114" i="5"/>
  <c r="AX82" i="5"/>
  <c r="AY82" i="5" s="1"/>
  <c r="AZ82" i="5" s="1"/>
  <c r="AX94" i="5"/>
  <c r="AX96" i="5"/>
  <c r="AX68" i="5"/>
  <c r="AY68" i="5" s="1"/>
  <c r="AZ68" i="5" s="1"/>
  <c r="AX146" i="5"/>
  <c r="AY146" i="5" s="1"/>
  <c r="AZ146" i="5" s="1"/>
  <c r="AX144" i="5"/>
  <c r="AY144" i="5" s="1"/>
  <c r="AZ144" i="5" s="1"/>
  <c r="AX107" i="5"/>
  <c r="AY107" i="5" s="1"/>
  <c r="AZ107" i="5" s="1"/>
  <c r="AW133" i="5"/>
  <c r="AW121" i="5"/>
  <c r="AY121" i="5" s="1"/>
  <c r="AZ121" i="5" s="1"/>
  <c r="BB121" i="5" s="1"/>
  <c r="AW145" i="5"/>
  <c r="AY145" i="5" s="1"/>
  <c r="AZ145" i="5" s="1"/>
  <c r="AX150" i="5"/>
  <c r="AX127" i="5"/>
  <c r="BF106" i="5"/>
  <c r="BF62" i="5"/>
  <c r="AW136" i="5"/>
  <c r="AY136" i="5" s="1"/>
  <c r="AZ136" i="5" s="1"/>
  <c r="BA136" i="5" s="1"/>
  <c r="AW65" i="5"/>
  <c r="AY65" i="5" s="1"/>
  <c r="AZ65" i="5" s="1"/>
  <c r="AX132" i="5"/>
  <c r="AX74" i="5"/>
  <c r="AY74" i="5" s="1"/>
  <c r="AZ74" i="5" s="1"/>
  <c r="AY114" i="5"/>
  <c r="AZ114" i="5" s="1"/>
  <c r="AU113" i="5"/>
  <c r="AU91" i="5"/>
  <c r="AU128" i="5"/>
  <c r="BB63" i="5"/>
  <c r="BA63" i="5"/>
  <c r="BB154" i="5"/>
  <c r="BA154" i="5"/>
  <c r="AU72" i="5"/>
  <c r="AU126" i="5"/>
  <c r="AU139" i="5"/>
  <c r="BB105" i="5"/>
  <c r="BA105" i="5"/>
  <c r="BB124" i="5"/>
  <c r="BA124" i="5"/>
  <c r="AV104" i="5"/>
  <c r="AU97" i="5"/>
  <c r="BC102" i="5"/>
  <c r="AU84" i="5"/>
  <c r="AV113" i="5"/>
  <c r="BB71" i="5"/>
  <c r="BA71" i="5"/>
  <c r="AV91" i="5"/>
  <c r="AV128" i="5"/>
  <c r="BB157" i="5"/>
  <c r="BA157" i="5"/>
  <c r="AV72" i="5"/>
  <c r="AV126" i="5"/>
  <c r="AV139" i="5"/>
  <c r="BB135" i="5"/>
  <c r="BA135" i="5"/>
  <c r="BB112" i="5"/>
  <c r="BB87" i="5"/>
  <c r="BA87" i="5"/>
  <c r="AV97" i="5"/>
  <c r="BD102" i="5"/>
  <c r="BD108" i="5"/>
  <c r="AV84" i="5"/>
  <c r="AY78" i="5"/>
  <c r="AZ78" i="5" s="1"/>
  <c r="AU117" i="5"/>
  <c r="AU138" i="5"/>
  <c r="BC116" i="5"/>
  <c r="AU93" i="5"/>
  <c r="AV93" i="5"/>
  <c r="BB131" i="5"/>
  <c r="BA131" i="5"/>
  <c r="BB69" i="5"/>
  <c r="BA69" i="5"/>
  <c r="AV117" i="5"/>
  <c r="AU104" i="5"/>
  <c r="AV138" i="5"/>
  <c r="BB111" i="5"/>
  <c r="BA111" i="5"/>
  <c r="BD116" i="5"/>
  <c r="AR163" i="5"/>
  <c r="AO80" i="1"/>
  <c r="AQ80" i="1" s="1"/>
  <c r="AR80" i="1" s="1"/>
  <c r="AT80" i="1" s="1"/>
  <c r="AQ112" i="1"/>
  <c r="AR112" i="1" s="1"/>
  <c r="AQ122" i="1"/>
  <c r="AR122" i="1" s="1"/>
  <c r="AS122" i="1" s="1"/>
  <c r="AO108" i="1"/>
  <c r="AV82" i="1"/>
  <c r="AO106" i="1"/>
  <c r="AP71" i="1"/>
  <c r="AP109" i="1"/>
  <c r="AQ62" i="1"/>
  <c r="AR62" i="1" s="1"/>
  <c r="AT62" i="1" s="1"/>
  <c r="AQ84" i="1"/>
  <c r="AR84" i="1" s="1"/>
  <c r="AS84" i="1" s="1"/>
  <c r="AP66" i="1"/>
  <c r="AQ66" i="1" s="1"/>
  <c r="AR66" i="1" s="1"/>
  <c r="AT101" i="1"/>
  <c r="AS101" i="1"/>
  <c r="AY94" i="1"/>
  <c r="AZ94" i="1" s="1"/>
  <c r="BB94" i="1" s="1"/>
  <c r="AO160" i="1"/>
  <c r="AP108" i="1"/>
  <c r="AW153" i="1"/>
  <c r="AT69" i="1"/>
  <c r="AS69" i="1"/>
  <c r="AS120" i="1"/>
  <c r="AT120" i="1"/>
  <c r="AQ161" i="1"/>
  <c r="AR161" i="1" s="1"/>
  <c r="AS161" i="1" s="1"/>
  <c r="AO115" i="1"/>
  <c r="AO138" i="1"/>
  <c r="AO119" i="1"/>
  <c r="AP87" i="1"/>
  <c r="AO67" i="1"/>
  <c r="AQ144" i="1"/>
  <c r="AR144" i="1" s="1"/>
  <c r="AS144" i="1" s="1"/>
  <c r="AQ113" i="1"/>
  <c r="AR113" i="1" s="1"/>
  <c r="AT113" i="1" s="1"/>
  <c r="AS155" i="1"/>
  <c r="AU155" i="1" s="1"/>
  <c r="AP119" i="1"/>
  <c r="AP67" i="1"/>
  <c r="AW64" i="1"/>
  <c r="AO109" i="1"/>
  <c r="AQ109" i="1" s="1"/>
  <c r="AR109" i="1" s="1"/>
  <c r="AW92" i="1"/>
  <c r="AY123" i="1"/>
  <c r="AZ123" i="1" s="1"/>
  <c r="BA123" i="1" s="1"/>
  <c r="AO141" i="1"/>
  <c r="AP138" i="1"/>
  <c r="AO152" i="1"/>
  <c r="AP152" i="1"/>
  <c r="AY151" i="1"/>
  <c r="AZ151" i="1" s="1"/>
  <c r="BB151" i="1" s="1"/>
  <c r="AS79" i="1"/>
  <c r="AU79" i="1" s="1"/>
  <c r="AS157" i="1"/>
  <c r="AY127" i="1"/>
  <c r="AZ127" i="1" s="1"/>
  <c r="BB127" i="1" s="1"/>
  <c r="AX110" i="1"/>
  <c r="AP78" i="1"/>
  <c r="AP160" i="1"/>
  <c r="AO128" i="1"/>
  <c r="AS74" i="1"/>
  <c r="AQ150" i="1"/>
  <c r="AR150" i="1" s="1"/>
  <c r="AO90" i="1"/>
  <c r="AQ90" i="1" s="1"/>
  <c r="AR90" i="1" s="1"/>
  <c r="AP141" i="1"/>
  <c r="AO71" i="1"/>
  <c r="AQ71" i="1" s="1"/>
  <c r="AR71" i="1" s="1"/>
  <c r="AW145" i="1"/>
  <c r="AP117" i="1"/>
  <c r="AO117" i="1"/>
  <c r="AO87" i="1"/>
  <c r="AQ65" i="1"/>
  <c r="AR65" i="1" s="1"/>
  <c r="AP97" i="1"/>
  <c r="AS91" i="1"/>
  <c r="AT91" i="1"/>
  <c r="AO88" i="1"/>
  <c r="AQ88" i="1" s="1"/>
  <c r="AR88" i="1" s="1"/>
  <c r="AQ142" i="1"/>
  <c r="AR142" i="1" s="1"/>
  <c r="AS142" i="1" s="1"/>
  <c r="AP128" i="1"/>
  <c r="AS135" i="1"/>
  <c r="AT135" i="1"/>
  <c r="AS93" i="1"/>
  <c r="AO132" i="1"/>
  <c r="AQ132" i="1" s="1"/>
  <c r="AR132" i="1" s="1"/>
  <c r="AW110" i="1"/>
  <c r="AQ96" i="1"/>
  <c r="AR96" i="1" s="1"/>
  <c r="AO78" i="1"/>
  <c r="AQ147" i="1"/>
  <c r="AR147" i="1" s="1"/>
  <c r="AP115" i="1"/>
  <c r="AQ115" i="1" s="1"/>
  <c r="AR115" i="1" s="1"/>
  <c r="AP129" i="1"/>
  <c r="AQ129" i="1" s="1"/>
  <c r="AR129" i="1" s="1"/>
  <c r="AP131" i="1"/>
  <c r="AQ131" i="1" s="1"/>
  <c r="AR131" i="1" s="1"/>
  <c r="AO97" i="1"/>
  <c r="AQ85" i="1"/>
  <c r="AR85" i="1" s="1"/>
  <c r="AW68" i="1"/>
  <c r="AW114" i="1"/>
  <c r="AX153" i="1"/>
  <c r="AS143" i="1"/>
  <c r="AU143" i="1" s="1"/>
  <c r="AX82" i="1"/>
  <c r="AW73" i="1"/>
  <c r="AW89" i="1"/>
  <c r="AW124" i="1"/>
  <c r="AX92" i="1"/>
  <c r="AW76" i="1"/>
  <c r="AT104" i="1"/>
  <c r="AV104" i="1" s="1"/>
  <c r="AX156" i="1"/>
  <c r="AW149" i="1"/>
  <c r="AW140" i="1"/>
  <c r="AX145" i="1"/>
  <c r="AX149" i="1"/>
  <c r="AX89" i="1"/>
  <c r="BA162" i="1"/>
  <c r="BB162" i="1"/>
  <c r="AX68" i="1"/>
  <c r="AX64" i="1"/>
  <c r="AX76" i="1"/>
  <c r="AX73" i="1"/>
  <c r="AX114" i="1"/>
  <c r="AX124" i="1"/>
  <c r="BB159" i="1"/>
  <c r="BA126" i="1"/>
  <c r="BB126" i="1"/>
  <c r="BA94" i="1"/>
  <c r="AW82" i="1"/>
  <c r="AW156" i="1"/>
  <c r="AY79" i="5" l="1"/>
  <c r="AZ79" i="5" s="1"/>
  <c r="BB79" i="5" s="1"/>
  <c r="AY161" i="5"/>
  <c r="AZ161" i="5" s="1"/>
  <c r="BB161" i="5" s="1"/>
  <c r="BA79" i="5"/>
  <c r="BC79" i="5" s="1"/>
  <c r="AW77" i="5"/>
  <c r="AY77" i="5" s="1"/>
  <c r="AZ77" i="5" s="1"/>
  <c r="AY109" i="5"/>
  <c r="AZ109" i="5" s="1"/>
  <c r="BB109" i="5" s="1"/>
  <c r="BD109" i="5" s="1"/>
  <c r="BB159" i="5"/>
  <c r="BA159" i="5"/>
  <c r="BA147" i="5"/>
  <c r="AY150" i="5"/>
  <c r="AZ150" i="5" s="1"/>
  <c r="AY151" i="5"/>
  <c r="AZ151" i="5" s="1"/>
  <c r="AY88" i="5"/>
  <c r="AZ88" i="5" s="1"/>
  <c r="AY148" i="5"/>
  <c r="AZ148" i="5" s="1"/>
  <c r="AX133" i="5"/>
  <c r="AY133" i="5" s="1"/>
  <c r="AZ133" i="5" s="1"/>
  <c r="BB98" i="5"/>
  <c r="BD98" i="5" s="1"/>
  <c r="BA98" i="5"/>
  <c r="BC98" i="5" s="1"/>
  <c r="AW70" i="5"/>
  <c r="AX70" i="5"/>
  <c r="BB134" i="5"/>
  <c r="AX122" i="5"/>
  <c r="AY94" i="5"/>
  <c r="AZ94" i="5" s="1"/>
  <c r="AT136" i="1"/>
  <c r="AU136" i="1" s="1"/>
  <c r="AW136" i="1" s="1"/>
  <c r="AS77" i="1"/>
  <c r="AT77" i="1"/>
  <c r="AO118" i="1"/>
  <c r="AV136" i="1"/>
  <c r="AT146" i="1"/>
  <c r="AY145" i="1"/>
  <c r="AZ145" i="1" s="1"/>
  <c r="AT137" i="1"/>
  <c r="AS137" i="1"/>
  <c r="AQ99" i="1"/>
  <c r="AR99" i="1" s="1"/>
  <c r="AV111" i="1"/>
  <c r="AY64" i="1"/>
  <c r="AZ64" i="1" s="1"/>
  <c r="BB123" i="1"/>
  <c r="AY153" i="1"/>
  <c r="AZ153" i="1" s="1"/>
  <c r="AS80" i="1"/>
  <c r="AT116" i="1"/>
  <c r="AU116" i="1" s="1"/>
  <c r="AS75" i="1"/>
  <c r="AU75" i="1" s="1"/>
  <c r="AU77" i="1"/>
  <c r="AS113" i="1"/>
  <c r="AQ105" i="1"/>
  <c r="AR105" i="1" s="1"/>
  <c r="AT105" i="1" s="1"/>
  <c r="AV77" i="1"/>
  <c r="AS99" i="1"/>
  <c r="AT99" i="1"/>
  <c r="AT100" i="1"/>
  <c r="AV102" i="1"/>
  <c r="AY140" i="1"/>
  <c r="AZ140" i="1" s="1"/>
  <c r="AS139" i="1"/>
  <c r="AV139" i="1" s="1"/>
  <c r="AQ125" i="1"/>
  <c r="AR125" i="1" s="1"/>
  <c r="AS125" i="1" s="1"/>
  <c r="AU133" i="1"/>
  <c r="AQ154" i="1"/>
  <c r="AR154" i="1" s="1"/>
  <c r="AS154" i="1" s="1"/>
  <c r="AQ158" i="1"/>
  <c r="AR158" i="1" s="1"/>
  <c r="AS158" i="1" s="1"/>
  <c r="AQ70" i="1"/>
  <c r="AR70" i="1" s="1"/>
  <c r="AO107" i="1"/>
  <c r="AQ107" i="1" s="1"/>
  <c r="AR107" i="1" s="1"/>
  <c r="AW63" i="1"/>
  <c r="AX63" i="1"/>
  <c r="AW134" i="1"/>
  <c r="AU95" i="1"/>
  <c r="AV79" i="1"/>
  <c r="AU72" i="1"/>
  <c r="AX134" i="1"/>
  <c r="AT81" i="1"/>
  <c r="AS81" i="1"/>
  <c r="AQ106" i="1"/>
  <c r="AR106" i="1" s="1"/>
  <c r="AV146" i="1"/>
  <c r="AU146" i="1"/>
  <c r="AV133" i="1"/>
  <c r="AX133" i="1" s="1"/>
  <c r="AQ98" i="1"/>
  <c r="AR98" i="1" s="1"/>
  <c r="AV130" i="1"/>
  <c r="AV75" i="1"/>
  <c r="AX75" i="1" s="1"/>
  <c r="AV95" i="1"/>
  <c r="AT144" i="1"/>
  <c r="BG106" i="5"/>
  <c r="BH106" i="5" s="1"/>
  <c r="BF160" i="5"/>
  <c r="BF125" i="5"/>
  <c r="BE62" i="5"/>
  <c r="AT154" i="1"/>
  <c r="AU130" i="1"/>
  <c r="AW111" i="1"/>
  <c r="AX111" i="1"/>
  <c r="AQ103" i="1"/>
  <c r="AR103" i="1" s="1"/>
  <c r="AV72" i="1"/>
  <c r="AY73" i="1"/>
  <c r="AZ73" i="1" s="1"/>
  <c r="BG62" i="5"/>
  <c r="BH62" i="5" s="1"/>
  <c r="BI62" i="5" s="1"/>
  <c r="BK62" i="5" s="1"/>
  <c r="AS105" i="1"/>
  <c r="AY92" i="1"/>
  <c r="AZ92" i="1" s="1"/>
  <c r="BB92" i="1" s="1"/>
  <c r="AT161" i="1"/>
  <c r="AU161" i="1" s="1"/>
  <c r="AQ78" i="1"/>
  <c r="AR78" i="1" s="1"/>
  <c r="AT83" i="1"/>
  <c r="AU83" i="1" s="1"/>
  <c r="AU121" i="1"/>
  <c r="AX121" i="1" s="1"/>
  <c r="AS148" i="1"/>
  <c r="AT148" i="1"/>
  <c r="AU86" i="1"/>
  <c r="AY68" i="1"/>
  <c r="AZ68" i="1" s="1"/>
  <c r="AQ87" i="1"/>
  <c r="AR87" i="1" s="1"/>
  <c r="AS87" i="1" s="1"/>
  <c r="AQ160" i="1"/>
  <c r="AR160" i="1" s="1"/>
  <c r="AS160" i="1" s="1"/>
  <c r="AP118" i="1"/>
  <c r="AQ118" i="1" s="1"/>
  <c r="AR118" i="1" s="1"/>
  <c r="BJ117" i="6"/>
  <c r="BL117" i="6" s="1"/>
  <c r="BP144" i="6"/>
  <c r="AW73" i="5"/>
  <c r="BA89" i="5"/>
  <c r="BC89" i="5" s="1"/>
  <c r="BA143" i="5"/>
  <c r="BC143" i="5" s="1"/>
  <c r="BB143" i="5"/>
  <c r="BD143" i="5" s="1"/>
  <c r="AY76" i="5"/>
  <c r="AZ76" i="5" s="1"/>
  <c r="BB76" i="5" s="1"/>
  <c r="AY64" i="5"/>
  <c r="AZ64" i="5" s="1"/>
  <c r="BB64" i="5" s="1"/>
  <c r="BD64" i="5" s="1"/>
  <c r="BP149" i="6"/>
  <c r="BP87" i="6"/>
  <c r="BP94" i="6"/>
  <c r="BP103" i="6"/>
  <c r="BR103" i="6" s="1"/>
  <c r="BT103" i="6" s="1"/>
  <c r="BI140" i="6"/>
  <c r="BK140" i="6" s="1"/>
  <c r="BJ135" i="6"/>
  <c r="BL135" i="6" s="1"/>
  <c r="BM118" i="6"/>
  <c r="BN118" i="6" s="1"/>
  <c r="BM98" i="6"/>
  <c r="BN98" i="6" s="1"/>
  <c r="BO98" i="6" s="1"/>
  <c r="BM106" i="6"/>
  <c r="BN106" i="6" s="1"/>
  <c r="BP154" i="6"/>
  <c r="BE108" i="5"/>
  <c r="BE160" i="5"/>
  <c r="BM113" i="6"/>
  <c r="BN113" i="6" s="1"/>
  <c r="BO113" i="6" s="1"/>
  <c r="BR120" i="6"/>
  <c r="BT120" i="6" s="1"/>
  <c r="BJ110" i="6"/>
  <c r="BL110" i="6" s="1"/>
  <c r="BO153" i="6"/>
  <c r="BQ153" i="6" s="1"/>
  <c r="BS153" i="6" s="1"/>
  <c r="BM117" i="6"/>
  <c r="BN117" i="6" s="1"/>
  <c r="BP117" i="6" s="1"/>
  <c r="BM93" i="6"/>
  <c r="BN93" i="6" s="1"/>
  <c r="BO93" i="6" s="1"/>
  <c r="BM80" i="6"/>
  <c r="BN80" i="6" s="1"/>
  <c r="BP80" i="6" s="1"/>
  <c r="BM108" i="6"/>
  <c r="BN108" i="6" s="1"/>
  <c r="BO108" i="6" s="1"/>
  <c r="BM157" i="6"/>
  <c r="BN157" i="6" s="1"/>
  <c r="BP157" i="6" s="1"/>
  <c r="BI89" i="6"/>
  <c r="BK89" i="6" s="1"/>
  <c r="BM89" i="6" s="1"/>
  <c r="BN89" i="6" s="1"/>
  <c r="BO89" i="6" s="1"/>
  <c r="BJ132" i="6"/>
  <c r="BL132" i="6" s="1"/>
  <c r="BM132" i="6" s="1"/>
  <c r="BN132" i="6" s="1"/>
  <c r="BM131" i="6"/>
  <c r="BN131" i="6" s="1"/>
  <c r="BO131" i="6" s="1"/>
  <c r="BM97" i="6"/>
  <c r="BN97" i="6" s="1"/>
  <c r="BO97" i="6" s="1"/>
  <c r="BP77" i="6"/>
  <c r="BR77" i="6" s="1"/>
  <c r="BT77" i="6" s="1"/>
  <c r="BO79" i="6"/>
  <c r="BR79" i="6" s="1"/>
  <c r="BT79" i="6" s="1"/>
  <c r="BO107" i="6"/>
  <c r="BQ107" i="6" s="1"/>
  <c r="BS107" i="6" s="1"/>
  <c r="BM71" i="6"/>
  <c r="BN71" i="6" s="1"/>
  <c r="BO71" i="6" s="1"/>
  <c r="BM109" i="6"/>
  <c r="BN109" i="6" s="1"/>
  <c r="BO109" i="6" s="1"/>
  <c r="BR138" i="6"/>
  <c r="BT138" i="6" s="1"/>
  <c r="BM127" i="6"/>
  <c r="BN127" i="6" s="1"/>
  <c r="BO127" i="6" s="1"/>
  <c r="BQ95" i="6"/>
  <c r="BS95" i="6" s="1"/>
  <c r="BI158" i="6"/>
  <c r="BK158" i="6" s="1"/>
  <c r="BJ161" i="6"/>
  <c r="BL161" i="6" s="1"/>
  <c r="BJ105" i="6"/>
  <c r="BL105" i="6" s="1"/>
  <c r="BR101" i="6"/>
  <c r="BT101" i="6" s="1"/>
  <c r="BR144" i="6"/>
  <c r="BT144" i="6" s="1"/>
  <c r="BQ79" i="6"/>
  <c r="BS79" i="6" s="1"/>
  <c r="BM130" i="6"/>
  <c r="BN130" i="6" s="1"/>
  <c r="BP130" i="6" s="1"/>
  <c r="BM65" i="6"/>
  <c r="BN65" i="6" s="1"/>
  <c r="BO65" i="6" s="1"/>
  <c r="BM84" i="6"/>
  <c r="BN84" i="6" s="1"/>
  <c r="BO84" i="6" s="1"/>
  <c r="BM115" i="6"/>
  <c r="BN115" i="6" s="1"/>
  <c r="BO115" i="6" s="1"/>
  <c r="BM159" i="6"/>
  <c r="BN159" i="6" s="1"/>
  <c r="BP159" i="6" s="1"/>
  <c r="BO112" i="6"/>
  <c r="BQ112" i="6" s="1"/>
  <c r="BS112" i="6" s="1"/>
  <c r="BI75" i="6"/>
  <c r="BK75" i="6" s="1"/>
  <c r="BI85" i="6"/>
  <c r="BK85" i="6" s="1"/>
  <c r="BQ124" i="6"/>
  <c r="BS124" i="6" s="1"/>
  <c r="BQ152" i="6"/>
  <c r="BS152" i="6" s="1"/>
  <c r="BM137" i="6"/>
  <c r="BN137" i="6" s="1"/>
  <c r="BO137" i="6" s="1"/>
  <c r="BJ148" i="6"/>
  <c r="BL148" i="6" s="1"/>
  <c r="BJ104" i="6"/>
  <c r="BL104" i="6" s="1"/>
  <c r="BR122" i="6"/>
  <c r="BT122" i="6" s="1"/>
  <c r="BJ63" i="6"/>
  <c r="BL63" i="6" s="1"/>
  <c r="BM160" i="6"/>
  <c r="BN160" i="6" s="1"/>
  <c r="BO160" i="6" s="1"/>
  <c r="BJ96" i="6"/>
  <c r="BL96" i="6" s="1"/>
  <c r="BJ121" i="6"/>
  <c r="BL121" i="6" s="1"/>
  <c r="BR81" i="6"/>
  <c r="BT81" i="6" s="1"/>
  <c r="BR87" i="6"/>
  <c r="BT87" i="6" s="1"/>
  <c r="BR76" i="6"/>
  <c r="BT76" i="6" s="1"/>
  <c r="BQ149" i="6"/>
  <c r="BS149" i="6" s="1"/>
  <c r="BR111" i="6"/>
  <c r="BT111" i="6" s="1"/>
  <c r="BJ83" i="6"/>
  <c r="BL83" i="6" s="1"/>
  <c r="BR102" i="6"/>
  <c r="BT102" i="6" s="1"/>
  <c r="BQ119" i="6"/>
  <c r="BS119" i="6" s="1"/>
  <c r="BQ154" i="6"/>
  <c r="BS154" i="6" s="1"/>
  <c r="BR147" i="6"/>
  <c r="BT147" i="6" s="1"/>
  <c r="BR94" i="6"/>
  <c r="BT94" i="6" s="1"/>
  <c r="BR95" i="6"/>
  <c r="BT95" i="6" s="1"/>
  <c r="BJ158" i="6"/>
  <c r="BL158" i="6" s="1"/>
  <c r="BR90" i="6"/>
  <c r="BT90" i="6" s="1"/>
  <c r="BO88" i="6"/>
  <c r="BP88" i="6"/>
  <c r="BO92" i="6"/>
  <c r="BP92" i="6"/>
  <c r="BO62" i="6"/>
  <c r="BP62" i="6"/>
  <c r="BO106" i="6"/>
  <c r="BP106" i="6"/>
  <c r="BO73" i="6"/>
  <c r="BP73" i="6"/>
  <c r="BO91" i="6"/>
  <c r="BP91" i="6"/>
  <c r="BO128" i="6"/>
  <c r="BP128" i="6"/>
  <c r="BR149" i="6"/>
  <c r="BT149" i="6" s="1"/>
  <c r="BP71" i="6"/>
  <c r="BI96" i="6"/>
  <c r="BK96" i="6" s="1"/>
  <c r="BI121" i="6"/>
  <c r="BK121" i="6" s="1"/>
  <c r="BQ81" i="6"/>
  <c r="BS81" i="6" s="1"/>
  <c r="BQ87" i="6"/>
  <c r="BS87" i="6" s="1"/>
  <c r="BQ76" i="6"/>
  <c r="BS76" i="6" s="1"/>
  <c r="BQ111" i="6"/>
  <c r="BS111" i="6" s="1"/>
  <c r="BI83" i="6"/>
  <c r="BK83" i="6" s="1"/>
  <c r="BQ147" i="6"/>
  <c r="BS147" i="6" s="1"/>
  <c r="BQ94" i="6"/>
  <c r="BS94" i="6" s="1"/>
  <c r="BJ75" i="6"/>
  <c r="BL75" i="6" s="1"/>
  <c r="BJ85" i="6"/>
  <c r="BL85" i="6" s="1"/>
  <c r="BR124" i="6"/>
  <c r="BT124" i="6" s="1"/>
  <c r="BR152" i="6"/>
  <c r="BT152" i="6" s="1"/>
  <c r="BR119" i="6"/>
  <c r="BT119" i="6" s="1"/>
  <c r="BR154" i="6"/>
  <c r="BT154" i="6" s="1"/>
  <c r="BO66" i="6"/>
  <c r="BP66" i="6"/>
  <c r="BO100" i="6"/>
  <c r="BP100" i="6"/>
  <c r="BI148" i="6"/>
  <c r="BK148" i="6" s="1"/>
  <c r="BI104" i="6"/>
  <c r="BK104" i="6" s="1"/>
  <c r="BQ122" i="6"/>
  <c r="BS122" i="6" s="1"/>
  <c r="BI63" i="6"/>
  <c r="BK63" i="6" s="1"/>
  <c r="BQ102" i="6"/>
  <c r="BS102" i="6" s="1"/>
  <c r="BQ77" i="6"/>
  <c r="BS77" i="6" s="1"/>
  <c r="BO150" i="6"/>
  <c r="BP150" i="6"/>
  <c r="BP84" i="6"/>
  <c r="BO156" i="6"/>
  <c r="BP156" i="6"/>
  <c r="BO134" i="6"/>
  <c r="BP134" i="6"/>
  <c r="BI161" i="6"/>
  <c r="BK161" i="6" s="1"/>
  <c r="BI105" i="6"/>
  <c r="BK105" i="6" s="1"/>
  <c r="BQ101" i="6"/>
  <c r="BS101" i="6" s="1"/>
  <c r="BQ144" i="6"/>
  <c r="BS144" i="6" s="1"/>
  <c r="BQ120" i="6"/>
  <c r="BS120" i="6" s="1"/>
  <c r="BU120" i="6" s="1"/>
  <c r="BV120" i="6" s="1"/>
  <c r="BI110" i="6"/>
  <c r="BK110" i="6" s="1"/>
  <c r="BQ138" i="6"/>
  <c r="BS138" i="6" s="1"/>
  <c r="BP137" i="6"/>
  <c r="BQ90" i="6"/>
  <c r="BS90" i="6" s="1"/>
  <c r="BO136" i="6"/>
  <c r="BP136" i="6"/>
  <c r="BO99" i="6"/>
  <c r="BP99" i="6"/>
  <c r="BO139" i="6"/>
  <c r="BP139" i="6"/>
  <c r="BI142" i="6"/>
  <c r="BK142" i="6" s="1"/>
  <c r="BJ142" i="6"/>
  <c r="BL142" i="6" s="1"/>
  <c r="BO118" i="6"/>
  <c r="BP118" i="6"/>
  <c r="BM141" i="6"/>
  <c r="BN141" i="6" s="1"/>
  <c r="BM64" i="6"/>
  <c r="BN64" i="6" s="1"/>
  <c r="BM82" i="6"/>
  <c r="BN82" i="6" s="1"/>
  <c r="BM125" i="6"/>
  <c r="BN125" i="6" s="1"/>
  <c r="BM86" i="6"/>
  <c r="BN86" i="6" s="1"/>
  <c r="BM74" i="6"/>
  <c r="BN74" i="6" s="1"/>
  <c r="BM69" i="6"/>
  <c r="BN69" i="6" s="1"/>
  <c r="BM158" i="6"/>
  <c r="BN158" i="6" s="1"/>
  <c r="BM116" i="6"/>
  <c r="BN116" i="6" s="1"/>
  <c r="BM78" i="6"/>
  <c r="BN78" i="6" s="1"/>
  <c r="BM68" i="6"/>
  <c r="BN68" i="6" s="1"/>
  <c r="BM140" i="6"/>
  <c r="BN140" i="6" s="1"/>
  <c r="BM151" i="6"/>
  <c r="BN151" i="6" s="1"/>
  <c r="BM146" i="6"/>
  <c r="BN146" i="6" s="1"/>
  <c r="BM126" i="6"/>
  <c r="BN126" i="6" s="1"/>
  <c r="BM67" i="6"/>
  <c r="BN67" i="6" s="1"/>
  <c r="BM133" i="6"/>
  <c r="BN133" i="6" s="1"/>
  <c r="AY101" i="5"/>
  <c r="AZ101" i="5" s="1"/>
  <c r="BB101" i="5" s="1"/>
  <c r="AY67" i="5"/>
  <c r="AZ67" i="5" s="1"/>
  <c r="BA67" i="5" s="1"/>
  <c r="BC67" i="5" s="1"/>
  <c r="AY115" i="5"/>
  <c r="AZ115" i="5" s="1"/>
  <c r="BA80" i="5"/>
  <c r="BB80" i="5"/>
  <c r="BB67" i="5"/>
  <c r="AW130" i="5"/>
  <c r="AY85" i="5"/>
  <c r="AZ85" i="5" s="1"/>
  <c r="AY127" i="5"/>
  <c r="AZ127" i="5" s="1"/>
  <c r="BB127" i="5" s="1"/>
  <c r="AY156" i="5"/>
  <c r="AZ156" i="5" s="1"/>
  <c r="BG162" i="5"/>
  <c r="BH162" i="5" s="1"/>
  <c r="AY129" i="5"/>
  <c r="AZ129" i="5" s="1"/>
  <c r="BA129" i="5" s="1"/>
  <c r="BC129" i="5" s="1"/>
  <c r="AX130" i="5"/>
  <c r="BA119" i="5"/>
  <c r="AY96" i="5"/>
  <c r="AZ96" i="5" s="1"/>
  <c r="BB96" i="5" s="1"/>
  <c r="BD96" i="5" s="1"/>
  <c r="BB92" i="5"/>
  <c r="BA92" i="5"/>
  <c r="AW97" i="5"/>
  <c r="AW104" i="5"/>
  <c r="BG125" i="5"/>
  <c r="BH125" i="5" s="1"/>
  <c r="BI125" i="5" s="1"/>
  <c r="BK125" i="5" s="1"/>
  <c r="AY103" i="5"/>
  <c r="AZ103" i="5" s="1"/>
  <c r="BB103" i="5" s="1"/>
  <c r="BD103" i="5" s="1"/>
  <c r="AY66" i="5"/>
  <c r="AZ66" i="5" s="1"/>
  <c r="BA66" i="5" s="1"/>
  <c r="BC66" i="5" s="1"/>
  <c r="AY123" i="5"/>
  <c r="AZ123" i="5" s="1"/>
  <c r="BA142" i="5"/>
  <c r="BB142" i="5"/>
  <c r="AY132" i="5"/>
  <c r="AZ132" i="5" s="1"/>
  <c r="BA132" i="5" s="1"/>
  <c r="BF153" i="5"/>
  <c r="AW91" i="5"/>
  <c r="BA118" i="5"/>
  <c r="BC118" i="5" s="1"/>
  <c r="AY83" i="5"/>
  <c r="AZ83" i="5" s="1"/>
  <c r="BB83" i="5" s="1"/>
  <c r="BD83" i="5" s="1"/>
  <c r="AY81" i="5"/>
  <c r="AZ81" i="5" s="1"/>
  <c r="BB81" i="5" s="1"/>
  <c r="BD81" i="5" s="1"/>
  <c r="BA120" i="5"/>
  <c r="BC120" i="5" s="1"/>
  <c r="BB155" i="5"/>
  <c r="BA155" i="5"/>
  <c r="BE116" i="5"/>
  <c r="AW138" i="5"/>
  <c r="AX84" i="5"/>
  <c r="BE90" i="5"/>
  <c r="AX72" i="5"/>
  <c r="AW128" i="5"/>
  <c r="BA64" i="5"/>
  <c r="BC64" i="5" s="1"/>
  <c r="BB152" i="5"/>
  <c r="BD152" i="5" s="1"/>
  <c r="BA152" i="5"/>
  <c r="AW117" i="5"/>
  <c r="AX126" i="5"/>
  <c r="BF102" i="5"/>
  <c r="AU86" i="5"/>
  <c r="AY158" i="5"/>
  <c r="AZ158" i="5" s="1"/>
  <c r="AW84" i="5"/>
  <c r="BB149" i="5"/>
  <c r="BD149" i="5" s="1"/>
  <c r="BF149" i="5" s="1"/>
  <c r="AV86" i="5"/>
  <c r="AW86" i="5" s="1"/>
  <c r="BB95" i="5"/>
  <c r="BD95" i="5" s="1"/>
  <c r="BA95" i="5"/>
  <c r="BC95" i="5" s="1"/>
  <c r="AV120" i="1"/>
  <c r="AQ108" i="1"/>
  <c r="AR108" i="1" s="1"/>
  <c r="AT108" i="1" s="1"/>
  <c r="AQ119" i="1"/>
  <c r="AR119" i="1" s="1"/>
  <c r="AS119" i="1" s="1"/>
  <c r="AQ138" i="1"/>
  <c r="AR138" i="1" s="1"/>
  <c r="AT138" i="1" s="1"/>
  <c r="AT122" i="1"/>
  <c r="AU122" i="1" s="1"/>
  <c r="AV86" i="1"/>
  <c r="AS62" i="1"/>
  <c r="AV62" i="1" s="1"/>
  <c r="AX73" i="5"/>
  <c r="BB141" i="5"/>
  <c r="BD141" i="5" s="1"/>
  <c r="BA141" i="5"/>
  <c r="BC141" i="5" s="1"/>
  <c r="BE153" i="5"/>
  <c r="AX113" i="5"/>
  <c r="BB100" i="5"/>
  <c r="BD100" i="5" s="1"/>
  <c r="BA100" i="5"/>
  <c r="BC100" i="5" s="1"/>
  <c r="BB74" i="5"/>
  <c r="BD74" i="5" s="1"/>
  <c r="BA74" i="5"/>
  <c r="AX97" i="5"/>
  <c r="AY122" i="5"/>
  <c r="AZ122" i="5" s="1"/>
  <c r="AX93" i="5"/>
  <c r="BF98" i="5"/>
  <c r="BE102" i="5"/>
  <c r="AW126" i="5"/>
  <c r="AW113" i="5"/>
  <c r="BF108" i="5"/>
  <c r="BG108" i="5" s="1"/>
  <c r="BH108" i="5" s="1"/>
  <c r="BA150" i="5"/>
  <c r="BC150" i="5" s="1"/>
  <c r="BB150" i="5"/>
  <c r="BD150" i="5" s="1"/>
  <c r="BB140" i="5"/>
  <c r="BD140" i="5" s="1"/>
  <c r="BA140" i="5"/>
  <c r="BC140" i="5" s="1"/>
  <c r="BJ62" i="5"/>
  <c r="BL62" i="5" s="1"/>
  <c r="BB144" i="5"/>
  <c r="BD144" i="5" s="1"/>
  <c r="BA144" i="5"/>
  <c r="BC144" i="5" s="1"/>
  <c r="BB137" i="5"/>
  <c r="BD137" i="5" s="1"/>
  <c r="BA137" i="5"/>
  <c r="BC137" i="5" s="1"/>
  <c r="BA88" i="5"/>
  <c r="BC88" i="5" s="1"/>
  <c r="BB88" i="5"/>
  <c r="BD88" i="5" s="1"/>
  <c r="BE98" i="5"/>
  <c r="BF116" i="5"/>
  <c r="AX139" i="5"/>
  <c r="BB136" i="5"/>
  <c r="BD136" i="5" s="1"/>
  <c r="AX138" i="5"/>
  <c r="AX117" i="5"/>
  <c r="AX128" i="5"/>
  <c r="AY128" i="5" s="1"/>
  <c r="AZ128" i="5" s="1"/>
  <c r="AX91" i="5"/>
  <c r="BA121" i="5"/>
  <c r="BC121" i="5" s="1"/>
  <c r="BF143" i="5"/>
  <c r="BF90" i="5"/>
  <c r="BG90" i="5" s="1"/>
  <c r="BH90" i="5" s="1"/>
  <c r="BE89" i="5"/>
  <c r="AW139" i="5"/>
  <c r="AW72" i="5"/>
  <c r="BB148" i="5"/>
  <c r="BA148" i="5"/>
  <c r="BD69" i="5"/>
  <c r="BC111" i="5"/>
  <c r="AX104" i="5"/>
  <c r="AY104" i="5" s="1"/>
  <c r="AZ104" i="5" s="1"/>
  <c r="AW93" i="5"/>
  <c r="BA76" i="5"/>
  <c r="BD142" i="5"/>
  <c r="BB132" i="5"/>
  <c r="BJ106" i="5"/>
  <c r="BI106" i="5"/>
  <c r="BD87" i="5"/>
  <c r="BD135" i="5"/>
  <c r="BD71" i="5"/>
  <c r="BB151" i="5"/>
  <c r="BA151" i="5"/>
  <c r="BD124" i="5"/>
  <c r="BB115" i="5"/>
  <c r="BA115" i="5"/>
  <c r="BD67" i="5"/>
  <c r="BD80" i="5"/>
  <c r="BC147" i="5"/>
  <c r="BB68" i="5"/>
  <c r="BA68" i="5"/>
  <c r="BB78" i="5"/>
  <c r="BA78" i="5"/>
  <c r="AY84" i="5"/>
  <c r="AZ84" i="5" s="1"/>
  <c r="BC112" i="5"/>
  <c r="BC157" i="5"/>
  <c r="BC105" i="5"/>
  <c r="BC154" i="5"/>
  <c r="BC63" i="5"/>
  <c r="BB114" i="5"/>
  <c r="BA114" i="5"/>
  <c r="BA127" i="5"/>
  <c r="BB146" i="5"/>
  <c r="BA146" i="5"/>
  <c r="BC136" i="5"/>
  <c r="BC155" i="5"/>
  <c r="BD121" i="5"/>
  <c r="BD147" i="5"/>
  <c r="BD111" i="5"/>
  <c r="BC69" i="5"/>
  <c r="BC131" i="5"/>
  <c r="BB82" i="5"/>
  <c r="BA82" i="5"/>
  <c r="BD101" i="5"/>
  <c r="BC159" i="5"/>
  <c r="BC92" i="5"/>
  <c r="BB65" i="5"/>
  <c r="BA65" i="5"/>
  <c r="BD112" i="5"/>
  <c r="BD157" i="5"/>
  <c r="BD105" i="5"/>
  <c r="BD154" i="5"/>
  <c r="BD63" i="5"/>
  <c r="BB123" i="5"/>
  <c r="BA123" i="5"/>
  <c r="BC134" i="5"/>
  <c r="BC119" i="5"/>
  <c r="BB99" i="5"/>
  <c r="BA99" i="5"/>
  <c r="BD155" i="5"/>
  <c r="BB110" i="5"/>
  <c r="BA110" i="5"/>
  <c r="BD131" i="5"/>
  <c r="BC142" i="5"/>
  <c r="BD159" i="5"/>
  <c r="BD92" i="5"/>
  <c r="BB94" i="5"/>
  <c r="BA94" i="5"/>
  <c r="BC87" i="5"/>
  <c r="BC135" i="5"/>
  <c r="BC71" i="5"/>
  <c r="BC124" i="5"/>
  <c r="BC152" i="5"/>
  <c r="BD134" i="5"/>
  <c r="BD119" i="5"/>
  <c r="BC80" i="5"/>
  <c r="BC74" i="5"/>
  <c r="BB145" i="5"/>
  <c r="BA145" i="5"/>
  <c r="BB107" i="5"/>
  <c r="BA107" i="5"/>
  <c r="BB75" i="5"/>
  <c r="BA75" i="5"/>
  <c r="BA151" i="1"/>
  <c r="BC151" i="1" s="1"/>
  <c r="BC162" i="1"/>
  <c r="BA127" i="1"/>
  <c r="BD127" i="1" s="1"/>
  <c r="AV155" i="1"/>
  <c r="AW155" i="1" s="1"/>
  <c r="AT112" i="1"/>
  <c r="AS112" i="1"/>
  <c r="AY114" i="1"/>
  <c r="AZ114" i="1" s="1"/>
  <c r="BA114" i="1" s="1"/>
  <c r="AY82" i="1"/>
  <c r="AZ82" i="1" s="1"/>
  <c r="BA82" i="1" s="1"/>
  <c r="AS66" i="1"/>
  <c r="AT66" i="1"/>
  <c r="AQ67" i="1"/>
  <c r="AR67" i="1" s="1"/>
  <c r="AT67" i="1" s="1"/>
  <c r="AV69" i="1"/>
  <c r="AT84" i="1"/>
  <c r="AU84" i="1" s="1"/>
  <c r="AV101" i="1"/>
  <c r="AQ141" i="1"/>
  <c r="AR141" i="1" s="1"/>
  <c r="AT141" i="1" s="1"/>
  <c r="AU69" i="1"/>
  <c r="AU101" i="1"/>
  <c r="AU120" i="1"/>
  <c r="AW120" i="1" s="1"/>
  <c r="AX102" i="1"/>
  <c r="AW102" i="1"/>
  <c r="AV157" i="1"/>
  <c r="AV113" i="1"/>
  <c r="AQ152" i="1"/>
  <c r="AR152" i="1" s="1"/>
  <c r="AV144" i="1"/>
  <c r="AU100" i="1"/>
  <c r="AU113" i="1"/>
  <c r="AY124" i="1"/>
  <c r="AZ124" i="1" s="1"/>
  <c r="BA124" i="1" s="1"/>
  <c r="AU93" i="1"/>
  <c r="AQ128" i="1"/>
  <c r="AR128" i="1" s="1"/>
  <c r="AT128" i="1" s="1"/>
  <c r="AQ97" i="1"/>
  <c r="AR97" i="1" s="1"/>
  <c r="AS97" i="1" s="1"/>
  <c r="AY110" i="1"/>
  <c r="AZ110" i="1" s="1"/>
  <c r="BA110" i="1" s="1"/>
  <c r="AS90" i="1"/>
  <c r="AT90" i="1"/>
  <c r="AT160" i="1"/>
  <c r="AS150" i="1"/>
  <c r="AT150" i="1"/>
  <c r="AV74" i="1"/>
  <c r="AU74" i="1"/>
  <c r="AV100" i="1"/>
  <c r="AS71" i="1"/>
  <c r="AT71" i="1"/>
  <c r="AS109" i="1"/>
  <c r="AT109" i="1"/>
  <c r="AT142" i="1"/>
  <c r="AU142" i="1" s="1"/>
  <c r="AU135" i="1"/>
  <c r="AV91" i="1"/>
  <c r="AQ117" i="1"/>
  <c r="AR117" i="1" s="1"/>
  <c r="AT119" i="1"/>
  <c r="AU157" i="1"/>
  <c r="AS132" i="1"/>
  <c r="AT132" i="1"/>
  <c r="AV99" i="1"/>
  <c r="AV135" i="1"/>
  <c r="AS88" i="1"/>
  <c r="AT88" i="1"/>
  <c r="AY76" i="1"/>
  <c r="AZ76" i="1" s="1"/>
  <c r="BB76" i="1" s="1"/>
  <c r="AV93" i="1"/>
  <c r="AV80" i="1"/>
  <c r="AU91" i="1"/>
  <c r="AS65" i="1"/>
  <c r="AT65" i="1"/>
  <c r="AX155" i="1"/>
  <c r="AS131" i="1"/>
  <c r="AT131" i="1"/>
  <c r="AS129" i="1"/>
  <c r="AT129" i="1"/>
  <c r="AT115" i="1"/>
  <c r="AS115" i="1"/>
  <c r="AU99" i="1"/>
  <c r="AS96" i="1"/>
  <c r="AT96" i="1"/>
  <c r="AT118" i="1"/>
  <c r="AS118" i="1"/>
  <c r="AS106" i="1"/>
  <c r="AT106" i="1"/>
  <c r="AS147" i="1"/>
  <c r="AT147" i="1"/>
  <c r="AS85" i="1"/>
  <c r="AT85" i="1"/>
  <c r="AU80" i="1"/>
  <c r="AV161" i="1"/>
  <c r="AS78" i="1"/>
  <c r="AT78" i="1"/>
  <c r="AU144" i="1"/>
  <c r="AV83" i="1"/>
  <c r="AV143" i="1"/>
  <c r="AW143" i="1" s="1"/>
  <c r="AY149" i="1"/>
  <c r="AZ149" i="1" s="1"/>
  <c r="BA149" i="1" s="1"/>
  <c r="AY156" i="1"/>
  <c r="AZ156" i="1" s="1"/>
  <c r="BB156" i="1" s="1"/>
  <c r="AY89" i="1"/>
  <c r="AZ89" i="1" s="1"/>
  <c r="BA89" i="1" s="1"/>
  <c r="AX79" i="1"/>
  <c r="AW79" i="1"/>
  <c r="BC123" i="1"/>
  <c r="AU104" i="1"/>
  <c r="AW104" i="1" s="1"/>
  <c r="BA92" i="1"/>
  <c r="BD162" i="1"/>
  <c r="BD123" i="1"/>
  <c r="BB145" i="1"/>
  <c r="BA145" i="1"/>
  <c r="BD151" i="1"/>
  <c r="BA68" i="1"/>
  <c r="BB68" i="1"/>
  <c r="BC159" i="1"/>
  <c r="BB114" i="1"/>
  <c r="BD94" i="1"/>
  <c r="BD126" i="1"/>
  <c r="BC94" i="1"/>
  <c r="BC126" i="1"/>
  <c r="BA153" i="1"/>
  <c r="BB153" i="1"/>
  <c r="BA73" i="1"/>
  <c r="BB73" i="1"/>
  <c r="BA140" i="1"/>
  <c r="BB140" i="1"/>
  <c r="BA64" i="1"/>
  <c r="BB64" i="1"/>
  <c r="BD159" i="1"/>
  <c r="BD79" i="5" l="1"/>
  <c r="BE79" i="5"/>
  <c r="BA161" i="5"/>
  <c r="BC161" i="5" s="1"/>
  <c r="BD161" i="5"/>
  <c r="BE161" i="5" s="1"/>
  <c r="BA77" i="5"/>
  <c r="BC77" i="5" s="1"/>
  <c r="BB77" i="5"/>
  <c r="BD77" i="5" s="1"/>
  <c r="BB133" i="5"/>
  <c r="BA133" i="5"/>
  <c r="BF79" i="5"/>
  <c r="BG79" i="5" s="1"/>
  <c r="BH79" i="5" s="1"/>
  <c r="BA109" i="5"/>
  <c r="BC109" i="5" s="1"/>
  <c r="BF118" i="5"/>
  <c r="BE118" i="5"/>
  <c r="BE143" i="5"/>
  <c r="AY70" i="5"/>
  <c r="AZ70" i="5" s="1"/>
  <c r="BB70" i="5" s="1"/>
  <c r="AY138" i="5"/>
  <c r="AZ138" i="5" s="1"/>
  <c r="AY73" i="5"/>
  <c r="AZ73" i="5" s="1"/>
  <c r="BF89" i="5"/>
  <c r="BG89" i="5" s="1"/>
  <c r="BH89" i="5" s="1"/>
  <c r="BB129" i="5"/>
  <c r="BD129" i="5" s="1"/>
  <c r="BG160" i="5"/>
  <c r="BH160" i="5" s="1"/>
  <c r="BJ160" i="5" s="1"/>
  <c r="BL160" i="5" s="1"/>
  <c r="AX136" i="1"/>
  <c r="AY136" i="1" s="1"/>
  <c r="AZ136" i="1" s="1"/>
  <c r="BA136" i="1" s="1"/>
  <c r="AV137" i="1"/>
  <c r="AT158" i="1"/>
  <c r="AV116" i="1"/>
  <c r="AX116" i="1" s="1"/>
  <c r="AU137" i="1"/>
  <c r="AW137" i="1" s="1"/>
  <c r="BA76" i="1"/>
  <c r="AX77" i="1"/>
  <c r="AW77" i="1"/>
  <c r="AY63" i="1"/>
  <c r="AZ63" i="1" s="1"/>
  <c r="BA63" i="1" s="1"/>
  <c r="AY134" i="1"/>
  <c r="AZ134" i="1" s="1"/>
  <c r="BB134" i="1" s="1"/>
  <c r="AU139" i="1"/>
  <c r="AY102" i="1"/>
  <c r="AZ102" i="1" s="1"/>
  <c r="AV122" i="1"/>
  <c r="AV81" i="1"/>
  <c r="AT125" i="1"/>
  <c r="AT107" i="1"/>
  <c r="AS107" i="1"/>
  <c r="AT70" i="1"/>
  <c r="AS70" i="1"/>
  <c r="AX69" i="1"/>
  <c r="AW121" i="1"/>
  <c r="AX72" i="1"/>
  <c r="AS108" i="1"/>
  <c r="AX130" i="1"/>
  <c r="AU62" i="1"/>
  <c r="AU105" i="1"/>
  <c r="AW133" i="1"/>
  <c r="AY133" i="1" s="1"/>
  <c r="AZ133" i="1" s="1"/>
  <c r="BB133" i="1" s="1"/>
  <c r="AW146" i="1"/>
  <c r="AU160" i="1"/>
  <c r="AU81" i="1"/>
  <c r="AW81" i="1" s="1"/>
  <c r="AT97" i="1"/>
  <c r="AW157" i="1"/>
  <c r="AU148" i="1"/>
  <c r="AW130" i="1"/>
  <c r="AY130" i="1" s="1"/>
  <c r="AZ130" i="1" s="1"/>
  <c r="AX146" i="1"/>
  <c r="BB124" i="1"/>
  <c r="AW135" i="1"/>
  <c r="AV154" i="1"/>
  <c r="AW116" i="1"/>
  <c r="BC127" i="1"/>
  <c r="BE127" i="1" s="1"/>
  <c r="AW75" i="1"/>
  <c r="AY75" i="1" s="1"/>
  <c r="AZ75" i="1" s="1"/>
  <c r="AV158" i="1"/>
  <c r="AW95" i="1"/>
  <c r="AX95" i="1"/>
  <c r="AS98" i="1"/>
  <c r="AT98" i="1"/>
  <c r="AV84" i="1"/>
  <c r="AW84" i="1" s="1"/>
  <c r="AT103" i="1"/>
  <c r="AS103" i="1"/>
  <c r="BA156" i="1"/>
  <c r="AX93" i="1"/>
  <c r="AS141" i="1"/>
  <c r="AS67" i="1"/>
  <c r="AU67" i="1" s="1"/>
  <c r="AY111" i="1"/>
  <c r="AZ111" i="1" s="1"/>
  <c r="AU158" i="1"/>
  <c r="BF162" i="1"/>
  <c r="AW91" i="1"/>
  <c r="AV105" i="1"/>
  <c r="AW72" i="1"/>
  <c r="AU154" i="1"/>
  <c r="AT87" i="1"/>
  <c r="AV148" i="1"/>
  <c r="AS138" i="1"/>
  <c r="AV138" i="1" s="1"/>
  <c r="BB82" i="1"/>
  <c r="BP98" i="6"/>
  <c r="BP131" i="6"/>
  <c r="BP108" i="6"/>
  <c r="BR153" i="6"/>
  <c r="BT153" i="6" s="1"/>
  <c r="BU153" i="6" s="1"/>
  <c r="BV153" i="6" s="1"/>
  <c r="BO159" i="6"/>
  <c r="BP109" i="6"/>
  <c r="BE157" i="5"/>
  <c r="BE155" i="5"/>
  <c r="BA96" i="5"/>
  <c r="BC96" i="5" s="1"/>
  <c r="BG153" i="5"/>
  <c r="BH153" i="5" s="1"/>
  <c r="BJ153" i="5" s="1"/>
  <c r="BO132" i="6"/>
  <c r="BP132" i="6"/>
  <c r="BQ103" i="6"/>
  <c r="BS103" i="6" s="1"/>
  <c r="BU103" i="6" s="1"/>
  <c r="BV103" i="6" s="1"/>
  <c r="BW103" i="6" s="1"/>
  <c r="BP65" i="6"/>
  <c r="BR65" i="6" s="1"/>
  <c r="BT65" i="6" s="1"/>
  <c r="BR112" i="6"/>
  <c r="BT112" i="6" s="1"/>
  <c r="BO157" i="6"/>
  <c r="BR157" i="6" s="1"/>
  <c r="BT157" i="6" s="1"/>
  <c r="BP113" i="6"/>
  <c r="BR113" i="6" s="1"/>
  <c r="BT113" i="6" s="1"/>
  <c r="BM105" i="6"/>
  <c r="BN105" i="6" s="1"/>
  <c r="BO105" i="6" s="1"/>
  <c r="BA101" i="5"/>
  <c r="BC101" i="5" s="1"/>
  <c r="BJ125" i="5"/>
  <c r="BL125" i="5" s="1"/>
  <c r="BR107" i="6"/>
  <c r="BT107" i="6" s="1"/>
  <c r="BU107" i="6" s="1"/>
  <c r="BV107" i="6" s="1"/>
  <c r="BX107" i="6" s="1"/>
  <c r="BP93" i="6"/>
  <c r="BR93" i="6" s="1"/>
  <c r="BT93" i="6" s="1"/>
  <c r="BP89" i="6"/>
  <c r="BR89" i="6" s="1"/>
  <c r="BT89" i="6" s="1"/>
  <c r="BP115" i="6"/>
  <c r="BR115" i="6" s="1"/>
  <c r="BT115" i="6" s="1"/>
  <c r="BP127" i="6"/>
  <c r="BQ127" i="6" s="1"/>
  <c r="BS127" i="6" s="1"/>
  <c r="BO130" i="6"/>
  <c r="BR130" i="6" s="1"/>
  <c r="BT130" i="6" s="1"/>
  <c r="BU111" i="6"/>
  <c r="BV111" i="6" s="1"/>
  <c r="BW111" i="6" s="1"/>
  <c r="BO117" i="6"/>
  <c r="BR117" i="6" s="1"/>
  <c r="BT117" i="6" s="1"/>
  <c r="BM63" i="6"/>
  <c r="BN63" i="6" s="1"/>
  <c r="BO63" i="6" s="1"/>
  <c r="BM148" i="6"/>
  <c r="BN148" i="6" s="1"/>
  <c r="BO148" i="6" s="1"/>
  <c r="BU95" i="6"/>
  <c r="BV95" i="6" s="1"/>
  <c r="BX95" i="6" s="1"/>
  <c r="BO80" i="6"/>
  <c r="BU79" i="6"/>
  <c r="BV79" i="6" s="1"/>
  <c r="BW79" i="6" s="1"/>
  <c r="BM161" i="6"/>
  <c r="BN161" i="6" s="1"/>
  <c r="BO161" i="6" s="1"/>
  <c r="BP97" i="6"/>
  <c r="BQ97" i="6" s="1"/>
  <c r="BS97" i="6" s="1"/>
  <c r="BE121" i="5"/>
  <c r="BU102" i="6"/>
  <c r="BV102" i="6" s="1"/>
  <c r="BW102" i="6" s="1"/>
  <c r="BM104" i="6"/>
  <c r="BN104" i="6" s="1"/>
  <c r="BO104" i="6" s="1"/>
  <c r="BP160" i="6"/>
  <c r="BR160" i="6" s="1"/>
  <c r="BT160" i="6" s="1"/>
  <c r="BR118" i="6"/>
  <c r="BT118" i="6" s="1"/>
  <c r="BR98" i="6"/>
  <c r="BT98" i="6" s="1"/>
  <c r="BR99" i="6"/>
  <c r="BT99" i="6" s="1"/>
  <c r="BQ137" i="6"/>
  <c r="BS137" i="6" s="1"/>
  <c r="BQ156" i="6"/>
  <c r="BS156" i="6" s="1"/>
  <c r="BQ84" i="6"/>
  <c r="BS84" i="6" s="1"/>
  <c r="BR159" i="6"/>
  <c r="BT159" i="6" s="1"/>
  <c r="BR66" i="6"/>
  <c r="BT66" i="6" s="1"/>
  <c r="BR109" i="6"/>
  <c r="BT109" i="6" s="1"/>
  <c r="BR128" i="6"/>
  <c r="BT128" i="6" s="1"/>
  <c r="BR73" i="6"/>
  <c r="BT73" i="6" s="1"/>
  <c r="BR92" i="6"/>
  <c r="BT92" i="6" s="1"/>
  <c r="BR139" i="6"/>
  <c r="BT139" i="6" s="1"/>
  <c r="BQ134" i="6"/>
  <c r="BS134" i="6" s="1"/>
  <c r="BR136" i="6"/>
  <c r="BT136" i="6" s="1"/>
  <c r="BQ150" i="6"/>
  <c r="BS150" i="6" s="1"/>
  <c r="BR100" i="6"/>
  <c r="BT100" i="6" s="1"/>
  <c r="BR131" i="6"/>
  <c r="BT131" i="6" s="1"/>
  <c r="BR108" i="6"/>
  <c r="BT108" i="6" s="1"/>
  <c r="BR71" i="6"/>
  <c r="BT71" i="6" s="1"/>
  <c r="BR91" i="6"/>
  <c r="BT91" i="6" s="1"/>
  <c r="BR106" i="6"/>
  <c r="BT106" i="6" s="1"/>
  <c r="BR88" i="6"/>
  <c r="BT88" i="6" s="1"/>
  <c r="BO151" i="6"/>
  <c r="BP151" i="6"/>
  <c r="BO126" i="6"/>
  <c r="BP126" i="6"/>
  <c r="BO116" i="6"/>
  <c r="BP116" i="6"/>
  <c r="BO74" i="6"/>
  <c r="BP74" i="6"/>
  <c r="BO64" i="6"/>
  <c r="BP64" i="6"/>
  <c r="BQ98" i="6"/>
  <c r="BS98" i="6" s="1"/>
  <c r="BQ99" i="6"/>
  <c r="BS99" i="6" s="1"/>
  <c r="BR134" i="6"/>
  <c r="BT134" i="6" s="1"/>
  <c r="BR132" i="6"/>
  <c r="BT132" i="6" s="1"/>
  <c r="BR150" i="6"/>
  <c r="BT150" i="6" s="1"/>
  <c r="BQ159" i="6"/>
  <c r="BS159" i="6" s="1"/>
  <c r="BQ66" i="6"/>
  <c r="BS66" i="6" s="1"/>
  <c r="BQ109" i="6"/>
  <c r="BS109" i="6" s="1"/>
  <c r="BQ128" i="6"/>
  <c r="BS128" i="6" s="1"/>
  <c r="BQ73" i="6"/>
  <c r="BS73" i="6" s="1"/>
  <c r="BQ62" i="6"/>
  <c r="BS62" i="6" s="1"/>
  <c r="BQ92" i="6"/>
  <c r="BS92" i="6" s="1"/>
  <c r="BO140" i="6"/>
  <c r="BP140" i="6"/>
  <c r="BO158" i="6"/>
  <c r="BP158" i="6"/>
  <c r="BO141" i="6"/>
  <c r="BP141" i="6"/>
  <c r="BR62" i="6"/>
  <c r="BT62" i="6" s="1"/>
  <c r="BO133" i="6"/>
  <c r="BP133" i="6"/>
  <c r="BO146" i="6"/>
  <c r="BP146" i="6"/>
  <c r="BO68" i="6"/>
  <c r="BP68" i="6"/>
  <c r="BO69" i="6"/>
  <c r="BP69" i="6"/>
  <c r="BW120" i="6"/>
  <c r="BX120" i="6"/>
  <c r="BO125" i="6"/>
  <c r="BP125" i="6"/>
  <c r="BQ118" i="6"/>
  <c r="BS118" i="6" s="1"/>
  <c r="BQ139" i="6"/>
  <c r="BS139" i="6" s="1"/>
  <c r="BQ136" i="6"/>
  <c r="BS136" i="6" s="1"/>
  <c r="BR137" i="6"/>
  <c r="BT137" i="6" s="1"/>
  <c r="BX103" i="6"/>
  <c r="BR156" i="6"/>
  <c r="BT156" i="6" s="1"/>
  <c r="BR84" i="6"/>
  <c r="BT84" i="6" s="1"/>
  <c r="BQ100" i="6"/>
  <c r="BS100" i="6" s="1"/>
  <c r="BQ131" i="6"/>
  <c r="BS131" i="6" s="1"/>
  <c r="BQ108" i="6"/>
  <c r="BS108" i="6" s="1"/>
  <c r="BQ71" i="6"/>
  <c r="BS71" i="6" s="1"/>
  <c r="BU71" i="6" s="1"/>
  <c r="BV71" i="6" s="1"/>
  <c r="BQ91" i="6"/>
  <c r="BS91" i="6" s="1"/>
  <c r="BQ106" i="6"/>
  <c r="BS106" i="6" s="1"/>
  <c r="BQ88" i="6"/>
  <c r="BS88" i="6" s="1"/>
  <c r="BQ89" i="6"/>
  <c r="BS89" i="6" s="1"/>
  <c r="BO67" i="6"/>
  <c r="BP67" i="6"/>
  <c r="BO78" i="6"/>
  <c r="BP78" i="6"/>
  <c r="BO86" i="6"/>
  <c r="BP86" i="6"/>
  <c r="BO82" i="6"/>
  <c r="BP82" i="6"/>
  <c r="BW95" i="6"/>
  <c r="BE111" i="5"/>
  <c r="BE95" i="5"/>
  <c r="AY93" i="5"/>
  <c r="AZ93" i="5" s="1"/>
  <c r="AY91" i="5"/>
  <c r="AZ91" i="5" s="1"/>
  <c r="BB91" i="5" s="1"/>
  <c r="BF120" i="5"/>
  <c r="AY126" i="5"/>
  <c r="AZ126" i="5" s="1"/>
  <c r="BE120" i="5"/>
  <c r="BA83" i="5"/>
  <c r="BC83" i="5" s="1"/>
  <c r="BE92" i="5"/>
  <c r="BU112" i="6"/>
  <c r="BV112" i="6" s="1"/>
  <c r="BM110" i="6"/>
  <c r="BN110" i="6" s="1"/>
  <c r="BU149" i="6"/>
  <c r="BV149" i="6" s="1"/>
  <c r="BM143" i="6"/>
  <c r="BN143" i="6" s="1"/>
  <c r="BM162" i="6"/>
  <c r="BN162" i="6" s="1"/>
  <c r="BM129" i="6"/>
  <c r="BN129" i="6" s="1"/>
  <c r="BM123" i="6"/>
  <c r="BN123" i="6" s="1"/>
  <c r="BM155" i="6"/>
  <c r="BN155" i="6" s="1"/>
  <c r="BM114" i="6"/>
  <c r="BN114" i="6" s="1"/>
  <c r="BM85" i="6"/>
  <c r="BN85" i="6" s="1"/>
  <c r="BM83" i="6"/>
  <c r="BN83" i="6" s="1"/>
  <c r="BM72" i="6"/>
  <c r="BN72" i="6" s="1"/>
  <c r="BM145" i="6"/>
  <c r="BN145" i="6" s="1"/>
  <c r="BM75" i="6"/>
  <c r="BN75" i="6" s="1"/>
  <c r="BU122" i="6"/>
  <c r="BV122" i="6" s="1"/>
  <c r="BM121" i="6"/>
  <c r="BN121" i="6" s="1"/>
  <c r="BU81" i="6"/>
  <c r="BV81" i="6" s="1"/>
  <c r="BM70" i="6"/>
  <c r="BN70" i="6" s="1"/>
  <c r="BM135" i="6"/>
  <c r="BN135" i="6" s="1"/>
  <c r="BU101" i="6"/>
  <c r="BV101" i="6" s="1"/>
  <c r="BU138" i="6"/>
  <c r="BV138" i="6" s="1"/>
  <c r="BU94" i="6"/>
  <c r="BV94" i="6" s="1"/>
  <c r="BM96" i="6"/>
  <c r="BN96" i="6" s="1"/>
  <c r="BU147" i="6"/>
  <c r="BV147" i="6" s="1"/>
  <c r="BU154" i="6"/>
  <c r="BV154" i="6" s="1"/>
  <c r="BU144" i="6"/>
  <c r="BV144" i="6" s="1"/>
  <c r="BE112" i="5"/>
  <c r="AY117" i="5"/>
  <c r="AZ117" i="5" s="1"/>
  <c r="AY97" i="5"/>
  <c r="AZ97" i="5" s="1"/>
  <c r="BB97" i="5" s="1"/>
  <c r="BD97" i="5" s="1"/>
  <c r="BA156" i="5"/>
  <c r="BC156" i="5" s="1"/>
  <c r="BB156" i="5"/>
  <c r="BD156" i="5" s="1"/>
  <c r="BA85" i="5"/>
  <c r="BB85" i="5"/>
  <c r="BJ162" i="5"/>
  <c r="BL162" i="5" s="1"/>
  <c r="BI162" i="5"/>
  <c r="BK162" i="5" s="1"/>
  <c r="AY130" i="5"/>
  <c r="AZ130" i="5" s="1"/>
  <c r="BB66" i="5"/>
  <c r="BD66" i="5" s="1"/>
  <c r="AY113" i="5"/>
  <c r="AZ113" i="5" s="1"/>
  <c r="BF124" i="5"/>
  <c r="BE69" i="5"/>
  <c r="BA81" i="5"/>
  <c r="BC81" i="5" s="1"/>
  <c r="BE81" i="5" s="1"/>
  <c r="BA103" i="5"/>
  <c r="BC103" i="5" s="1"/>
  <c r="BF144" i="5"/>
  <c r="BF154" i="5"/>
  <c r="BF152" i="5"/>
  <c r="BF135" i="5"/>
  <c r="BF142" i="5"/>
  <c r="BF67" i="5"/>
  <c r="BE131" i="5"/>
  <c r="BE147" i="5"/>
  <c r="AY72" i="5"/>
  <c r="AZ72" i="5" s="1"/>
  <c r="BE105" i="5"/>
  <c r="BG98" i="5"/>
  <c r="BH98" i="5" s="1"/>
  <c r="BE88" i="5"/>
  <c r="BE100" i="5"/>
  <c r="BE159" i="5"/>
  <c r="BE140" i="5"/>
  <c r="BE119" i="5"/>
  <c r="BF71" i="5"/>
  <c r="BF87" i="5"/>
  <c r="BE149" i="5"/>
  <c r="BG149" i="5" s="1"/>
  <c r="BH149" i="5" s="1"/>
  <c r="BI149" i="5" s="1"/>
  <c r="BG143" i="5"/>
  <c r="BH143" i="5" s="1"/>
  <c r="BJ143" i="5" s="1"/>
  <c r="BL143" i="5" s="1"/>
  <c r="BF141" i="5"/>
  <c r="BG116" i="5"/>
  <c r="BH116" i="5" s="1"/>
  <c r="BJ116" i="5" s="1"/>
  <c r="AX86" i="5"/>
  <c r="BF95" i="5"/>
  <c r="BG102" i="5"/>
  <c r="BH102" i="5" s="1"/>
  <c r="BE64" i="5"/>
  <c r="BE63" i="5"/>
  <c r="BF74" i="5"/>
  <c r="BF80" i="5"/>
  <c r="BE137" i="5"/>
  <c r="AY86" i="5"/>
  <c r="AZ86" i="5" s="1"/>
  <c r="BB158" i="5"/>
  <c r="BA158" i="5"/>
  <c r="BC158" i="5" s="1"/>
  <c r="AR163" i="1"/>
  <c r="AU108" i="1"/>
  <c r="AV66" i="1"/>
  <c r="AU112" i="1"/>
  <c r="AX86" i="1"/>
  <c r="AW86" i="1"/>
  <c r="BB73" i="5"/>
  <c r="BA73" i="5"/>
  <c r="BB138" i="5"/>
  <c r="BA138" i="5"/>
  <c r="BE141" i="5"/>
  <c r="BM62" i="5"/>
  <c r="BE134" i="5"/>
  <c r="BA97" i="5"/>
  <c r="BF150" i="5"/>
  <c r="BB122" i="5"/>
  <c r="BD122" i="5" s="1"/>
  <c r="BA122" i="5"/>
  <c r="BN62" i="5"/>
  <c r="BF134" i="5"/>
  <c r="BF137" i="5"/>
  <c r="BA91" i="5"/>
  <c r="BC91" i="5" s="1"/>
  <c r="AY139" i="5"/>
  <c r="AZ139" i="5" s="1"/>
  <c r="BF140" i="5"/>
  <c r="BF136" i="5"/>
  <c r="BF119" i="5"/>
  <c r="BF157" i="5"/>
  <c r="BG157" i="5" s="1"/>
  <c r="BH157" i="5" s="1"/>
  <c r="BF121" i="5"/>
  <c r="BG121" i="5" s="1"/>
  <c r="BH121" i="5" s="1"/>
  <c r="BE144" i="5"/>
  <c r="BE71" i="5"/>
  <c r="BF92" i="5"/>
  <c r="BG92" i="5" s="1"/>
  <c r="BH92" i="5" s="1"/>
  <c r="BE74" i="5"/>
  <c r="BE152" i="5"/>
  <c r="BE135" i="5"/>
  <c r="BF111" i="5"/>
  <c r="BF100" i="5"/>
  <c r="BG100" i="5" s="1"/>
  <c r="BH100" i="5" s="1"/>
  <c r="BJ100" i="5" s="1"/>
  <c r="BN162" i="5"/>
  <c r="BF159" i="5"/>
  <c r="BG159" i="5" s="1"/>
  <c r="BH159" i="5" s="1"/>
  <c r="BF112" i="5"/>
  <c r="BG112" i="5" s="1"/>
  <c r="BH112" i="5" s="1"/>
  <c r="BF147" i="5"/>
  <c r="BG147" i="5" s="1"/>
  <c r="BH147" i="5" s="1"/>
  <c r="BE80" i="5"/>
  <c r="BG80" i="5" s="1"/>
  <c r="BH80" i="5" s="1"/>
  <c r="BF77" i="5"/>
  <c r="BE109" i="5"/>
  <c r="BE87" i="5"/>
  <c r="BE142" i="5"/>
  <c r="BG142" i="5" s="1"/>
  <c r="BH142" i="5" s="1"/>
  <c r="BF64" i="5"/>
  <c r="BF131" i="5"/>
  <c r="BG131" i="5" s="1"/>
  <c r="BH131" i="5" s="1"/>
  <c r="BF103" i="5"/>
  <c r="BF96" i="5"/>
  <c r="BE67" i="5"/>
  <c r="BE124" i="5"/>
  <c r="BG124" i="5" s="1"/>
  <c r="BH124" i="5" s="1"/>
  <c r="BB104" i="5"/>
  <c r="BA104" i="5"/>
  <c r="BJ149" i="5"/>
  <c r="BC107" i="5"/>
  <c r="BB128" i="5"/>
  <c r="BA128" i="5"/>
  <c r="BD133" i="5"/>
  <c r="BD65" i="5"/>
  <c r="BF83" i="5"/>
  <c r="BF155" i="5"/>
  <c r="BG155" i="5" s="1"/>
  <c r="BH155" i="5" s="1"/>
  <c r="BF88" i="5"/>
  <c r="BG88" i="5" s="1"/>
  <c r="BH88" i="5" s="1"/>
  <c r="BC127" i="5"/>
  <c r="BF63" i="5"/>
  <c r="BF105" i="5"/>
  <c r="BG105" i="5" s="1"/>
  <c r="BH105" i="5" s="1"/>
  <c r="BJ108" i="5"/>
  <c r="BI108" i="5"/>
  <c r="BJ90" i="5"/>
  <c r="BI90" i="5"/>
  <c r="BD78" i="5"/>
  <c r="BD115" i="5"/>
  <c r="BD151" i="5"/>
  <c r="BM125" i="5"/>
  <c r="BC132" i="5"/>
  <c r="BD148" i="5"/>
  <c r="BL153" i="5"/>
  <c r="BD107" i="5"/>
  <c r="BB126" i="5"/>
  <c r="BA126" i="5"/>
  <c r="BC94" i="5"/>
  <c r="BC110" i="5"/>
  <c r="BE150" i="5"/>
  <c r="BG150" i="5" s="1"/>
  <c r="BH150" i="5" s="1"/>
  <c r="BE136" i="5"/>
  <c r="BC99" i="5"/>
  <c r="BC123" i="5"/>
  <c r="BE154" i="5"/>
  <c r="BG154" i="5" s="1"/>
  <c r="BH154" i="5" s="1"/>
  <c r="BC82" i="5"/>
  <c r="BF69" i="5"/>
  <c r="BG69" i="5" s="1"/>
  <c r="BH69" i="5" s="1"/>
  <c r="BD127" i="5"/>
  <c r="BJ102" i="5"/>
  <c r="BI102" i="5"/>
  <c r="BC68" i="5"/>
  <c r="BD132" i="5"/>
  <c r="BC76" i="5"/>
  <c r="BD94" i="5"/>
  <c r="BD110" i="5"/>
  <c r="BD99" i="5"/>
  <c r="BD123" i="5"/>
  <c r="BD82" i="5"/>
  <c r="BC146" i="5"/>
  <c r="BC114" i="5"/>
  <c r="BB72" i="5"/>
  <c r="BA72" i="5"/>
  <c r="BB84" i="5"/>
  <c r="BA84" i="5"/>
  <c r="BD68" i="5"/>
  <c r="BK106" i="5"/>
  <c r="BD76" i="5"/>
  <c r="BC138" i="5"/>
  <c r="BB117" i="5"/>
  <c r="BA117" i="5"/>
  <c r="BD91" i="5"/>
  <c r="BC75" i="5"/>
  <c r="BC145" i="5"/>
  <c r="BG144" i="5"/>
  <c r="BH144" i="5" s="1"/>
  <c r="BG152" i="5"/>
  <c r="BH152" i="5" s="1"/>
  <c r="BD75" i="5"/>
  <c r="BE75" i="5" s="1"/>
  <c r="BD145" i="5"/>
  <c r="BC97" i="5"/>
  <c r="BC133" i="5"/>
  <c r="BE156" i="5"/>
  <c r="BC65" i="5"/>
  <c r="BD146" i="5"/>
  <c r="BD114" i="5"/>
  <c r="BB113" i="5"/>
  <c r="BA113" i="5"/>
  <c r="BC78" i="5"/>
  <c r="BC115" i="5"/>
  <c r="BC151" i="5"/>
  <c r="BL106" i="5"/>
  <c r="BB93" i="5"/>
  <c r="BA93" i="5"/>
  <c r="BC148" i="5"/>
  <c r="BD138" i="5"/>
  <c r="AS128" i="1"/>
  <c r="AV128" i="1" s="1"/>
  <c r="AW62" i="1"/>
  <c r="AW69" i="1"/>
  <c r="AY69" i="1" s="1"/>
  <c r="AZ69" i="1" s="1"/>
  <c r="AU66" i="1"/>
  <c r="AV112" i="1"/>
  <c r="AX122" i="1"/>
  <c r="AW101" i="1"/>
  <c r="AX62" i="1"/>
  <c r="AY121" i="1"/>
  <c r="AZ121" i="1" s="1"/>
  <c r="AW122" i="1"/>
  <c r="AY122" i="1" s="1"/>
  <c r="AZ122" i="1" s="1"/>
  <c r="AX101" i="1"/>
  <c r="BA102" i="1"/>
  <c r="BB102" i="1"/>
  <c r="AX84" i="1"/>
  <c r="AV108" i="1"/>
  <c r="AX120" i="1"/>
  <c r="AY120" i="1" s="1"/>
  <c r="AZ120" i="1" s="1"/>
  <c r="BB89" i="1"/>
  <c r="BC89" i="1" s="1"/>
  <c r="AV78" i="1"/>
  <c r="AV85" i="1"/>
  <c r="AV106" i="1"/>
  <c r="AV96" i="1"/>
  <c r="BB110" i="1"/>
  <c r="BC110" i="1" s="1"/>
  <c r="AU119" i="1"/>
  <c r="AV160" i="1"/>
  <c r="AX160" i="1" s="1"/>
  <c r="AX113" i="1"/>
  <c r="AW113" i="1"/>
  <c r="AT152" i="1"/>
  <c r="AS152" i="1"/>
  <c r="AU71" i="1"/>
  <c r="AU87" i="1"/>
  <c r="AV67" i="1"/>
  <c r="AV147" i="1"/>
  <c r="AU118" i="1"/>
  <c r="AV97" i="1"/>
  <c r="AV129" i="1"/>
  <c r="AY155" i="1"/>
  <c r="AZ155" i="1" s="1"/>
  <c r="BA155" i="1" s="1"/>
  <c r="AV65" i="1"/>
  <c r="AV88" i="1"/>
  <c r="AV132" i="1"/>
  <c r="AU109" i="1"/>
  <c r="AV141" i="1"/>
  <c r="AX74" i="1"/>
  <c r="AU150" i="1"/>
  <c r="AU90" i="1"/>
  <c r="AW93" i="1"/>
  <c r="AS117" i="1"/>
  <c r="AT117" i="1"/>
  <c r="AX100" i="1"/>
  <c r="AW100" i="1"/>
  <c r="AX91" i="1"/>
  <c r="AV142" i="1"/>
  <c r="AX135" i="1"/>
  <c r="AY135" i="1" s="1"/>
  <c r="AZ135" i="1" s="1"/>
  <c r="AX157" i="1"/>
  <c r="AY157" i="1" s="1"/>
  <c r="AZ157" i="1" s="1"/>
  <c r="AV71" i="1"/>
  <c r="AW74" i="1"/>
  <c r="AV87" i="1"/>
  <c r="BB149" i="1"/>
  <c r="BC149" i="1" s="1"/>
  <c r="BD92" i="1"/>
  <c r="AV119" i="1"/>
  <c r="AV109" i="1"/>
  <c r="AU141" i="1"/>
  <c r="AV150" i="1"/>
  <c r="AV90" i="1"/>
  <c r="AV115" i="1"/>
  <c r="AU131" i="1"/>
  <c r="AU65" i="1"/>
  <c r="AU128" i="1"/>
  <c r="AU88" i="1"/>
  <c r="AU132" i="1"/>
  <c r="AX83" i="1"/>
  <c r="AW83" i="1"/>
  <c r="AW144" i="1"/>
  <c r="AX144" i="1"/>
  <c r="AX161" i="1"/>
  <c r="AW161" i="1"/>
  <c r="AU147" i="1"/>
  <c r="AV118" i="1"/>
  <c r="AW99" i="1"/>
  <c r="AX99" i="1"/>
  <c r="AU97" i="1"/>
  <c r="AU129" i="1"/>
  <c r="AX80" i="1"/>
  <c r="AW80" i="1"/>
  <c r="AU78" i="1"/>
  <c r="AU85" i="1"/>
  <c r="AU106" i="1"/>
  <c r="AU96" i="1"/>
  <c r="AU138" i="1"/>
  <c r="AU115" i="1"/>
  <c r="AV131" i="1"/>
  <c r="AX143" i="1"/>
  <c r="AY143" i="1" s="1"/>
  <c r="AZ143" i="1" s="1"/>
  <c r="BA143" i="1" s="1"/>
  <c r="AX104" i="1"/>
  <c r="AY104" i="1" s="1"/>
  <c r="AZ104" i="1" s="1"/>
  <c r="BA104" i="1" s="1"/>
  <c r="BD68" i="1"/>
  <c r="AY79" i="1"/>
  <c r="AZ79" i="1" s="1"/>
  <c r="BB79" i="1" s="1"/>
  <c r="BC92" i="1"/>
  <c r="BF92" i="1" s="1"/>
  <c r="BE126" i="1"/>
  <c r="BE162" i="1"/>
  <c r="BG162" i="1" s="1"/>
  <c r="BH162" i="1" s="1"/>
  <c r="BE123" i="1"/>
  <c r="BD145" i="1"/>
  <c r="BC145" i="1"/>
  <c r="BF159" i="1"/>
  <c r="BF123" i="1"/>
  <c r="BF94" i="1"/>
  <c r="BF126" i="1"/>
  <c r="BC68" i="1"/>
  <c r="BD114" i="1"/>
  <c r="BD124" i="1"/>
  <c r="BE151" i="1"/>
  <c r="BC124" i="1"/>
  <c r="BD64" i="1"/>
  <c r="BE94" i="1"/>
  <c r="BD156" i="1"/>
  <c r="BF151" i="1"/>
  <c r="BD73" i="1"/>
  <c r="BC76" i="1"/>
  <c r="BD82" i="1"/>
  <c r="BC140" i="1"/>
  <c r="BD153" i="1"/>
  <c r="BC114" i="1"/>
  <c r="BC82" i="1"/>
  <c r="BC64" i="1"/>
  <c r="BC73" i="1"/>
  <c r="BD76" i="1"/>
  <c r="BC156" i="1"/>
  <c r="BD140" i="1"/>
  <c r="BC153" i="1"/>
  <c r="BE159" i="1"/>
  <c r="BF129" i="5" l="1"/>
  <c r="BG140" i="5"/>
  <c r="BH140" i="5" s="1"/>
  <c r="BJ140" i="5" s="1"/>
  <c r="BE101" i="5"/>
  <c r="BF109" i="5"/>
  <c r="BG109" i="5" s="1"/>
  <c r="BH109" i="5" s="1"/>
  <c r="BE77" i="5"/>
  <c r="BG77" i="5" s="1"/>
  <c r="BH77" i="5" s="1"/>
  <c r="BG118" i="5"/>
  <c r="BH118" i="5" s="1"/>
  <c r="BF161" i="5"/>
  <c r="BG161" i="5" s="1"/>
  <c r="BH161" i="5" s="1"/>
  <c r="BI161" i="5" s="1"/>
  <c r="BK161" i="5" s="1"/>
  <c r="BI143" i="5"/>
  <c r="BK143" i="5" s="1"/>
  <c r="BG134" i="5"/>
  <c r="BH134" i="5" s="1"/>
  <c r="BG120" i="5"/>
  <c r="BH120" i="5" s="1"/>
  <c r="BJ118" i="5"/>
  <c r="BI118" i="5"/>
  <c r="BJ161" i="5"/>
  <c r="BI79" i="5"/>
  <c r="BJ79" i="5"/>
  <c r="BF81" i="5"/>
  <c r="BG135" i="5"/>
  <c r="BH135" i="5" s="1"/>
  <c r="BI135" i="5" s="1"/>
  <c r="BE129" i="5"/>
  <c r="BG129" i="5" s="1"/>
  <c r="BH129" i="5" s="1"/>
  <c r="BE66" i="5"/>
  <c r="BG81" i="5"/>
  <c r="BH81" i="5" s="1"/>
  <c r="BI153" i="5"/>
  <c r="BK153" i="5" s="1"/>
  <c r="BN153" i="5" s="1"/>
  <c r="BM162" i="5"/>
  <c r="BG137" i="5"/>
  <c r="BH137" i="5" s="1"/>
  <c r="BA70" i="5"/>
  <c r="BC70" i="5" s="1"/>
  <c r="BJ135" i="5"/>
  <c r="BG67" i="5"/>
  <c r="BH67" i="5" s="1"/>
  <c r="BJ67" i="5" s="1"/>
  <c r="BG111" i="5"/>
  <c r="BH111" i="5" s="1"/>
  <c r="BF66" i="5"/>
  <c r="BG95" i="5"/>
  <c r="BH95" i="5" s="1"/>
  <c r="BF101" i="5"/>
  <c r="BG101" i="5" s="1"/>
  <c r="BH101" i="5" s="1"/>
  <c r="BO62" i="5"/>
  <c r="BP62" i="5" s="1"/>
  <c r="BD70" i="5"/>
  <c r="BI89" i="5"/>
  <c r="BJ89" i="5"/>
  <c r="BN125" i="5"/>
  <c r="BO125" i="5" s="1"/>
  <c r="BP125" i="5" s="1"/>
  <c r="BI160" i="5"/>
  <c r="BK160" i="5" s="1"/>
  <c r="AX105" i="1"/>
  <c r="AX137" i="1"/>
  <c r="BB136" i="1"/>
  <c r="BC136" i="1" s="1"/>
  <c r="BA134" i="1"/>
  <c r="AY137" i="1"/>
  <c r="AZ137" i="1" s="1"/>
  <c r="AY77" i="1"/>
  <c r="AZ77" i="1" s="1"/>
  <c r="BA77" i="1" s="1"/>
  <c r="AW139" i="1"/>
  <c r="AX139" i="1"/>
  <c r="BB63" i="1"/>
  <c r="AY72" i="1"/>
  <c r="AZ72" i="1" s="1"/>
  <c r="BB72" i="1" s="1"/>
  <c r="AV70" i="1"/>
  <c r="BA133" i="1"/>
  <c r="BD133" i="1" s="1"/>
  <c r="BD63" i="1"/>
  <c r="AV125" i="1"/>
  <c r="AX125" i="1" s="1"/>
  <c r="AU125" i="1"/>
  <c r="AV107" i="1"/>
  <c r="BF127" i="1"/>
  <c r="BG127" i="1" s="1"/>
  <c r="BH127" i="1" s="1"/>
  <c r="BJ127" i="1" s="1"/>
  <c r="AU70" i="1"/>
  <c r="AW70" i="1" s="1"/>
  <c r="AU107" i="1"/>
  <c r="BD149" i="1"/>
  <c r="BC63" i="1"/>
  <c r="AY146" i="1"/>
  <c r="AZ146" i="1" s="1"/>
  <c r="BB146" i="1" s="1"/>
  <c r="BD110" i="1"/>
  <c r="BF110" i="1" s="1"/>
  <c r="AX81" i="1"/>
  <c r="AY81" i="1" s="1"/>
  <c r="AZ81" i="1" s="1"/>
  <c r="BC134" i="1"/>
  <c r="AX119" i="1"/>
  <c r="AW85" i="1"/>
  <c r="AW132" i="1"/>
  <c r="AX150" i="1"/>
  <c r="AX67" i="1"/>
  <c r="AU98" i="1"/>
  <c r="AY116" i="1"/>
  <c r="AZ116" i="1" s="1"/>
  <c r="BA116" i="1" s="1"/>
  <c r="BD134" i="1"/>
  <c r="BB155" i="1"/>
  <c r="AX108" i="1"/>
  <c r="AX148" i="1"/>
  <c r="AW158" i="1"/>
  <c r="AU103" i="1"/>
  <c r="BC133" i="1"/>
  <c r="AV98" i="1"/>
  <c r="BE134" i="1"/>
  <c r="BD89" i="1"/>
  <c r="BE114" i="1"/>
  <c r="AY93" i="1"/>
  <c r="AZ93" i="1" s="1"/>
  <c r="BB93" i="1" s="1"/>
  <c r="BA75" i="1"/>
  <c r="BB75" i="1"/>
  <c r="AW154" i="1"/>
  <c r="AY95" i="1"/>
  <c r="AZ95" i="1" s="1"/>
  <c r="AY91" i="1"/>
  <c r="AZ91" i="1" s="1"/>
  <c r="BB91" i="1" s="1"/>
  <c r="AX158" i="1"/>
  <c r="AW65" i="1"/>
  <c r="AW97" i="1"/>
  <c r="AY74" i="1"/>
  <c r="AZ74" i="1" s="1"/>
  <c r="AX112" i="1"/>
  <c r="BX79" i="6"/>
  <c r="AW105" i="1"/>
  <c r="AY105" i="1" s="1"/>
  <c r="AZ105" i="1" s="1"/>
  <c r="AX154" i="1"/>
  <c r="AV103" i="1"/>
  <c r="BA111" i="1"/>
  <c r="BB111" i="1"/>
  <c r="BA130" i="1"/>
  <c r="BB130" i="1"/>
  <c r="AW106" i="1"/>
  <c r="AX90" i="1"/>
  <c r="AW148" i="1"/>
  <c r="AW160" i="1"/>
  <c r="AY160" i="1" s="1"/>
  <c r="AZ160" i="1" s="1"/>
  <c r="AY62" i="1"/>
  <c r="AZ62" i="1" s="1"/>
  <c r="BA62" i="1" s="1"/>
  <c r="AW66" i="1"/>
  <c r="AX118" i="1"/>
  <c r="BP148" i="6"/>
  <c r="BQ132" i="6"/>
  <c r="BS132" i="6" s="1"/>
  <c r="BE83" i="5"/>
  <c r="BG83" i="5" s="1"/>
  <c r="BH83" i="5" s="1"/>
  <c r="BE133" i="5"/>
  <c r="BE96" i="5"/>
  <c r="BQ113" i="6"/>
  <c r="BS113" i="6" s="1"/>
  <c r="BQ93" i="6"/>
  <c r="BS93" i="6" s="1"/>
  <c r="BQ65" i="6"/>
  <c r="BS65" i="6" s="1"/>
  <c r="BP105" i="6"/>
  <c r="BQ105" i="6" s="1"/>
  <c r="BS105" i="6" s="1"/>
  <c r="BP161" i="6"/>
  <c r="BP104" i="6"/>
  <c r="BQ104" i="6" s="1"/>
  <c r="BS104" i="6" s="1"/>
  <c r="BQ130" i="6"/>
  <c r="BS130" i="6" s="1"/>
  <c r="BU132" i="6"/>
  <c r="BV132" i="6" s="1"/>
  <c r="BX132" i="6" s="1"/>
  <c r="BP63" i="6"/>
  <c r="BQ117" i="6"/>
  <c r="BS117" i="6" s="1"/>
  <c r="BU117" i="6" s="1"/>
  <c r="BV117" i="6" s="1"/>
  <c r="BQ157" i="6"/>
  <c r="BS157" i="6" s="1"/>
  <c r="BU118" i="6"/>
  <c r="BV118" i="6" s="1"/>
  <c r="BW118" i="6" s="1"/>
  <c r="BR97" i="6"/>
  <c r="BT97" i="6" s="1"/>
  <c r="BU97" i="6" s="1"/>
  <c r="BV97" i="6" s="1"/>
  <c r="BR127" i="6"/>
  <c r="BT127" i="6" s="1"/>
  <c r="BU127" i="6" s="1"/>
  <c r="BV127" i="6" s="1"/>
  <c r="BQ160" i="6"/>
  <c r="BS160" i="6" s="1"/>
  <c r="BU160" i="6" s="1"/>
  <c r="BV160" i="6" s="1"/>
  <c r="BQ115" i="6"/>
  <c r="BS115" i="6" s="1"/>
  <c r="BU115" i="6" s="1"/>
  <c r="BV115" i="6" s="1"/>
  <c r="BG136" i="5"/>
  <c r="BH136" i="5" s="1"/>
  <c r="BG71" i="5"/>
  <c r="BH71" i="5" s="1"/>
  <c r="BU91" i="6"/>
  <c r="BV91" i="6" s="1"/>
  <c r="BW91" i="6" s="1"/>
  <c r="BU128" i="6"/>
  <c r="BV128" i="6" s="1"/>
  <c r="BW128" i="6" s="1"/>
  <c r="BU156" i="6"/>
  <c r="BV156" i="6" s="1"/>
  <c r="BU106" i="6"/>
  <c r="BV106" i="6" s="1"/>
  <c r="BW106" i="6" s="1"/>
  <c r="BX111" i="6"/>
  <c r="BY111" i="6" s="1"/>
  <c r="CA111" i="6" s="1"/>
  <c r="BR80" i="6"/>
  <c r="BT80" i="6" s="1"/>
  <c r="BQ80" i="6"/>
  <c r="BS80" i="6" s="1"/>
  <c r="BW107" i="6"/>
  <c r="BZ107" i="6" s="1"/>
  <c r="CB107" i="6" s="1"/>
  <c r="BU73" i="6"/>
  <c r="BV73" i="6" s="1"/>
  <c r="BX73" i="6" s="1"/>
  <c r="BU66" i="6"/>
  <c r="BV66" i="6" s="1"/>
  <c r="BW66" i="6" s="1"/>
  <c r="BU113" i="6"/>
  <c r="BV113" i="6" s="1"/>
  <c r="BW113" i="6" s="1"/>
  <c r="BU84" i="6"/>
  <c r="BV84" i="6" s="1"/>
  <c r="BX84" i="6" s="1"/>
  <c r="BU98" i="6"/>
  <c r="BV98" i="6" s="1"/>
  <c r="BW98" i="6" s="1"/>
  <c r="BX102" i="6"/>
  <c r="BZ102" i="6" s="1"/>
  <c r="CB102" i="6" s="1"/>
  <c r="BU99" i="6"/>
  <c r="BV99" i="6" s="1"/>
  <c r="BW99" i="6" s="1"/>
  <c r="BU137" i="6"/>
  <c r="BV137" i="6" s="1"/>
  <c r="BW137" i="6" s="1"/>
  <c r="BU130" i="6"/>
  <c r="BV130" i="6" s="1"/>
  <c r="BW130" i="6" s="1"/>
  <c r="BQ158" i="6"/>
  <c r="BS158" i="6" s="1"/>
  <c r="BU109" i="6"/>
  <c r="BV109" i="6" s="1"/>
  <c r="BX109" i="6" s="1"/>
  <c r="BU159" i="6"/>
  <c r="BV159" i="6" s="1"/>
  <c r="BX159" i="6" s="1"/>
  <c r="BU139" i="6"/>
  <c r="BV139" i="6" s="1"/>
  <c r="BX139" i="6" s="1"/>
  <c r="BQ82" i="6"/>
  <c r="BS82" i="6" s="1"/>
  <c r="BY79" i="6"/>
  <c r="CA79" i="6" s="1"/>
  <c r="BQ67" i="6"/>
  <c r="BS67" i="6" s="1"/>
  <c r="BY120" i="6"/>
  <c r="CA120" i="6" s="1"/>
  <c r="BQ68" i="6"/>
  <c r="BS68" i="6" s="1"/>
  <c r="BQ133" i="6"/>
  <c r="BS133" i="6" s="1"/>
  <c r="BU150" i="6"/>
  <c r="BV150" i="6" s="1"/>
  <c r="BW150" i="6" s="1"/>
  <c r="BR64" i="6"/>
  <c r="BT64" i="6" s="1"/>
  <c r="BR74" i="6"/>
  <c r="BT74" i="6" s="1"/>
  <c r="BR151" i="6"/>
  <c r="BT151" i="6" s="1"/>
  <c r="BY95" i="6"/>
  <c r="CA95" i="6" s="1"/>
  <c r="BQ86" i="6"/>
  <c r="BS86" i="6" s="1"/>
  <c r="BQ78" i="6"/>
  <c r="BS78" i="6" s="1"/>
  <c r="BY103" i="6"/>
  <c r="CA103" i="6" s="1"/>
  <c r="BQ125" i="6"/>
  <c r="BS125" i="6" s="1"/>
  <c r="BQ69" i="6"/>
  <c r="BS69" i="6" s="1"/>
  <c r="BQ146" i="6"/>
  <c r="BS146" i="6" s="1"/>
  <c r="BU62" i="6"/>
  <c r="BV62" i="6" s="1"/>
  <c r="BX62" i="6" s="1"/>
  <c r="BQ141" i="6"/>
  <c r="BS141" i="6" s="1"/>
  <c r="BQ161" i="6"/>
  <c r="BS161" i="6" s="1"/>
  <c r="BQ140" i="6"/>
  <c r="BS140" i="6" s="1"/>
  <c r="BQ148" i="6"/>
  <c r="BS148" i="6" s="1"/>
  <c r="BR116" i="6"/>
  <c r="BT116" i="6" s="1"/>
  <c r="BR126" i="6"/>
  <c r="BT126" i="6" s="1"/>
  <c r="BX91" i="6"/>
  <c r="BW144" i="6"/>
  <c r="BX144" i="6"/>
  <c r="BW122" i="6"/>
  <c r="BX122" i="6"/>
  <c r="BW154" i="6"/>
  <c r="BX154" i="6"/>
  <c r="BW147" i="6"/>
  <c r="BX147" i="6"/>
  <c r="BW132" i="6"/>
  <c r="BW153" i="6"/>
  <c r="BX153" i="6"/>
  <c r="BW81" i="6"/>
  <c r="BX81" i="6"/>
  <c r="BO75" i="6"/>
  <c r="BP75" i="6"/>
  <c r="BO155" i="6"/>
  <c r="BP155" i="6"/>
  <c r="BO162" i="6"/>
  <c r="BP162" i="6"/>
  <c r="BO110" i="6"/>
  <c r="BP110" i="6"/>
  <c r="BR82" i="6"/>
  <c r="BT82" i="6" s="1"/>
  <c r="BZ79" i="6"/>
  <c r="CB79" i="6" s="1"/>
  <c r="BR67" i="6"/>
  <c r="BT67" i="6" s="1"/>
  <c r="BQ63" i="6"/>
  <c r="BS63" i="6" s="1"/>
  <c r="BR63" i="6"/>
  <c r="BT63" i="6" s="1"/>
  <c r="BZ120" i="6"/>
  <c r="CB120" i="6" s="1"/>
  <c r="BR68" i="6"/>
  <c r="BT68" i="6" s="1"/>
  <c r="BR133" i="6"/>
  <c r="BT133" i="6" s="1"/>
  <c r="BR141" i="6"/>
  <c r="BT141" i="6" s="1"/>
  <c r="BR161" i="6"/>
  <c r="BT161" i="6" s="1"/>
  <c r="BR140" i="6"/>
  <c r="BT140" i="6" s="1"/>
  <c r="BR148" i="6"/>
  <c r="BT148" i="6" s="1"/>
  <c r="BQ116" i="6"/>
  <c r="BS116" i="6" s="1"/>
  <c r="BQ126" i="6"/>
  <c r="BS126" i="6" s="1"/>
  <c r="BX128" i="6"/>
  <c r="BO145" i="6"/>
  <c r="BP145" i="6"/>
  <c r="BO123" i="6"/>
  <c r="BP123" i="6"/>
  <c r="BW73" i="6"/>
  <c r="BW112" i="6"/>
  <c r="BX112" i="6"/>
  <c r="BW139" i="6"/>
  <c r="BW94" i="6"/>
  <c r="BX94" i="6"/>
  <c r="BO85" i="6"/>
  <c r="BP85" i="6"/>
  <c r="BW71" i="6"/>
  <c r="BX71" i="6"/>
  <c r="BW138" i="6"/>
  <c r="BX138" i="6"/>
  <c r="BO135" i="6"/>
  <c r="BP135" i="6"/>
  <c r="BO121" i="6"/>
  <c r="BP121" i="6"/>
  <c r="BO72" i="6"/>
  <c r="BP72" i="6"/>
  <c r="BX98" i="6"/>
  <c r="BW156" i="6"/>
  <c r="BX156" i="6"/>
  <c r="BO143" i="6"/>
  <c r="BP143" i="6"/>
  <c r="BZ95" i="6"/>
  <c r="CB95" i="6" s="1"/>
  <c r="BR86" i="6"/>
  <c r="BT86" i="6" s="1"/>
  <c r="BR78" i="6"/>
  <c r="BT78" i="6" s="1"/>
  <c r="BZ103" i="6"/>
  <c r="CB103" i="6" s="1"/>
  <c r="BR125" i="6"/>
  <c r="BT125" i="6" s="1"/>
  <c r="BR69" i="6"/>
  <c r="BT69" i="6" s="1"/>
  <c r="BR146" i="6"/>
  <c r="BT146" i="6" s="1"/>
  <c r="BZ111" i="6"/>
  <c r="CB111" i="6" s="1"/>
  <c r="BR158" i="6"/>
  <c r="BT158" i="6" s="1"/>
  <c r="BQ64" i="6"/>
  <c r="BS64" i="6" s="1"/>
  <c r="BQ74" i="6"/>
  <c r="BS74" i="6" s="1"/>
  <c r="BQ151" i="6"/>
  <c r="BS151" i="6" s="1"/>
  <c r="BO96" i="6"/>
  <c r="BP96" i="6"/>
  <c r="BW101" i="6"/>
  <c r="BX101" i="6"/>
  <c r="BO70" i="6"/>
  <c r="BP70" i="6"/>
  <c r="BO83" i="6"/>
  <c r="BP83" i="6"/>
  <c r="BO114" i="6"/>
  <c r="BP114" i="6"/>
  <c r="BO129" i="6"/>
  <c r="BP129" i="6"/>
  <c r="BW149" i="6"/>
  <c r="BX149" i="6"/>
  <c r="BY102" i="6"/>
  <c r="CA102" i="6" s="1"/>
  <c r="BU65" i="6"/>
  <c r="BV65" i="6" s="1"/>
  <c r="BU77" i="6"/>
  <c r="BV77" i="6" s="1"/>
  <c r="BU136" i="6"/>
  <c r="BV136" i="6" s="1"/>
  <c r="BU152" i="6"/>
  <c r="BV152" i="6" s="1"/>
  <c r="BU157" i="6"/>
  <c r="BV157" i="6" s="1"/>
  <c r="BM142" i="6"/>
  <c r="BN142" i="6" s="1"/>
  <c r="BU119" i="6"/>
  <c r="BV119" i="6" s="1"/>
  <c r="BU90" i="6"/>
  <c r="BV90" i="6" s="1"/>
  <c r="BU87" i="6"/>
  <c r="BV87" i="6" s="1"/>
  <c r="BU124" i="6"/>
  <c r="BV124" i="6" s="1"/>
  <c r="BU131" i="6"/>
  <c r="BV131" i="6" s="1"/>
  <c r="BU89" i="6"/>
  <c r="BV89" i="6" s="1"/>
  <c r="BU88" i="6"/>
  <c r="BV88" i="6" s="1"/>
  <c r="BU100" i="6"/>
  <c r="BV100" i="6" s="1"/>
  <c r="BU76" i="6"/>
  <c r="BV76" i="6" s="1"/>
  <c r="BU93" i="6"/>
  <c r="BV93" i="6" s="1"/>
  <c r="BE138" i="5"/>
  <c r="BE114" i="5"/>
  <c r="BF156" i="5"/>
  <c r="BG156" i="5" s="1"/>
  <c r="BH156" i="5" s="1"/>
  <c r="BG63" i="5"/>
  <c r="BH63" i="5" s="1"/>
  <c r="BJ63" i="5" s="1"/>
  <c r="BD85" i="5"/>
  <c r="BB130" i="5"/>
  <c r="BA130" i="5"/>
  <c r="BC85" i="5"/>
  <c r="BF115" i="5"/>
  <c r="BI140" i="5"/>
  <c r="BG87" i="5"/>
  <c r="BH87" i="5" s="1"/>
  <c r="BG74" i="5"/>
  <c r="BH74" i="5" s="1"/>
  <c r="BJ74" i="5" s="1"/>
  <c r="BG141" i="5"/>
  <c r="BH141" i="5" s="1"/>
  <c r="BJ141" i="5" s="1"/>
  <c r="BE103" i="5"/>
  <c r="BG103" i="5" s="1"/>
  <c r="BH103" i="5" s="1"/>
  <c r="BF78" i="5"/>
  <c r="BE94" i="5"/>
  <c r="BE132" i="5"/>
  <c r="BO162" i="5"/>
  <c r="BP162" i="5" s="1"/>
  <c r="BQ162" i="5" s="1"/>
  <c r="BG119" i="5"/>
  <c r="BH119" i="5" s="1"/>
  <c r="BG96" i="5"/>
  <c r="BH96" i="5" s="1"/>
  <c r="BJ96" i="5" s="1"/>
  <c r="BF97" i="5"/>
  <c r="BI116" i="5"/>
  <c r="BK116" i="5" s="1"/>
  <c r="BF148" i="5"/>
  <c r="BI98" i="5"/>
  <c r="BK98" i="5" s="1"/>
  <c r="BJ98" i="5"/>
  <c r="BL98" i="5" s="1"/>
  <c r="BJ95" i="5"/>
  <c r="BI95" i="5"/>
  <c r="BK95" i="5" s="1"/>
  <c r="BN106" i="5"/>
  <c r="BF151" i="5"/>
  <c r="BF91" i="5"/>
  <c r="BE107" i="5"/>
  <c r="BG64" i="5"/>
  <c r="BH64" i="5" s="1"/>
  <c r="BJ64" i="5" s="1"/>
  <c r="BM143" i="5"/>
  <c r="BI100" i="5"/>
  <c r="BK100" i="5" s="1"/>
  <c r="BB86" i="5"/>
  <c r="BD86" i="5" s="1"/>
  <c r="BA86" i="5"/>
  <c r="BF127" i="5"/>
  <c r="BJ120" i="5"/>
  <c r="BL120" i="5" s="1"/>
  <c r="BI120" i="5"/>
  <c r="BK120" i="5" s="1"/>
  <c r="BF65" i="5"/>
  <c r="BD158" i="5"/>
  <c r="BF158" i="5" s="1"/>
  <c r="AW147" i="1"/>
  <c r="AW88" i="1"/>
  <c r="AX87" i="1"/>
  <c r="BE110" i="1"/>
  <c r="AY101" i="1"/>
  <c r="AZ101" i="1" s="1"/>
  <c r="BA101" i="1" s="1"/>
  <c r="AY86" i="1"/>
  <c r="AZ86" i="1" s="1"/>
  <c r="BC73" i="5"/>
  <c r="BD73" i="5"/>
  <c r="BE99" i="5"/>
  <c r="BE76" i="5"/>
  <c r="BE68" i="5"/>
  <c r="BE123" i="5"/>
  <c r="BN143" i="5"/>
  <c r="BE146" i="5"/>
  <c r="BE82" i="5"/>
  <c r="BF99" i="5"/>
  <c r="BA139" i="5"/>
  <c r="BC139" i="5" s="1"/>
  <c r="BB139" i="5"/>
  <c r="BF138" i="5"/>
  <c r="BN160" i="5"/>
  <c r="BC122" i="5"/>
  <c r="BE122" i="5" s="1"/>
  <c r="BJ81" i="5"/>
  <c r="BL81" i="5" s="1"/>
  <c r="BI81" i="5"/>
  <c r="BK81" i="5" s="1"/>
  <c r="BJ131" i="5"/>
  <c r="BL131" i="5" s="1"/>
  <c r="BI131" i="5"/>
  <c r="BF75" i="5"/>
  <c r="BG75" i="5" s="1"/>
  <c r="BH75" i="5" s="1"/>
  <c r="BE148" i="5"/>
  <c r="BE97" i="5"/>
  <c r="BF82" i="5"/>
  <c r="BF94" i="5"/>
  <c r="BF145" i="5"/>
  <c r="BF114" i="5"/>
  <c r="BG114" i="5" s="1"/>
  <c r="BH114" i="5" s="1"/>
  <c r="BF68" i="5"/>
  <c r="BE127" i="5"/>
  <c r="BE115" i="5"/>
  <c r="BE65" i="5"/>
  <c r="BI67" i="5"/>
  <c r="BK67" i="5" s="1"/>
  <c r="BM106" i="5"/>
  <c r="BF110" i="5"/>
  <c r="BF76" i="5"/>
  <c r="BF123" i="5"/>
  <c r="BM153" i="5"/>
  <c r="BO153" i="5" s="1"/>
  <c r="BP153" i="5" s="1"/>
  <c r="BF132" i="5"/>
  <c r="BF107" i="5"/>
  <c r="BG107" i="5" s="1"/>
  <c r="BH107" i="5" s="1"/>
  <c r="BJ150" i="5"/>
  <c r="BI150" i="5"/>
  <c r="BJ69" i="5"/>
  <c r="BI69" i="5"/>
  <c r="BJ105" i="5"/>
  <c r="BI105" i="5"/>
  <c r="BJ154" i="5"/>
  <c r="BI154" i="5"/>
  <c r="BJ136" i="5"/>
  <c r="BI136" i="5"/>
  <c r="BD93" i="5"/>
  <c r="BD113" i="5"/>
  <c r="BF133" i="5"/>
  <c r="BG133" i="5" s="1"/>
  <c r="BH133" i="5" s="1"/>
  <c r="BE145" i="5"/>
  <c r="BJ152" i="5"/>
  <c r="BI152" i="5"/>
  <c r="BE91" i="5"/>
  <c r="BG91" i="5" s="1"/>
  <c r="BH91" i="5" s="1"/>
  <c r="BJ137" i="5"/>
  <c r="BI137" i="5"/>
  <c r="BE110" i="5"/>
  <c r="BK89" i="5"/>
  <c r="BJ80" i="5"/>
  <c r="BI80" i="5"/>
  <c r="BK90" i="5"/>
  <c r="BJ147" i="5"/>
  <c r="BI147" i="5"/>
  <c r="BL161" i="5"/>
  <c r="BI64" i="5"/>
  <c r="BJ144" i="5"/>
  <c r="BI144" i="5"/>
  <c r="BL95" i="5"/>
  <c r="BL89" i="5"/>
  <c r="BK102" i="5"/>
  <c r="BC126" i="5"/>
  <c r="BJ119" i="5"/>
  <c r="BI119" i="5"/>
  <c r="BL90" i="5"/>
  <c r="BJ88" i="5"/>
  <c r="BI88" i="5"/>
  <c r="BJ111" i="5"/>
  <c r="BI111" i="5"/>
  <c r="BC128" i="5"/>
  <c r="BJ142" i="5"/>
  <c r="BI142" i="5"/>
  <c r="BK135" i="5"/>
  <c r="BK149" i="5"/>
  <c r="BL96" i="5"/>
  <c r="BC117" i="5"/>
  <c r="BC84" i="5"/>
  <c r="BC72" i="5"/>
  <c r="BK79" i="5"/>
  <c r="BF146" i="5"/>
  <c r="BG146" i="5" s="1"/>
  <c r="BH146" i="5" s="1"/>
  <c r="BJ124" i="5"/>
  <c r="BI124" i="5"/>
  <c r="BL116" i="5"/>
  <c r="BL102" i="5"/>
  <c r="BD126" i="5"/>
  <c r="BR62" i="5"/>
  <c r="BQ62" i="5"/>
  <c r="BL141" i="5"/>
  <c r="BE151" i="5"/>
  <c r="BE78" i="5"/>
  <c r="BG78" i="5" s="1"/>
  <c r="BH78" i="5" s="1"/>
  <c r="BK108" i="5"/>
  <c r="BJ155" i="5"/>
  <c r="BI155" i="5"/>
  <c r="BD128" i="5"/>
  <c r="BJ112" i="5"/>
  <c r="BI112" i="5"/>
  <c r="BL135" i="5"/>
  <c r="BL74" i="5"/>
  <c r="BL149" i="5"/>
  <c r="BK140" i="5"/>
  <c r="BC104" i="5"/>
  <c r="BK118" i="5"/>
  <c r="BK131" i="5"/>
  <c r="BC93" i="5"/>
  <c r="BC113" i="5"/>
  <c r="BD117" i="5"/>
  <c r="BD84" i="5"/>
  <c r="BD72" i="5"/>
  <c r="BL79" i="5"/>
  <c r="BJ134" i="5"/>
  <c r="BI134" i="5"/>
  <c r="BL108" i="5"/>
  <c r="BJ121" i="5"/>
  <c r="BI121" i="5"/>
  <c r="BJ159" i="5"/>
  <c r="BI159" i="5"/>
  <c r="BL100" i="5"/>
  <c r="BJ92" i="5"/>
  <c r="BI92" i="5"/>
  <c r="BJ157" i="5"/>
  <c r="BI157" i="5"/>
  <c r="BL140" i="5"/>
  <c r="BD104" i="5"/>
  <c r="BL67" i="5"/>
  <c r="BL118" i="5"/>
  <c r="BF149" i="1"/>
  <c r="AX106" i="1"/>
  <c r="BE92" i="1"/>
  <c r="BG92" i="1" s="1"/>
  <c r="BH92" i="1" s="1"/>
  <c r="AW96" i="1"/>
  <c r="AX66" i="1"/>
  <c r="AX132" i="1"/>
  <c r="AW138" i="1"/>
  <c r="AW78" i="1"/>
  <c r="AW112" i="1"/>
  <c r="BD102" i="1"/>
  <c r="BA120" i="1"/>
  <c r="BB120" i="1"/>
  <c r="BC102" i="1"/>
  <c r="BB122" i="1"/>
  <c r="BA122" i="1"/>
  <c r="BB69" i="1"/>
  <c r="BA69" i="1"/>
  <c r="AY84" i="1"/>
  <c r="AZ84" i="1" s="1"/>
  <c r="AW108" i="1"/>
  <c r="AY108" i="1" s="1"/>
  <c r="AZ108" i="1" s="1"/>
  <c r="BB121" i="1"/>
  <c r="BA121" i="1"/>
  <c r="AX131" i="1"/>
  <c r="AX128" i="1"/>
  <c r="BE124" i="1"/>
  <c r="AX115" i="1"/>
  <c r="AX71" i="1"/>
  <c r="AV152" i="1"/>
  <c r="AW119" i="1"/>
  <c r="AY119" i="1" s="1"/>
  <c r="AZ119" i="1" s="1"/>
  <c r="BB119" i="1" s="1"/>
  <c r="BA93" i="1"/>
  <c r="BC93" i="1" s="1"/>
  <c r="AY99" i="1"/>
  <c r="AZ99" i="1" s="1"/>
  <c r="BA99" i="1" s="1"/>
  <c r="AW141" i="1"/>
  <c r="AW67" i="1"/>
  <c r="AY67" i="1" s="1"/>
  <c r="AZ67" i="1" s="1"/>
  <c r="AU152" i="1"/>
  <c r="AX147" i="1"/>
  <c r="AY147" i="1" s="1"/>
  <c r="AZ147" i="1" s="1"/>
  <c r="AY113" i="1"/>
  <c r="AZ113" i="1" s="1"/>
  <c r="BA135" i="1"/>
  <c r="BB135" i="1"/>
  <c r="BE68" i="1"/>
  <c r="AX96" i="1"/>
  <c r="BG126" i="1"/>
  <c r="BH126" i="1" s="1"/>
  <c r="BJ126" i="1" s="1"/>
  <c r="BF76" i="1"/>
  <c r="AW128" i="1"/>
  <c r="AX65" i="1"/>
  <c r="AW90" i="1"/>
  <c r="AY90" i="1" s="1"/>
  <c r="AZ90" i="1" s="1"/>
  <c r="BA90" i="1" s="1"/>
  <c r="AW71" i="1"/>
  <c r="AX97" i="1"/>
  <c r="AY97" i="1" s="1"/>
  <c r="AZ97" i="1" s="1"/>
  <c r="BA157" i="1"/>
  <c r="BB157" i="1"/>
  <c r="AX85" i="1"/>
  <c r="AY85" i="1" s="1"/>
  <c r="AZ85" i="1" s="1"/>
  <c r="AX88" i="1"/>
  <c r="AW150" i="1"/>
  <c r="AY150" i="1" s="1"/>
  <c r="AZ150" i="1" s="1"/>
  <c r="AW87" i="1"/>
  <c r="AV117" i="1"/>
  <c r="AU117" i="1"/>
  <c r="BE153" i="1"/>
  <c r="BG151" i="1"/>
  <c r="BH151" i="1" s="1"/>
  <c r="BJ151" i="1" s="1"/>
  <c r="AW115" i="1"/>
  <c r="AY115" i="1" s="1"/>
  <c r="AZ115" i="1" s="1"/>
  <c r="AX78" i="1"/>
  <c r="AY80" i="1"/>
  <c r="AZ80" i="1" s="1"/>
  <c r="BA80" i="1" s="1"/>
  <c r="BB74" i="1"/>
  <c r="BA74" i="1"/>
  <c r="AY100" i="1"/>
  <c r="AZ100" i="1" s="1"/>
  <c r="BE145" i="1"/>
  <c r="AX141" i="1"/>
  <c r="AW142" i="1"/>
  <c r="AX142" i="1"/>
  <c r="BA79" i="1"/>
  <c r="BD79" i="1" s="1"/>
  <c r="AW109" i="1"/>
  <c r="AX109" i="1"/>
  <c r="BA91" i="1"/>
  <c r="AW131" i="1"/>
  <c r="BD155" i="1"/>
  <c r="BC155" i="1"/>
  <c r="BG159" i="1"/>
  <c r="BH159" i="1" s="1"/>
  <c r="BI159" i="1" s="1"/>
  <c r="BG110" i="1"/>
  <c r="BH110" i="1" s="1"/>
  <c r="BJ110" i="1" s="1"/>
  <c r="AW118" i="1"/>
  <c r="AY106" i="1"/>
  <c r="AZ106" i="1" s="1"/>
  <c r="AX129" i="1"/>
  <c r="AW129" i="1"/>
  <c r="AY144" i="1"/>
  <c r="AZ144" i="1" s="1"/>
  <c r="AX138" i="1"/>
  <c r="AY138" i="1" s="1"/>
  <c r="AZ138" i="1" s="1"/>
  <c r="AY161" i="1"/>
  <c r="AZ161" i="1" s="1"/>
  <c r="AY83" i="1"/>
  <c r="AZ83" i="1" s="1"/>
  <c r="BB143" i="1"/>
  <c r="BC143" i="1" s="1"/>
  <c r="BF73" i="1"/>
  <c r="BF140" i="1"/>
  <c r="BF114" i="1"/>
  <c r="BG114" i="1" s="1"/>
  <c r="BH114" i="1" s="1"/>
  <c r="BI114" i="1" s="1"/>
  <c r="BG94" i="1"/>
  <c r="BH94" i="1" s="1"/>
  <c r="BJ94" i="1" s="1"/>
  <c r="BF68" i="1"/>
  <c r="BI162" i="1"/>
  <c r="BJ162" i="1"/>
  <c r="BF145" i="1"/>
  <c r="BE156" i="1"/>
  <c r="BG123" i="1"/>
  <c r="BH123" i="1" s="1"/>
  <c r="BF82" i="1"/>
  <c r="BF156" i="1"/>
  <c r="BE89" i="1"/>
  <c r="BE73" i="1"/>
  <c r="BE64" i="1"/>
  <c r="BB104" i="1"/>
  <c r="BD104" i="1" s="1"/>
  <c r="BF124" i="1"/>
  <c r="BF153" i="1"/>
  <c r="BF64" i="1"/>
  <c r="BF89" i="1"/>
  <c r="BE82" i="1"/>
  <c r="BE76" i="1"/>
  <c r="BE140" i="1"/>
  <c r="BE149" i="1"/>
  <c r="BG149" i="1" s="1"/>
  <c r="BH149" i="1" s="1"/>
  <c r="BJ109" i="5" l="1"/>
  <c r="BL109" i="5" s="1"/>
  <c r="BI109" i="5"/>
  <c r="BK109" i="5" s="1"/>
  <c r="BJ77" i="5"/>
  <c r="BI77" i="5"/>
  <c r="BM160" i="5"/>
  <c r="BO106" i="5"/>
  <c r="BP106" i="5" s="1"/>
  <c r="BI96" i="5"/>
  <c r="BK96" i="5" s="1"/>
  <c r="BG66" i="5"/>
  <c r="BH66" i="5" s="1"/>
  <c r="BR125" i="5"/>
  <c r="BQ125" i="5"/>
  <c r="BG132" i="5"/>
  <c r="BH132" i="5" s="1"/>
  <c r="BG115" i="5"/>
  <c r="BH115" i="5" s="1"/>
  <c r="BI115" i="5" s="1"/>
  <c r="BG148" i="5"/>
  <c r="BH148" i="5" s="1"/>
  <c r="BI141" i="5"/>
  <c r="BK141" i="5" s="1"/>
  <c r="BI129" i="5"/>
  <c r="BK129" i="5" s="1"/>
  <c r="BJ129" i="5"/>
  <c r="BL129" i="5" s="1"/>
  <c r="BJ101" i="5"/>
  <c r="BL101" i="5" s="1"/>
  <c r="BI101" i="5"/>
  <c r="BK101" i="5" s="1"/>
  <c r="BE70" i="5"/>
  <c r="BF70" i="5"/>
  <c r="BR162" i="5"/>
  <c r="BO160" i="5"/>
  <c r="BP160" i="5" s="1"/>
  <c r="BR160" i="5" s="1"/>
  <c r="BI63" i="5"/>
  <c r="BG82" i="5"/>
  <c r="BH82" i="5" s="1"/>
  <c r="BN135" i="5"/>
  <c r="BD136" i="1"/>
  <c r="BF136" i="1" s="1"/>
  <c r="BG76" i="1"/>
  <c r="BH76" i="1" s="1"/>
  <c r="BI127" i="1"/>
  <c r="BE136" i="1"/>
  <c r="BA72" i="1"/>
  <c r="AY88" i="1"/>
  <c r="AZ88" i="1" s="1"/>
  <c r="BA137" i="1"/>
  <c r="BB137" i="1"/>
  <c r="AY139" i="1"/>
  <c r="AZ139" i="1" s="1"/>
  <c r="BB77" i="1"/>
  <c r="BC77" i="1" s="1"/>
  <c r="BA146" i="1"/>
  <c r="BC146" i="1" s="1"/>
  <c r="AW107" i="1"/>
  <c r="AW125" i="1"/>
  <c r="AY125" i="1" s="1"/>
  <c r="AZ125" i="1" s="1"/>
  <c r="BB125" i="1" s="1"/>
  <c r="BG140" i="1"/>
  <c r="BH140" i="1" s="1"/>
  <c r="BB62" i="1"/>
  <c r="BB99" i="1"/>
  <c r="AY132" i="1"/>
  <c r="AZ132" i="1" s="1"/>
  <c r="AY148" i="1"/>
  <c r="AZ148" i="1" s="1"/>
  <c r="AY78" i="1"/>
  <c r="AZ78" i="1" s="1"/>
  <c r="AY96" i="1"/>
  <c r="AZ96" i="1" s="1"/>
  <c r="BB116" i="1"/>
  <c r="AX70" i="1"/>
  <c r="AY70" i="1" s="1"/>
  <c r="AZ70" i="1" s="1"/>
  <c r="BI151" i="1"/>
  <c r="BF134" i="1"/>
  <c r="AX107" i="1"/>
  <c r="BG153" i="1"/>
  <c r="BH153" i="1" s="1"/>
  <c r="AY71" i="1"/>
  <c r="AZ71" i="1" s="1"/>
  <c r="BB71" i="1" s="1"/>
  <c r="AY112" i="1"/>
  <c r="AZ112" i="1" s="1"/>
  <c r="BF63" i="1"/>
  <c r="BE63" i="1"/>
  <c r="AY128" i="1"/>
  <c r="AZ128" i="1" s="1"/>
  <c r="BJ83" i="5"/>
  <c r="BI83" i="5"/>
  <c r="AW98" i="1"/>
  <c r="AY154" i="1"/>
  <c r="AZ154" i="1" s="1"/>
  <c r="BB154" i="1" s="1"/>
  <c r="AY158" i="1"/>
  <c r="AZ158" i="1" s="1"/>
  <c r="BB158" i="1" s="1"/>
  <c r="AX98" i="1"/>
  <c r="BL127" i="1"/>
  <c r="BD75" i="1"/>
  <c r="BC116" i="1"/>
  <c r="BA81" i="1"/>
  <c r="BB81" i="1"/>
  <c r="BD135" i="1"/>
  <c r="BA125" i="1"/>
  <c r="BD146" i="1"/>
  <c r="BG134" i="1"/>
  <c r="BH134" i="1" s="1"/>
  <c r="BD130" i="1"/>
  <c r="BD72" i="1"/>
  <c r="BE133" i="1"/>
  <c r="BF133" i="1"/>
  <c r="BI92" i="1"/>
  <c r="BJ92" i="1"/>
  <c r="BB160" i="1"/>
  <c r="BA160" i="1"/>
  <c r="BK127" i="1"/>
  <c r="AY118" i="1"/>
  <c r="AZ118" i="1" s="1"/>
  <c r="BB118" i="1" s="1"/>
  <c r="AY87" i="1"/>
  <c r="AZ87" i="1" s="1"/>
  <c r="BA95" i="1"/>
  <c r="BB95" i="1"/>
  <c r="BA119" i="1"/>
  <c r="BD119" i="1" s="1"/>
  <c r="BD116" i="1"/>
  <c r="BG124" i="1"/>
  <c r="BH124" i="1" s="1"/>
  <c r="BI124" i="1" s="1"/>
  <c r="AY65" i="1"/>
  <c r="AZ65" i="1" s="1"/>
  <c r="BC75" i="1"/>
  <c r="BW97" i="6"/>
  <c r="BX97" i="6"/>
  <c r="BA154" i="1"/>
  <c r="BI126" i="1"/>
  <c r="BI94" i="1"/>
  <c r="BK94" i="1" s="1"/>
  <c r="BI110" i="1"/>
  <c r="AY131" i="1"/>
  <c r="AZ131" i="1" s="1"/>
  <c r="BB101" i="1"/>
  <c r="BC101" i="1" s="1"/>
  <c r="BC130" i="1"/>
  <c r="BE130" i="1" s="1"/>
  <c r="BC72" i="1"/>
  <c r="BD111" i="1"/>
  <c r="BC111" i="1"/>
  <c r="AX103" i="1"/>
  <c r="AW103" i="1"/>
  <c r="BA105" i="1"/>
  <c r="BB105" i="1"/>
  <c r="BJ159" i="1"/>
  <c r="BL159" i="1" s="1"/>
  <c r="BG138" i="5"/>
  <c r="BH138" i="5" s="1"/>
  <c r="BJ138" i="5" s="1"/>
  <c r="BG145" i="1"/>
  <c r="BH145" i="1" s="1"/>
  <c r="BJ145" i="1" s="1"/>
  <c r="BG68" i="1"/>
  <c r="BH68" i="1" s="1"/>
  <c r="BJ68" i="1" s="1"/>
  <c r="BB80" i="1"/>
  <c r="BD80" i="1" s="1"/>
  <c r="BB148" i="1"/>
  <c r="BA148" i="1"/>
  <c r="BK162" i="1"/>
  <c r="AY66" i="1"/>
  <c r="AZ66" i="1" s="1"/>
  <c r="BB66" i="1" s="1"/>
  <c r="BR104" i="6"/>
  <c r="BT104" i="6" s="1"/>
  <c r="BU104" i="6" s="1"/>
  <c r="BV104" i="6" s="1"/>
  <c r="BG65" i="5"/>
  <c r="BH65" i="5" s="1"/>
  <c r="BJ65" i="5" s="1"/>
  <c r="BF85" i="5"/>
  <c r="BR105" i="6"/>
  <c r="BT105" i="6" s="1"/>
  <c r="BX118" i="6"/>
  <c r="BX66" i="6"/>
  <c r="BW117" i="6"/>
  <c r="BX117" i="6"/>
  <c r="BU74" i="6"/>
  <c r="BV74" i="6" s="1"/>
  <c r="CC103" i="6"/>
  <c r="CD103" i="6" s="1"/>
  <c r="BU78" i="6"/>
  <c r="BV78" i="6" s="1"/>
  <c r="BX78" i="6" s="1"/>
  <c r="BX137" i="6"/>
  <c r="BY137" i="6" s="1"/>
  <c r="CA137" i="6" s="1"/>
  <c r="BW109" i="6"/>
  <c r="BY109" i="6" s="1"/>
  <c r="CA109" i="6" s="1"/>
  <c r="BX106" i="6"/>
  <c r="BW84" i="6"/>
  <c r="BZ84" i="6" s="1"/>
  <c r="CB84" i="6" s="1"/>
  <c r="BY107" i="6"/>
  <c r="CA107" i="6" s="1"/>
  <c r="CC107" i="6" s="1"/>
  <c r="CD107" i="6" s="1"/>
  <c r="CE107" i="6" s="1"/>
  <c r="BX160" i="6"/>
  <c r="BW160" i="6"/>
  <c r="BF117" i="5"/>
  <c r="BN109" i="5"/>
  <c r="BG94" i="5"/>
  <c r="BH94" i="5" s="1"/>
  <c r="BE85" i="5"/>
  <c r="BJ71" i="5"/>
  <c r="BL71" i="5" s="1"/>
  <c r="BI71" i="5"/>
  <c r="BK71" i="5" s="1"/>
  <c r="BU80" i="6"/>
  <c r="BV80" i="6" s="1"/>
  <c r="BW80" i="6" s="1"/>
  <c r="BU161" i="6"/>
  <c r="BV161" i="6" s="1"/>
  <c r="BX161" i="6" s="1"/>
  <c r="BU158" i="6"/>
  <c r="BV158" i="6" s="1"/>
  <c r="BW158" i="6" s="1"/>
  <c r="BU116" i="6"/>
  <c r="BV116" i="6" s="1"/>
  <c r="BX116" i="6" s="1"/>
  <c r="BX80" i="6"/>
  <c r="BW159" i="6"/>
  <c r="CC111" i="6"/>
  <c r="CD111" i="6" s="1"/>
  <c r="CE111" i="6" s="1"/>
  <c r="BX113" i="6"/>
  <c r="BY113" i="6" s="1"/>
  <c r="CA113" i="6" s="1"/>
  <c r="BX150" i="6"/>
  <c r="BY150" i="6" s="1"/>
  <c r="CA150" i="6" s="1"/>
  <c r="BX99" i="6"/>
  <c r="BZ99" i="6" s="1"/>
  <c r="CB99" i="6" s="1"/>
  <c r="BU151" i="6"/>
  <c r="BV151" i="6" s="1"/>
  <c r="BX151" i="6" s="1"/>
  <c r="BU126" i="6"/>
  <c r="BV126" i="6" s="1"/>
  <c r="BW126" i="6" s="1"/>
  <c r="BU148" i="6"/>
  <c r="BV148" i="6" s="1"/>
  <c r="BW148" i="6" s="1"/>
  <c r="BX130" i="6"/>
  <c r="BY130" i="6" s="1"/>
  <c r="CA130" i="6" s="1"/>
  <c r="BU67" i="6"/>
  <c r="BV67" i="6" s="1"/>
  <c r="BX67" i="6" s="1"/>
  <c r="BY139" i="6"/>
  <c r="CA139" i="6" s="1"/>
  <c r="BY159" i="6"/>
  <c r="CA159" i="6" s="1"/>
  <c r="BQ129" i="6"/>
  <c r="BS129" i="6" s="1"/>
  <c r="BQ83" i="6"/>
  <c r="BS83" i="6" s="1"/>
  <c r="BY101" i="6"/>
  <c r="CA101" i="6" s="1"/>
  <c r="BY149" i="6"/>
  <c r="CA149" i="6" s="1"/>
  <c r="BQ114" i="6"/>
  <c r="BS114" i="6" s="1"/>
  <c r="BQ70" i="6"/>
  <c r="BS70" i="6" s="1"/>
  <c r="BQ96" i="6"/>
  <c r="BS96" i="6" s="1"/>
  <c r="BU125" i="6"/>
  <c r="BV125" i="6" s="1"/>
  <c r="BX125" i="6" s="1"/>
  <c r="BY156" i="6"/>
  <c r="CA156" i="6" s="1"/>
  <c r="BQ72" i="6"/>
  <c r="BS72" i="6" s="1"/>
  <c r="BQ135" i="6"/>
  <c r="BS135" i="6" s="1"/>
  <c r="BY97" i="6"/>
  <c r="CA97" i="6" s="1"/>
  <c r="BQ85" i="6"/>
  <c r="BS85" i="6" s="1"/>
  <c r="BY73" i="6"/>
  <c r="CA73" i="6" s="1"/>
  <c r="BQ145" i="6"/>
  <c r="BS145" i="6" s="1"/>
  <c r="BR110" i="6"/>
  <c r="BT110" i="6" s="1"/>
  <c r="BR155" i="6"/>
  <c r="BT155" i="6" s="1"/>
  <c r="BR75" i="6"/>
  <c r="BT75" i="6" s="1"/>
  <c r="BU64" i="6"/>
  <c r="BV64" i="6" s="1"/>
  <c r="BX64" i="6" s="1"/>
  <c r="BQ143" i="6"/>
  <c r="BS143" i="6" s="1"/>
  <c r="BQ121" i="6"/>
  <c r="BS121" i="6" s="1"/>
  <c r="BY138" i="6"/>
  <c r="CA138" i="6" s="1"/>
  <c r="BY71" i="6"/>
  <c r="CA71" i="6" s="1"/>
  <c r="BY118" i="6"/>
  <c r="CA118" i="6" s="1"/>
  <c r="BY66" i="6"/>
  <c r="CA66" i="6" s="1"/>
  <c r="BY112" i="6"/>
  <c r="CA112" i="6" s="1"/>
  <c r="BQ123" i="6"/>
  <c r="BS123" i="6" s="1"/>
  <c r="BU141" i="6"/>
  <c r="BV141" i="6" s="1"/>
  <c r="BW141" i="6" s="1"/>
  <c r="BZ147" i="6"/>
  <c r="CB147" i="6" s="1"/>
  <c r="BZ122" i="6"/>
  <c r="CB122" i="6" s="1"/>
  <c r="BZ91" i="6"/>
  <c r="CB91" i="6" s="1"/>
  <c r="BW62" i="6"/>
  <c r="BZ62" i="6" s="1"/>
  <c r="CB62" i="6" s="1"/>
  <c r="BR162" i="6"/>
  <c r="BT162" i="6" s="1"/>
  <c r="BZ150" i="6"/>
  <c r="CB150" i="6" s="1"/>
  <c r="BZ81" i="6"/>
  <c r="CB81" i="6" s="1"/>
  <c r="BZ153" i="6"/>
  <c r="CB153" i="6" s="1"/>
  <c r="BZ154" i="6"/>
  <c r="CB154" i="6" s="1"/>
  <c r="BU69" i="6"/>
  <c r="BV69" i="6" s="1"/>
  <c r="BW69" i="6" s="1"/>
  <c r="BW88" i="6"/>
  <c r="BX88" i="6"/>
  <c r="BW87" i="6"/>
  <c r="BX87" i="6"/>
  <c r="BW65" i="6"/>
  <c r="BX65" i="6"/>
  <c r="BW76" i="6"/>
  <c r="BX76" i="6"/>
  <c r="BW89" i="6"/>
  <c r="BX89" i="6"/>
  <c r="BW90" i="6"/>
  <c r="BX90" i="6"/>
  <c r="BO142" i="6"/>
  <c r="BP142" i="6"/>
  <c r="BW136" i="6"/>
  <c r="BX136" i="6"/>
  <c r="BZ149" i="6"/>
  <c r="CB149" i="6" s="1"/>
  <c r="CC149" i="6" s="1"/>
  <c r="CD149" i="6" s="1"/>
  <c r="BR114" i="6"/>
  <c r="BT114" i="6" s="1"/>
  <c r="BR70" i="6"/>
  <c r="BT70" i="6" s="1"/>
  <c r="BR96" i="6"/>
  <c r="BT96" i="6" s="1"/>
  <c r="BZ156" i="6"/>
  <c r="CB156" i="6" s="1"/>
  <c r="BR72" i="6"/>
  <c r="BT72" i="6" s="1"/>
  <c r="BR135" i="6"/>
  <c r="BT135" i="6" s="1"/>
  <c r="BZ137" i="6"/>
  <c r="CB137" i="6" s="1"/>
  <c r="BZ97" i="6"/>
  <c r="CB97" i="6" s="1"/>
  <c r="BR85" i="6"/>
  <c r="BT85" i="6" s="1"/>
  <c r="BY94" i="6"/>
  <c r="CA94" i="6" s="1"/>
  <c r="BZ94" i="6"/>
  <c r="CB94" i="6" s="1"/>
  <c r="BZ139" i="6"/>
  <c r="CB139" i="6" s="1"/>
  <c r="BZ73" i="6"/>
  <c r="CB73" i="6" s="1"/>
  <c r="BR145" i="6"/>
  <c r="BT145" i="6" s="1"/>
  <c r="BZ109" i="6"/>
  <c r="CB109" i="6" s="1"/>
  <c r="BQ162" i="6"/>
  <c r="BS162" i="6" s="1"/>
  <c r="BY81" i="6"/>
  <c r="CA81" i="6" s="1"/>
  <c r="BY153" i="6"/>
  <c r="CA153" i="6" s="1"/>
  <c r="BY154" i="6"/>
  <c r="CA154" i="6" s="1"/>
  <c r="BW131" i="6"/>
  <c r="BX131" i="6"/>
  <c r="BW116" i="6"/>
  <c r="BW74" i="6"/>
  <c r="BX74" i="6"/>
  <c r="BW127" i="6"/>
  <c r="BX127" i="6"/>
  <c r="CE103" i="6"/>
  <c r="CF103" i="6"/>
  <c r="BY132" i="6"/>
  <c r="CA132" i="6" s="1"/>
  <c r="BZ132" i="6"/>
  <c r="CB132" i="6" s="1"/>
  <c r="BY106" i="6"/>
  <c r="CA106" i="6" s="1"/>
  <c r="BZ106" i="6"/>
  <c r="CB106" i="6" s="1"/>
  <c r="BY144" i="6"/>
  <c r="CA144" i="6" s="1"/>
  <c r="BZ144" i="6"/>
  <c r="CB144" i="6" s="1"/>
  <c r="BW115" i="6"/>
  <c r="BX115" i="6"/>
  <c r="BW93" i="6"/>
  <c r="BX93" i="6"/>
  <c r="BW100" i="6"/>
  <c r="BX100" i="6"/>
  <c r="BW124" i="6"/>
  <c r="BX124" i="6"/>
  <c r="BW157" i="6"/>
  <c r="BX157" i="6"/>
  <c r="BW77" i="6"/>
  <c r="BX77" i="6"/>
  <c r="BZ159" i="6"/>
  <c r="CB159" i="6" s="1"/>
  <c r="BR129" i="6"/>
  <c r="BT129" i="6" s="1"/>
  <c r="BR83" i="6"/>
  <c r="BT83" i="6" s="1"/>
  <c r="BU83" i="6" s="1"/>
  <c r="BV83" i="6" s="1"/>
  <c r="BZ101" i="6"/>
  <c r="CB101" i="6" s="1"/>
  <c r="BR143" i="6"/>
  <c r="BT143" i="6" s="1"/>
  <c r="BU143" i="6" s="1"/>
  <c r="BV143" i="6" s="1"/>
  <c r="BY98" i="6"/>
  <c r="CA98" i="6" s="1"/>
  <c r="BZ98" i="6"/>
  <c r="CB98" i="6" s="1"/>
  <c r="BR121" i="6"/>
  <c r="BT121" i="6" s="1"/>
  <c r="BZ138" i="6"/>
  <c r="CB138" i="6" s="1"/>
  <c r="BZ71" i="6"/>
  <c r="CB71" i="6" s="1"/>
  <c r="BZ118" i="6"/>
  <c r="CB118" i="6" s="1"/>
  <c r="BZ66" i="6"/>
  <c r="CB66" i="6" s="1"/>
  <c r="BZ160" i="6"/>
  <c r="CB160" i="6" s="1"/>
  <c r="BZ112" i="6"/>
  <c r="CB112" i="6" s="1"/>
  <c r="BR123" i="6"/>
  <c r="BT123" i="6" s="1"/>
  <c r="BU123" i="6" s="1"/>
  <c r="BV123" i="6" s="1"/>
  <c r="BY128" i="6"/>
  <c r="CA128" i="6" s="1"/>
  <c r="BZ128" i="6"/>
  <c r="CB128" i="6" s="1"/>
  <c r="BZ113" i="6"/>
  <c r="CB113" i="6" s="1"/>
  <c r="BU63" i="6"/>
  <c r="BV63" i="6" s="1"/>
  <c r="BQ110" i="6"/>
  <c r="BS110" i="6" s="1"/>
  <c r="BQ155" i="6"/>
  <c r="BS155" i="6" s="1"/>
  <c r="BQ75" i="6"/>
  <c r="BS75" i="6" s="1"/>
  <c r="BY80" i="6"/>
  <c r="CA80" i="6" s="1"/>
  <c r="BY147" i="6"/>
  <c r="CA147" i="6" s="1"/>
  <c r="BY122" i="6"/>
  <c r="CA122" i="6" s="1"/>
  <c r="BY91" i="6"/>
  <c r="CA91" i="6" s="1"/>
  <c r="BW119" i="6"/>
  <c r="BX119" i="6"/>
  <c r="BW152" i="6"/>
  <c r="BX152" i="6"/>
  <c r="BG123" i="5"/>
  <c r="BH123" i="5" s="1"/>
  <c r="BJ123" i="5" s="1"/>
  <c r="BL123" i="5" s="1"/>
  <c r="BN95" i="5"/>
  <c r="CC79" i="6"/>
  <c r="CD79" i="6" s="1"/>
  <c r="BN163" i="6"/>
  <c r="BU134" i="6"/>
  <c r="BV134" i="6" s="1"/>
  <c r="BU82" i="6"/>
  <c r="BV82" i="6" s="1"/>
  <c r="CC120" i="6"/>
  <c r="CD120" i="6" s="1"/>
  <c r="BU92" i="6"/>
  <c r="BV92" i="6" s="1"/>
  <c r="CC95" i="6"/>
  <c r="CD95" i="6" s="1"/>
  <c r="BU108" i="6"/>
  <c r="BV108" i="6" s="1"/>
  <c r="CC102" i="6"/>
  <c r="CD102" i="6" s="1"/>
  <c r="BU146" i="6"/>
  <c r="BV146" i="6" s="1"/>
  <c r="BU68" i="6"/>
  <c r="BV68" i="6" s="1"/>
  <c r="BU86" i="6"/>
  <c r="BV86" i="6" s="1"/>
  <c r="BU140" i="6"/>
  <c r="BV140" i="6" s="1"/>
  <c r="BU133" i="6"/>
  <c r="BV133" i="6" s="1"/>
  <c r="BJ156" i="5"/>
  <c r="BI156" i="5"/>
  <c r="BD130" i="5"/>
  <c r="BI87" i="5"/>
  <c r="BK87" i="5" s="1"/>
  <c r="BJ87" i="5"/>
  <c r="BL87" i="5" s="1"/>
  <c r="BC130" i="5"/>
  <c r="BJ103" i="5"/>
  <c r="BL103" i="5" s="1"/>
  <c r="BI103" i="5"/>
  <c r="BK103" i="5" s="1"/>
  <c r="BN101" i="5"/>
  <c r="BN116" i="5"/>
  <c r="BM89" i="5"/>
  <c r="BG110" i="5"/>
  <c r="BH110" i="5" s="1"/>
  <c r="BI110" i="5" s="1"/>
  <c r="BG145" i="5"/>
  <c r="BH145" i="5" s="1"/>
  <c r="BG127" i="5"/>
  <c r="BH127" i="5" s="1"/>
  <c r="BI74" i="5"/>
  <c r="BK74" i="5" s="1"/>
  <c r="BM90" i="5"/>
  <c r="BE128" i="5"/>
  <c r="BN149" i="5"/>
  <c r="BE93" i="5"/>
  <c r="BG76" i="5"/>
  <c r="BH76" i="5" s="1"/>
  <c r="BJ76" i="5" s="1"/>
  <c r="BG97" i="5"/>
  <c r="BH97" i="5" s="1"/>
  <c r="BJ97" i="5" s="1"/>
  <c r="BO143" i="5"/>
  <c r="BP143" i="5" s="1"/>
  <c r="BR143" i="5" s="1"/>
  <c r="BG151" i="5"/>
  <c r="BH151" i="5" s="1"/>
  <c r="BM100" i="5"/>
  <c r="BM141" i="5"/>
  <c r="BJ115" i="5"/>
  <c r="BN98" i="5"/>
  <c r="BM98" i="5"/>
  <c r="BN81" i="5"/>
  <c r="BM129" i="5"/>
  <c r="BN102" i="5"/>
  <c r="BI65" i="5"/>
  <c r="BG99" i="5"/>
  <c r="BH99" i="5" s="1"/>
  <c r="BI99" i="5" s="1"/>
  <c r="BK99" i="5" s="1"/>
  <c r="BF73" i="5"/>
  <c r="BE158" i="5"/>
  <c r="BG158" i="5" s="1"/>
  <c r="BH158" i="5" s="1"/>
  <c r="BI158" i="5" s="1"/>
  <c r="BK158" i="5" s="1"/>
  <c r="BM120" i="5"/>
  <c r="BN96" i="5"/>
  <c r="BN161" i="5"/>
  <c r="BF84" i="5"/>
  <c r="BC86" i="5"/>
  <c r="BF86" i="5" s="1"/>
  <c r="BG68" i="5"/>
  <c r="BH68" i="5" s="1"/>
  <c r="BJ68" i="5" s="1"/>
  <c r="BN120" i="5"/>
  <c r="BE73" i="5"/>
  <c r="BF113" i="5"/>
  <c r="BD120" i="1"/>
  <c r="BC62" i="1"/>
  <c r="BD121" i="1"/>
  <c r="BD69" i="1"/>
  <c r="BA86" i="1"/>
  <c r="BB86" i="1"/>
  <c r="BN118" i="5"/>
  <c r="BM67" i="5"/>
  <c r="BN108" i="5"/>
  <c r="BF72" i="5"/>
  <c r="BF93" i="5"/>
  <c r="BM74" i="5"/>
  <c r="BN140" i="5"/>
  <c r="BF126" i="5"/>
  <c r="BN129" i="5"/>
  <c r="BF122" i="5"/>
  <c r="BG122" i="5" s="1"/>
  <c r="BH122" i="5" s="1"/>
  <c r="BQ153" i="5"/>
  <c r="BR153" i="5"/>
  <c r="BT153" i="5" s="1"/>
  <c r="BM140" i="5"/>
  <c r="BE72" i="5"/>
  <c r="BM149" i="5"/>
  <c r="BD139" i="5"/>
  <c r="BF139" i="5" s="1"/>
  <c r="BM131" i="5"/>
  <c r="BF104" i="5"/>
  <c r="BM95" i="5"/>
  <c r="BO95" i="5" s="1"/>
  <c r="BP95" i="5" s="1"/>
  <c r="BI123" i="5"/>
  <c r="BK123" i="5" s="1"/>
  <c r="BJ107" i="5"/>
  <c r="BI107" i="5"/>
  <c r="BM135" i="5"/>
  <c r="BO135" i="5" s="1"/>
  <c r="BP135" i="5" s="1"/>
  <c r="BF128" i="5"/>
  <c r="BN90" i="5"/>
  <c r="BN131" i="5"/>
  <c r="BM103" i="5"/>
  <c r="BN79" i="5"/>
  <c r="BE117" i="5"/>
  <c r="BM101" i="5"/>
  <c r="BN100" i="5"/>
  <c r="BE126" i="5"/>
  <c r="BN141" i="5"/>
  <c r="BI138" i="5"/>
  <c r="BK138" i="5" s="1"/>
  <c r="BN67" i="5"/>
  <c r="BM102" i="5"/>
  <c r="BN74" i="5"/>
  <c r="BM161" i="5"/>
  <c r="BN89" i="5"/>
  <c r="BO89" i="5" s="1"/>
  <c r="BP89" i="5" s="1"/>
  <c r="BE113" i="5"/>
  <c r="BJ133" i="5"/>
  <c r="BI133" i="5"/>
  <c r="BJ151" i="5"/>
  <c r="BI151" i="5"/>
  <c r="BJ146" i="5"/>
  <c r="BI146" i="5"/>
  <c r="BK92" i="5"/>
  <c r="BL157" i="5"/>
  <c r="BL92" i="5"/>
  <c r="BL159" i="5"/>
  <c r="BL121" i="5"/>
  <c r="BL134" i="5"/>
  <c r="BK155" i="5"/>
  <c r="BJ78" i="5"/>
  <c r="BI78" i="5"/>
  <c r="BM116" i="5"/>
  <c r="BO116" i="5" s="1"/>
  <c r="BP116" i="5" s="1"/>
  <c r="BJ94" i="5"/>
  <c r="BI94" i="5"/>
  <c r="BM96" i="5"/>
  <c r="BM81" i="5"/>
  <c r="BM109" i="5"/>
  <c r="BO109" i="5" s="1"/>
  <c r="BP109" i="5" s="1"/>
  <c r="BK88" i="5"/>
  <c r="BS125" i="5"/>
  <c r="BL64" i="5"/>
  <c r="BT162" i="5"/>
  <c r="BL147" i="5"/>
  <c r="BL152" i="5"/>
  <c r="BK115" i="5"/>
  <c r="BK154" i="5"/>
  <c r="BL156" i="5"/>
  <c r="BL63" i="5"/>
  <c r="BK105" i="5"/>
  <c r="BK69" i="5"/>
  <c r="BK150" i="5"/>
  <c r="BM118" i="5"/>
  <c r="BE104" i="5"/>
  <c r="BN71" i="5"/>
  <c r="BM108" i="5"/>
  <c r="BM79" i="5"/>
  <c r="BE84" i="5"/>
  <c r="BL155" i="5"/>
  <c r="BJ75" i="5"/>
  <c r="BI75" i="5"/>
  <c r="BL88" i="5"/>
  <c r="BT125" i="5"/>
  <c r="BK144" i="5"/>
  <c r="BK77" i="5"/>
  <c r="BK80" i="5"/>
  <c r="BJ110" i="5"/>
  <c r="BJ145" i="5"/>
  <c r="BI145" i="5"/>
  <c r="BJ148" i="5"/>
  <c r="BI148" i="5"/>
  <c r="BL115" i="5"/>
  <c r="BL154" i="5"/>
  <c r="BK83" i="5"/>
  <c r="BT143" i="5"/>
  <c r="BL105" i="5"/>
  <c r="BL69" i="5"/>
  <c r="BL150" i="5"/>
  <c r="BK112" i="5"/>
  <c r="BS62" i="5"/>
  <c r="BK124" i="5"/>
  <c r="BK142" i="5"/>
  <c r="BK111" i="5"/>
  <c r="BK119" i="5"/>
  <c r="BJ127" i="5"/>
  <c r="BI127" i="5"/>
  <c r="BL144" i="5"/>
  <c r="BL77" i="5"/>
  <c r="BL80" i="5"/>
  <c r="BK137" i="5"/>
  <c r="BJ91" i="5"/>
  <c r="BI91" i="5"/>
  <c r="BK65" i="5"/>
  <c r="BK136" i="5"/>
  <c r="BI68" i="5"/>
  <c r="BL138" i="5"/>
  <c r="BL83" i="5"/>
  <c r="BT160" i="5"/>
  <c r="BK107" i="5"/>
  <c r="BS153" i="5"/>
  <c r="BK157" i="5"/>
  <c r="BK159" i="5"/>
  <c r="BK121" i="5"/>
  <c r="BK134" i="5"/>
  <c r="BG117" i="5"/>
  <c r="BH117" i="5" s="1"/>
  <c r="BR106" i="5"/>
  <c r="BQ106" i="5"/>
  <c r="BL112" i="5"/>
  <c r="BT62" i="5"/>
  <c r="BL124" i="5"/>
  <c r="BJ82" i="5"/>
  <c r="BI82" i="5"/>
  <c r="BL142" i="5"/>
  <c r="BL111" i="5"/>
  <c r="BL119" i="5"/>
  <c r="BO129" i="5"/>
  <c r="BP129" i="5" s="1"/>
  <c r="BJ114" i="5"/>
  <c r="BI114" i="5"/>
  <c r="BK64" i="5"/>
  <c r="BS162" i="5"/>
  <c r="BK147" i="5"/>
  <c r="BL137" i="5"/>
  <c r="BK152" i="5"/>
  <c r="BL65" i="5"/>
  <c r="BL136" i="5"/>
  <c r="BK156" i="5"/>
  <c r="BK63" i="5"/>
  <c r="BL97" i="5"/>
  <c r="BL107" i="5"/>
  <c r="BL76" i="5"/>
  <c r="BC79" i="1"/>
  <c r="BF79" i="1" s="1"/>
  <c r="BD93" i="1"/>
  <c r="BE93" i="1" s="1"/>
  <c r="BB90" i="1"/>
  <c r="BC90" i="1" s="1"/>
  <c r="BA112" i="1"/>
  <c r="BB112" i="1"/>
  <c r="BG73" i="1"/>
  <c r="BH73" i="1" s="1"/>
  <c r="BI73" i="1" s="1"/>
  <c r="AY141" i="1"/>
  <c r="AZ141" i="1" s="1"/>
  <c r="BB141" i="1" s="1"/>
  <c r="BC122" i="1"/>
  <c r="BC135" i="1"/>
  <c r="BE135" i="1" s="1"/>
  <c r="BA84" i="1"/>
  <c r="BB84" i="1"/>
  <c r="BC120" i="1"/>
  <c r="BD62" i="1"/>
  <c r="BC121" i="1"/>
  <c r="BC69" i="1"/>
  <c r="BD143" i="1"/>
  <c r="BF143" i="1" s="1"/>
  <c r="BD101" i="1"/>
  <c r="BA108" i="1"/>
  <c r="BB108" i="1"/>
  <c r="BD122" i="1"/>
  <c r="BF102" i="1"/>
  <c r="BE102" i="1"/>
  <c r="BG82" i="1"/>
  <c r="BH82" i="1" s="1"/>
  <c r="BI82" i="1" s="1"/>
  <c r="BG156" i="1"/>
  <c r="BH156" i="1" s="1"/>
  <c r="BI156" i="1" s="1"/>
  <c r="BD160" i="1"/>
  <c r="AW117" i="1"/>
  <c r="AW152" i="1"/>
  <c r="AX152" i="1"/>
  <c r="AY129" i="1"/>
  <c r="AZ129" i="1" s="1"/>
  <c r="BA129" i="1" s="1"/>
  <c r="BE155" i="1"/>
  <c r="BC91" i="1"/>
  <c r="BB113" i="1"/>
  <c r="BA113" i="1"/>
  <c r="BB67" i="1"/>
  <c r="BA67" i="1"/>
  <c r="BC157" i="1"/>
  <c r="AY142" i="1"/>
  <c r="AZ142" i="1" s="1"/>
  <c r="BB142" i="1" s="1"/>
  <c r="BL110" i="1"/>
  <c r="BA115" i="1"/>
  <c r="BB115" i="1"/>
  <c r="BL162" i="1"/>
  <c r="BB100" i="1"/>
  <c r="BA100" i="1"/>
  <c r="AX117" i="1"/>
  <c r="BC74" i="1"/>
  <c r="BD74" i="1"/>
  <c r="BA87" i="1"/>
  <c r="BB87" i="1"/>
  <c r="AY109" i="1"/>
  <c r="AZ109" i="1" s="1"/>
  <c r="BA150" i="1"/>
  <c r="BB150" i="1"/>
  <c r="BD157" i="1"/>
  <c r="BC99" i="1"/>
  <c r="BG64" i="1"/>
  <c r="BH64" i="1" s="1"/>
  <c r="BJ64" i="1" s="1"/>
  <c r="BA88" i="1"/>
  <c r="BB88" i="1"/>
  <c r="BF155" i="1"/>
  <c r="BD91" i="1"/>
  <c r="BA132" i="1"/>
  <c r="BB132" i="1"/>
  <c r="BA138" i="1"/>
  <c r="BB138" i="1"/>
  <c r="BK110" i="1"/>
  <c r="BM110" i="1" s="1"/>
  <c r="BA83" i="1"/>
  <c r="BB83" i="1"/>
  <c r="BB106" i="1"/>
  <c r="BA106" i="1"/>
  <c r="BA161" i="1"/>
  <c r="BB161" i="1"/>
  <c r="BA144" i="1"/>
  <c r="BB144" i="1"/>
  <c r="BA131" i="1"/>
  <c r="BB131" i="1"/>
  <c r="BA118" i="1"/>
  <c r="BA147" i="1"/>
  <c r="BB147" i="1"/>
  <c r="BB85" i="1"/>
  <c r="BA85" i="1"/>
  <c r="BD99" i="1"/>
  <c r="BA128" i="1"/>
  <c r="BB128" i="1"/>
  <c r="BA78" i="1"/>
  <c r="BB78" i="1"/>
  <c r="BA97" i="1"/>
  <c r="BB97" i="1"/>
  <c r="BC160" i="1"/>
  <c r="BA96" i="1"/>
  <c r="BB96" i="1"/>
  <c r="BN127" i="1"/>
  <c r="BI123" i="1"/>
  <c r="BJ123" i="1"/>
  <c r="BG89" i="1"/>
  <c r="BH89" i="1" s="1"/>
  <c r="BJ89" i="1" s="1"/>
  <c r="BC104" i="1"/>
  <c r="BF104" i="1" s="1"/>
  <c r="BJ124" i="1"/>
  <c r="BJ114" i="1"/>
  <c r="BL114" i="1" s="1"/>
  <c r="BK151" i="1"/>
  <c r="BL126" i="1"/>
  <c r="BL92" i="1"/>
  <c r="BM127" i="1"/>
  <c r="BI149" i="1"/>
  <c r="BJ149" i="1"/>
  <c r="BI153" i="1"/>
  <c r="BJ153" i="1"/>
  <c r="BK92" i="1"/>
  <c r="BI76" i="1"/>
  <c r="BJ76" i="1"/>
  <c r="BI140" i="1"/>
  <c r="BJ140" i="1"/>
  <c r="BK126" i="1"/>
  <c r="BI64" i="1"/>
  <c r="BL151" i="1"/>
  <c r="BL94" i="1"/>
  <c r="BO101" i="5" l="1"/>
  <c r="BP101" i="5" s="1"/>
  <c r="BM87" i="5"/>
  <c r="BJ66" i="5"/>
  <c r="BL66" i="5" s="1"/>
  <c r="BI66" i="5"/>
  <c r="BK66" i="5" s="1"/>
  <c r="BI132" i="5"/>
  <c r="BK132" i="5" s="1"/>
  <c r="BJ132" i="5"/>
  <c r="BL132" i="5" s="1"/>
  <c r="BQ160" i="5"/>
  <c r="BS160" i="5" s="1"/>
  <c r="BG70" i="5"/>
  <c r="BH70" i="5" s="1"/>
  <c r="BJ70" i="5" s="1"/>
  <c r="BO161" i="5"/>
  <c r="BP161" i="5" s="1"/>
  <c r="BG93" i="5"/>
  <c r="BH93" i="5" s="1"/>
  <c r="BF130" i="5"/>
  <c r="BG85" i="5"/>
  <c r="BH85" i="5" s="1"/>
  <c r="BI85" i="5" s="1"/>
  <c r="BG136" i="1"/>
  <c r="BH136" i="1" s="1"/>
  <c r="BC137" i="1"/>
  <c r="BD137" i="1"/>
  <c r="BF137" i="1" s="1"/>
  <c r="AY107" i="1"/>
  <c r="AZ107" i="1" s="1"/>
  <c r="BA107" i="1" s="1"/>
  <c r="BD77" i="1"/>
  <c r="BB139" i="1"/>
  <c r="BA139" i="1"/>
  <c r="BG63" i="1"/>
  <c r="BH63" i="1" s="1"/>
  <c r="BF77" i="1"/>
  <c r="BE77" i="1"/>
  <c r="AY98" i="1"/>
  <c r="AZ98" i="1" s="1"/>
  <c r="BB98" i="1" s="1"/>
  <c r="BE160" i="1"/>
  <c r="BB129" i="1"/>
  <c r="BA158" i="1"/>
  <c r="BD158" i="1" s="1"/>
  <c r="BA71" i="1"/>
  <c r="BA70" i="1"/>
  <c r="BB70" i="1"/>
  <c r="BA66" i="1"/>
  <c r="BD66" i="1" s="1"/>
  <c r="BN152" i="5"/>
  <c r="BN121" i="5"/>
  <c r="BO149" i="5"/>
  <c r="BP149" i="5" s="1"/>
  <c r="BJ156" i="1"/>
  <c r="BE143" i="1"/>
  <c r="BA141" i="1"/>
  <c r="BD95" i="1"/>
  <c r="BK159" i="1"/>
  <c r="BJ73" i="1"/>
  <c r="BI145" i="1"/>
  <c r="BL145" i="1" s="1"/>
  <c r="BD81" i="1"/>
  <c r="BC81" i="1"/>
  <c r="BO127" i="1"/>
  <c r="BP127" i="1" s="1"/>
  <c r="BE69" i="1"/>
  <c r="BE72" i="1"/>
  <c r="BE75" i="1"/>
  <c r="BG133" i="1"/>
  <c r="BH133" i="1" s="1"/>
  <c r="BJ133" i="1" s="1"/>
  <c r="BC125" i="1"/>
  <c r="BD125" i="1"/>
  <c r="BF135" i="1"/>
  <c r="AY103" i="1"/>
  <c r="AZ103" i="1" s="1"/>
  <c r="BB103" i="1" s="1"/>
  <c r="BF146" i="1"/>
  <c r="BE146" i="1"/>
  <c r="BE79" i="1"/>
  <c r="AY117" i="1"/>
  <c r="AZ117" i="1" s="1"/>
  <c r="BI134" i="1"/>
  <c r="BJ134" i="1"/>
  <c r="BC119" i="1"/>
  <c r="BF119" i="1" s="1"/>
  <c r="BF101" i="1"/>
  <c r="BF72" i="1"/>
  <c r="BD154" i="1"/>
  <c r="BB65" i="1"/>
  <c r="BA65" i="1"/>
  <c r="BI68" i="1"/>
  <c r="BL68" i="1" s="1"/>
  <c r="BM68" i="1" s="1"/>
  <c r="BD90" i="1"/>
  <c r="BF130" i="1"/>
  <c r="BG130" i="1" s="1"/>
  <c r="BH130" i="1" s="1"/>
  <c r="BF75" i="1"/>
  <c r="BC105" i="1"/>
  <c r="BE111" i="1"/>
  <c r="BF116" i="1"/>
  <c r="BE116" i="1"/>
  <c r="BC95" i="1"/>
  <c r="BX104" i="6"/>
  <c r="BW104" i="6"/>
  <c r="BF122" i="1"/>
  <c r="BD148" i="1"/>
  <c r="BD105" i="1"/>
  <c r="BF111" i="1"/>
  <c r="BC154" i="1"/>
  <c r="BO141" i="5"/>
  <c r="BP141" i="5" s="1"/>
  <c r="BC158" i="1"/>
  <c r="BG128" i="5"/>
  <c r="BH128" i="5" s="1"/>
  <c r="BI128" i="5" s="1"/>
  <c r="BN87" i="5"/>
  <c r="BN162" i="1"/>
  <c r="BF93" i="1"/>
  <c r="BG93" i="1" s="1"/>
  <c r="BH93" i="1" s="1"/>
  <c r="BG102" i="1"/>
  <c r="BH102" i="1" s="1"/>
  <c r="BC86" i="1"/>
  <c r="BC80" i="1"/>
  <c r="BE80" i="1" s="1"/>
  <c r="BF91" i="1"/>
  <c r="BD112" i="1"/>
  <c r="BM162" i="1"/>
  <c r="BC148" i="1"/>
  <c r="BZ130" i="6"/>
  <c r="CB130" i="6" s="1"/>
  <c r="CC156" i="6"/>
  <c r="CD156" i="6" s="1"/>
  <c r="BG72" i="5"/>
  <c r="BH72" i="5" s="1"/>
  <c r="BI72" i="5" s="1"/>
  <c r="BK72" i="5" s="1"/>
  <c r="BM71" i="5"/>
  <c r="BO71" i="5" s="1"/>
  <c r="BP71" i="5" s="1"/>
  <c r="BY160" i="6"/>
  <c r="CA160" i="6" s="1"/>
  <c r="BZ117" i="6"/>
  <c r="CB117" i="6" s="1"/>
  <c r="BY99" i="6"/>
  <c r="CA99" i="6" s="1"/>
  <c r="BY117" i="6"/>
  <c r="CA117" i="6" s="1"/>
  <c r="CC117" i="6" s="1"/>
  <c r="CD117" i="6" s="1"/>
  <c r="CF111" i="6"/>
  <c r="BW78" i="6"/>
  <c r="BZ78" i="6" s="1"/>
  <c r="CB78" i="6" s="1"/>
  <c r="BX158" i="6"/>
  <c r="BY84" i="6"/>
  <c r="CA84" i="6" s="1"/>
  <c r="CC84" i="6" s="1"/>
  <c r="CD84" i="6" s="1"/>
  <c r="BZ80" i="6"/>
  <c r="CB80" i="6" s="1"/>
  <c r="CC81" i="6"/>
  <c r="CD81" i="6" s="1"/>
  <c r="CE81" i="6" s="1"/>
  <c r="BW67" i="6"/>
  <c r="BY67" i="6" s="1"/>
  <c r="CA67" i="6" s="1"/>
  <c r="BW151" i="6"/>
  <c r="BY151" i="6" s="1"/>
  <c r="CA151" i="6" s="1"/>
  <c r="BU70" i="6"/>
  <c r="BV70" i="6" s="1"/>
  <c r="BW70" i="6" s="1"/>
  <c r="BN159" i="5"/>
  <c r="BO118" i="5"/>
  <c r="BP118" i="5" s="1"/>
  <c r="BN103" i="5"/>
  <c r="BO103" i="5" s="1"/>
  <c r="BP103" i="5" s="1"/>
  <c r="BW161" i="6"/>
  <c r="BY161" i="6" s="1"/>
  <c r="CA161" i="6" s="1"/>
  <c r="BW64" i="6"/>
  <c r="BZ64" i="6" s="1"/>
  <c r="CB64" i="6" s="1"/>
  <c r="BU96" i="6"/>
  <c r="BV96" i="6" s="1"/>
  <c r="BW96" i="6" s="1"/>
  <c r="CC101" i="6"/>
  <c r="CD101" i="6" s="1"/>
  <c r="CF101" i="6" s="1"/>
  <c r="BX126" i="6"/>
  <c r="BU155" i="6"/>
  <c r="BV155" i="6" s="1"/>
  <c r="BW155" i="6" s="1"/>
  <c r="CC112" i="6"/>
  <c r="CD112" i="6" s="1"/>
  <c r="CF112" i="6" s="1"/>
  <c r="BU145" i="6"/>
  <c r="BV145" i="6" s="1"/>
  <c r="BX145" i="6" s="1"/>
  <c r="BX69" i="6"/>
  <c r="BZ69" i="6" s="1"/>
  <c r="CB69" i="6" s="1"/>
  <c r="BX141" i="6"/>
  <c r="BY141" i="6" s="1"/>
  <c r="CA141" i="6" s="1"/>
  <c r="BX148" i="6"/>
  <c r="BY148" i="6" s="1"/>
  <c r="CA148" i="6" s="1"/>
  <c r="BU75" i="6"/>
  <c r="BV75" i="6" s="1"/>
  <c r="BW75" i="6" s="1"/>
  <c r="BW125" i="6"/>
  <c r="BY125" i="6" s="1"/>
  <c r="CA125" i="6" s="1"/>
  <c r="BY62" i="6"/>
  <c r="CA62" i="6" s="1"/>
  <c r="BM69" i="5"/>
  <c r="BO120" i="5"/>
  <c r="BP120" i="5" s="1"/>
  <c r="BR120" i="5" s="1"/>
  <c r="BT120" i="5" s="1"/>
  <c r="CF107" i="6"/>
  <c r="CG107" i="6" s="1"/>
  <c r="CI107" i="6" s="1"/>
  <c r="BZ141" i="6"/>
  <c r="CB141" i="6" s="1"/>
  <c r="BR142" i="6"/>
  <c r="BT142" i="6" s="1"/>
  <c r="BZ89" i="6"/>
  <c r="CB89" i="6" s="1"/>
  <c r="CC98" i="6"/>
  <c r="CD98" i="6" s="1"/>
  <c r="CC66" i="6"/>
  <c r="CD66" i="6" s="1"/>
  <c r="CE66" i="6" s="1"/>
  <c r="BU85" i="6"/>
  <c r="BV85" i="6" s="1"/>
  <c r="BW85" i="6" s="1"/>
  <c r="BU72" i="6"/>
  <c r="BV72" i="6" s="1"/>
  <c r="BX72" i="6" s="1"/>
  <c r="BZ161" i="6"/>
  <c r="CB161" i="6" s="1"/>
  <c r="CC80" i="6"/>
  <c r="CD80" i="6" s="1"/>
  <c r="CF80" i="6" s="1"/>
  <c r="BU110" i="6"/>
  <c r="BV110" i="6" s="1"/>
  <c r="BX110" i="6" s="1"/>
  <c r="BZ76" i="6"/>
  <c r="CB76" i="6" s="1"/>
  <c r="CH107" i="6"/>
  <c r="CJ107" i="6" s="1"/>
  <c r="BZ65" i="6"/>
  <c r="CB65" i="6" s="1"/>
  <c r="BZ87" i="6"/>
  <c r="CB87" i="6" s="1"/>
  <c r="BY119" i="6"/>
  <c r="CA119" i="6" s="1"/>
  <c r="CC128" i="6"/>
  <c r="CD128" i="6" s="1"/>
  <c r="CE128" i="6" s="1"/>
  <c r="CG111" i="6"/>
  <c r="CI111" i="6" s="1"/>
  <c r="BY157" i="6"/>
  <c r="CA157" i="6" s="1"/>
  <c r="BY93" i="6"/>
  <c r="CA93" i="6" s="1"/>
  <c r="BZ125" i="6"/>
  <c r="CB125" i="6" s="1"/>
  <c r="BY126" i="6"/>
  <c r="CA126" i="6" s="1"/>
  <c r="CG103" i="6"/>
  <c r="CI103" i="6" s="1"/>
  <c r="BY74" i="6"/>
  <c r="CA74" i="6" s="1"/>
  <c r="BY158" i="6"/>
  <c r="CA158" i="6" s="1"/>
  <c r="BY76" i="6"/>
  <c r="CA76" i="6" s="1"/>
  <c r="BY152" i="6"/>
  <c r="CA152" i="6" s="1"/>
  <c r="BY77" i="6"/>
  <c r="CA77" i="6" s="1"/>
  <c r="BY115" i="6"/>
  <c r="CA115" i="6" s="1"/>
  <c r="BY127" i="6"/>
  <c r="CA127" i="6" s="1"/>
  <c r="BY116" i="6"/>
  <c r="CA116" i="6" s="1"/>
  <c r="BY131" i="6"/>
  <c r="CA131" i="6" s="1"/>
  <c r="BW143" i="6"/>
  <c r="BX143" i="6"/>
  <c r="BX70" i="6"/>
  <c r="BW92" i="6"/>
  <c r="BX92" i="6"/>
  <c r="CE95" i="6"/>
  <c r="CF95" i="6"/>
  <c r="BW83" i="6"/>
  <c r="BX83" i="6"/>
  <c r="CE149" i="6"/>
  <c r="CF149" i="6"/>
  <c r="BZ152" i="6"/>
  <c r="CB152" i="6" s="1"/>
  <c r="BZ77" i="6"/>
  <c r="CB77" i="6" s="1"/>
  <c r="BZ67" i="6"/>
  <c r="CB67" i="6" s="1"/>
  <c r="BY100" i="6"/>
  <c r="CA100" i="6" s="1"/>
  <c r="BZ100" i="6"/>
  <c r="CB100" i="6" s="1"/>
  <c r="BZ115" i="6"/>
  <c r="CB115" i="6" s="1"/>
  <c r="BZ127" i="6"/>
  <c r="CB127" i="6" s="1"/>
  <c r="BZ116" i="6"/>
  <c r="CB116" i="6" s="1"/>
  <c r="BZ131" i="6"/>
  <c r="CB131" i="6" s="1"/>
  <c r="BY104" i="6"/>
  <c r="CA104" i="6" s="1"/>
  <c r="BZ104" i="6"/>
  <c r="CB104" i="6" s="1"/>
  <c r="BQ142" i="6"/>
  <c r="BS142" i="6" s="1"/>
  <c r="BY89" i="6"/>
  <c r="CA89" i="6" s="1"/>
  <c r="BY65" i="6"/>
  <c r="CA65" i="6" s="1"/>
  <c r="BY87" i="6"/>
  <c r="CA87" i="6" s="1"/>
  <c r="BW146" i="6"/>
  <c r="BX146" i="6"/>
  <c r="BW123" i="6"/>
  <c r="BX123" i="6"/>
  <c r="CE156" i="6"/>
  <c r="CF156" i="6"/>
  <c r="BX96" i="6"/>
  <c r="BW86" i="6"/>
  <c r="BX86" i="6"/>
  <c r="CE102" i="6"/>
  <c r="CF102" i="6"/>
  <c r="CE98" i="6"/>
  <c r="CF98" i="6"/>
  <c r="BW82" i="6"/>
  <c r="BX82" i="6"/>
  <c r="BZ119" i="6"/>
  <c r="CB119" i="6" s="1"/>
  <c r="BY69" i="6"/>
  <c r="CA69" i="6" s="1"/>
  <c r="CH111" i="6"/>
  <c r="CJ111" i="6" s="1"/>
  <c r="BZ157" i="6"/>
  <c r="CB157" i="6" s="1"/>
  <c r="BY124" i="6"/>
  <c r="CA124" i="6" s="1"/>
  <c r="BZ124" i="6"/>
  <c r="CB124" i="6" s="1"/>
  <c r="BZ93" i="6"/>
  <c r="CB93" i="6" s="1"/>
  <c r="BZ126" i="6"/>
  <c r="CB126" i="6" s="1"/>
  <c r="CH103" i="6"/>
  <c r="CJ103" i="6" s="1"/>
  <c r="BZ74" i="6"/>
  <c r="CB74" i="6" s="1"/>
  <c r="BZ158" i="6"/>
  <c r="CB158" i="6" s="1"/>
  <c r="BW140" i="6"/>
  <c r="BX140" i="6"/>
  <c r="CE120" i="6"/>
  <c r="CF120" i="6"/>
  <c r="BW133" i="6"/>
  <c r="BX133" i="6"/>
  <c r="BW68" i="6"/>
  <c r="BX68" i="6"/>
  <c r="BW108" i="6"/>
  <c r="BX108" i="6"/>
  <c r="BW134" i="6"/>
  <c r="BX134" i="6"/>
  <c r="CE79" i="6"/>
  <c r="CF79" i="6"/>
  <c r="BW63" i="6"/>
  <c r="BX63" i="6"/>
  <c r="BY136" i="6"/>
  <c r="CA136" i="6" s="1"/>
  <c r="BZ136" i="6"/>
  <c r="CB136" i="6" s="1"/>
  <c r="BY90" i="6"/>
  <c r="CA90" i="6" s="1"/>
  <c r="BZ90" i="6"/>
  <c r="CB90" i="6" s="1"/>
  <c r="BY88" i="6"/>
  <c r="CA88" i="6" s="1"/>
  <c r="BZ88" i="6"/>
  <c r="CB88" i="6" s="1"/>
  <c r="BN65" i="5"/>
  <c r="CC160" i="6"/>
  <c r="CD160" i="6" s="1"/>
  <c r="CC73" i="6"/>
  <c r="CD73" i="6" s="1"/>
  <c r="CC139" i="6"/>
  <c r="CD139" i="6" s="1"/>
  <c r="BU114" i="6"/>
  <c r="BV114" i="6" s="1"/>
  <c r="BU135" i="6"/>
  <c r="BV135" i="6" s="1"/>
  <c r="BU162" i="6"/>
  <c r="BV162" i="6" s="1"/>
  <c r="CC71" i="6"/>
  <c r="CD71" i="6" s="1"/>
  <c r="CC122" i="6"/>
  <c r="CD122" i="6" s="1"/>
  <c r="CC150" i="6"/>
  <c r="CD150" i="6" s="1"/>
  <c r="BU121" i="6"/>
  <c r="BV121" i="6" s="1"/>
  <c r="CC159" i="6"/>
  <c r="CD159" i="6" s="1"/>
  <c r="BU105" i="6"/>
  <c r="BV105" i="6" s="1"/>
  <c r="CC99" i="6"/>
  <c r="CD99" i="6" s="1"/>
  <c r="BU129" i="6"/>
  <c r="BV129" i="6" s="1"/>
  <c r="CC153" i="6"/>
  <c r="CD153" i="6" s="1"/>
  <c r="CC154" i="6"/>
  <c r="CD154" i="6" s="1"/>
  <c r="CC113" i="6"/>
  <c r="CD113" i="6" s="1"/>
  <c r="CC147" i="6"/>
  <c r="CD147" i="6" s="1"/>
  <c r="CC137" i="6"/>
  <c r="CD137" i="6" s="1"/>
  <c r="CC118" i="6"/>
  <c r="CD118" i="6" s="1"/>
  <c r="BN66" i="5"/>
  <c r="BM154" i="5"/>
  <c r="BE130" i="5"/>
  <c r="BG130" i="5" s="1"/>
  <c r="BH130" i="5" s="1"/>
  <c r="BJ130" i="5" s="1"/>
  <c r="BO131" i="5"/>
  <c r="BP131" i="5" s="1"/>
  <c r="BQ143" i="5"/>
  <c r="BS143" i="5" s="1"/>
  <c r="BJ158" i="5"/>
  <c r="BO100" i="5"/>
  <c r="BP100" i="5" s="1"/>
  <c r="BO81" i="5"/>
  <c r="BP81" i="5" s="1"/>
  <c r="BO96" i="5"/>
  <c r="BP96" i="5" s="1"/>
  <c r="BO98" i="5"/>
  <c r="BP98" i="5" s="1"/>
  <c r="BR98" i="5" s="1"/>
  <c r="BO90" i="5"/>
  <c r="BP90" i="5" s="1"/>
  <c r="BI76" i="5"/>
  <c r="BK76" i="5" s="1"/>
  <c r="BG73" i="5"/>
  <c r="BH73" i="5" s="1"/>
  <c r="BJ73" i="5" s="1"/>
  <c r="BI97" i="5"/>
  <c r="BK97" i="5" s="1"/>
  <c r="BN147" i="5"/>
  <c r="BM119" i="5"/>
  <c r="BM150" i="5"/>
  <c r="BV162" i="5"/>
  <c r="BU125" i="5"/>
  <c r="BM155" i="5"/>
  <c r="BG113" i="5"/>
  <c r="BH113" i="5" s="1"/>
  <c r="BJ99" i="5"/>
  <c r="BL99" i="5" s="1"/>
  <c r="BO102" i="5"/>
  <c r="BP102" i="5" s="1"/>
  <c r="BG84" i="5"/>
  <c r="BH84" i="5" s="1"/>
  <c r="BJ84" i="5" s="1"/>
  <c r="BJ72" i="5"/>
  <c r="BL72" i="5" s="1"/>
  <c r="BM111" i="5"/>
  <c r="BM124" i="5"/>
  <c r="BO108" i="5"/>
  <c r="BP108" i="5" s="1"/>
  <c r="BR108" i="5" s="1"/>
  <c r="BJ128" i="5"/>
  <c r="BO140" i="5"/>
  <c r="BP140" i="5" s="1"/>
  <c r="BR140" i="5" s="1"/>
  <c r="BN64" i="5"/>
  <c r="BN88" i="5"/>
  <c r="BG104" i="5"/>
  <c r="BH104" i="5" s="1"/>
  <c r="BI104" i="5" s="1"/>
  <c r="BM77" i="5"/>
  <c r="BO79" i="5"/>
  <c r="BP79" i="5" s="1"/>
  <c r="BI93" i="5"/>
  <c r="BK93" i="5" s="1"/>
  <c r="BJ93" i="5"/>
  <c r="BM83" i="5"/>
  <c r="BM156" i="5"/>
  <c r="BN80" i="5"/>
  <c r="BE139" i="5"/>
  <c r="BG139" i="5" s="1"/>
  <c r="BH139" i="5" s="1"/>
  <c r="BN105" i="5"/>
  <c r="BE86" i="5"/>
  <c r="BG86" i="5" s="1"/>
  <c r="BH86" i="5" s="1"/>
  <c r="BI86" i="5" s="1"/>
  <c r="BM112" i="5"/>
  <c r="BN137" i="5"/>
  <c r="BO67" i="5"/>
  <c r="BP67" i="5" s="1"/>
  <c r="BQ67" i="5" s="1"/>
  <c r="BG126" i="5"/>
  <c r="BH126" i="5" s="1"/>
  <c r="BI126" i="5" s="1"/>
  <c r="BL158" i="5"/>
  <c r="BN158" i="5" s="1"/>
  <c r="BM136" i="5"/>
  <c r="BM63" i="5"/>
  <c r="BN142" i="5"/>
  <c r="BN157" i="5"/>
  <c r="BO74" i="5"/>
  <c r="BP74" i="5" s="1"/>
  <c r="BQ74" i="5" s="1"/>
  <c r="BS74" i="5" s="1"/>
  <c r="BC84" i="1"/>
  <c r="BE121" i="1"/>
  <c r="BC115" i="1"/>
  <c r="BD86" i="1"/>
  <c r="BU153" i="5"/>
  <c r="BM107" i="5"/>
  <c r="BN76" i="5"/>
  <c r="BM142" i="5"/>
  <c r="BM123" i="5"/>
  <c r="BQ149" i="5"/>
  <c r="BS149" i="5" s="1"/>
  <c r="BR149" i="5"/>
  <c r="BM132" i="5"/>
  <c r="BN138" i="5"/>
  <c r="BN144" i="5"/>
  <c r="BN119" i="5"/>
  <c r="BN115" i="5"/>
  <c r="BN154" i="5"/>
  <c r="BO154" i="5" s="1"/>
  <c r="BP154" i="5" s="1"/>
  <c r="BM92" i="5"/>
  <c r="BJ122" i="5"/>
  <c r="BL122" i="5" s="1"/>
  <c r="BI122" i="5"/>
  <c r="BN134" i="5"/>
  <c r="BM76" i="5"/>
  <c r="BM97" i="5"/>
  <c r="BN124" i="5"/>
  <c r="BN123" i="5"/>
  <c r="BQ161" i="5"/>
  <c r="BR161" i="5"/>
  <c r="BR141" i="5"/>
  <c r="BT141" i="5" s="1"/>
  <c r="BQ141" i="5"/>
  <c r="BS141" i="5" s="1"/>
  <c r="BV62" i="5"/>
  <c r="BV160" i="5"/>
  <c r="BM144" i="5"/>
  <c r="BM88" i="5"/>
  <c r="BN107" i="5"/>
  <c r="BN150" i="5"/>
  <c r="BO150" i="5" s="1"/>
  <c r="BP150" i="5" s="1"/>
  <c r="BR150" i="5" s="1"/>
  <c r="BU162" i="5"/>
  <c r="BW162" i="5" s="1"/>
  <c r="BX162" i="5" s="1"/>
  <c r="BN155" i="5"/>
  <c r="BN132" i="5"/>
  <c r="BN97" i="5"/>
  <c r="BN136" i="5"/>
  <c r="BM105" i="5"/>
  <c r="BN83" i="5"/>
  <c r="BM115" i="5"/>
  <c r="BM157" i="5"/>
  <c r="BV153" i="5"/>
  <c r="BN111" i="5"/>
  <c r="BN112" i="5"/>
  <c r="BO112" i="5" s="1"/>
  <c r="BP112" i="5" s="1"/>
  <c r="BR112" i="5" s="1"/>
  <c r="BN77" i="5"/>
  <c r="BN69" i="5"/>
  <c r="BO69" i="5" s="1"/>
  <c r="BP69" i="5" s="1"/>
  <c r="BM152" i="5"/>
  <c r="BO152" i="5" s="1"/>
  <c r="BP152" i="5" s="1"/>
  <c r="BV125" i="5"/>
  <c r="BW125" i="5" s="1"/>
  <c r="BX125" i="5" s="1"/>
  <c r="BM121" i="5"/>
  <c r="BO121" i="5" s="1"/>
  <c r="BP121" i="5" s="1"/>
  <c r="BN92" i="5"/>
  <c r="BR116" i="5"/>
  <c r="BQ116" i="5"/>
  <c r="BI84" i="5"/>
  <c r="BR96" i="5"/>
  <c r="BQ96" i="5"/>
  <c r="BK82" i="5"/>
  <c r="BU62" i="5"/>
  <c r="BS106" i="5"/>
  <c r="BU160" i="5"/>
  <c r="BM138" i="5"/>
  <c r="BK91" i="5"/>
  <c r="BM80" i="5"/>
  <c r="BM66" i="5"/>
  <c r="BO66" i="5" s="1"/>
  <c r="BP66" i="5" s="1"/>
  <c r="BR102" i="5"/>
  <c r="BQ102" i="5"/>
  <c r="BK148" i="5"/>
  <c r="BK110" i="5"/>
  <c r="BR95" i="5"/>
  <c r="BQ95" i="5"/>
  <c r="BL75" i="5"/>
  <c r="BR81" i="5"/>
  <c r="BQ81" i="5"/>
  <c r="BK146" i="5"/>
  <c r="BJ113" i="5"/>
  <c r="BI113" i="5"/>
  <c r="BO119" i="5"/>
  <c r="BP119" i="5" s="1"/>
  <c r="BN63" i="5"/>
  <c r="BO63" i="5" s="1"/>
  <c r="BP63" i="5" s="1"/>
  <c r="BN156" i="5"/>
  <c r="BM65" i="5"/>
  <c r="BO65" i="5" s="1"/>
  <c r="BP65" i="5" s="1"/>
  <c r="BM137" i="5"/>
  <c r="BK114" i="5"/>
  <c r="BR89" i="5"/>
  <c r="BQ89" i="5"/>
  <c r="BL82" i="5"/>
  <c r="BT106" i="5"/>
  <c r="BL91" i="5"/>
  <c r="BL148" i="5"/>
  <c r="BL110" i="5"/>
  <c r="BM147" i="5"/>
  <c r="BO147" i="5" s="1"/>
  <c r="BP147" i="5" s="1"/>
  <c r="BM64" i="5"/>
  <c r="BO64" i="5" s="1"/>
  <c r="BP64" i="5" s="1"/>
  <c r="BK78" i="5"/>
  <c r="BM134" i="5"/>
  <c r="BM159" i="5"/>
  <c r="BO159" i="5" s="1"/>
  <c r="BP159" i="5" s="1"/>
  <c r="BK128" i="5"/>
  <c r="BL146" i="5"/>
  <c r="BK133" i="5"/>
  <c r="BR100" i="5"/>
  <c r="BQ100" i="5"/>
  <c r="BL93" i="5"/>
  <c r="BL114" i="5"/>
  <c r="BO142" i="5"/>
  <c r="BP142" i="5" s="1"/>
  <c r="BJ117" i="5"/>
  <c r="BI117" i="5"/>
  <c r="BO76" i="5"/>
  <c r="BP76" i="5" s="1"/>
  <c r="BK68" i="5"/>
  <c r="BK127" i="5"/>
  <c r="BR90" i="5"/>
  <c r="BQ90" i="5"/>
  <c r="BR135" i="5"/>
  <c r="BQ135" i="5"/>
  <c r="BK145" i="5"/>
  <c r="BR79" i="5"/>
  <c r="BQ79" i="5"/>
  <c r="BR118" i="5"/>
  <c r="BQ118" i="5"/>
  <c r="BK94" i="5"/>
  <c r="BL78" i="5"/>
  <c r="BT140" i="5"/>
  <c r="BL128" i="5"/>
  <c r="BK151" i="5"/>
  <c r="BL133" i="5"/>
  <c r="BS161" i="5"/>
  <c r="BR129" i="5"/>
  <c r="BQ129" i="5"/>
  <c r="BR131" i="5"/>
  <c r="BQ131" i="5"/>
  <c r="BL68" i="5"/>
  <c r="BL127" i="5"/>
  <c r="BR101" i="5"/>
  <c r="BQ101" i="5"/>
  <c r="BL145" i="5"/>
  <c r="BK75" i="5"/>
  <c r="BR109" i="5"/>
  <c r="BQ109" i="5"/>
  <c r="BL94" i="5"/>
  <c r="BR103" i="5"/>
  <c r="BQ103" i="5"/>
  <c r="BL151" i="5"/>
  <c r="BK126" i="5"/>
  <c r="BT149" i="5"/>
  <c r="BT161" i="5"/>
  <c r="AZ163" i="5"/>
  <c r="BK68" i="1"/>
  <c r="BJ82" i="1"/>
  <c r="BC66" i="1"/>
  <c r="BC112" i="1"/>
  <c r="BG155" i="1"/>
  <c r="BH155" i="1" s="1"/>
  <c r="BI155" i="1" s="1"/>
  <c r="BD108" i="1"/>
  <c r="BL124" i="1"/>
  <c r="BF69" i="1"/>
  <c r="BG69" i="1" s="1"/>
  <c r="BH69" i="1" s="1"/>
  <c r="BN110" i="1"/>
  <c r="BO110" i="1" s="1"/>
  <c r="BP110" i="1" s="1"/>
  <c r="BF121" i="1"/>
  <c r="BD84" i="1"/>
  <c r="BE62" i="1"/>
  <c r="BF62" i="1"/>
  <c r="BE120" i="1"/>
  <c r="BF120" i="1"/>
  <c r="BE101" i="1"/>
  <c r="BG101" i="1" s="1"/>
  <c r="BH101" i="1" s="1"/>
  <c r="BC108" i="1"/>
  <c r="BE122" i="1"/>
  <c r="BG122" i="1" s="1"/>
  <c r="BH122" i="1" s="1"/>
  <c r="BA142" i="1"/>
  <c r="BC142" i="1" s="1"/>
  <c r="BC113" i="1"/>
  <c r="BD138" i="1"/>
  <c r="BC67" i="1"/>
  <c r="BD113" i="1"/>
  <c r="BC100" i="1"/>
  <c r="BG135" i="1"/>
  <c r="BH135" i="1" s="1"/>
  <c r="BJ135" i="1" s="1"/>
  <c r="BD67" i="1"/>
  <c r="AY152" i="1"/>
  <c r="AZ152" i="1" s="1"/>
  <c r="AZ163" i="1" s="1"/>
  <c r="BD96" i="1"/>
  <c r="BD97" i="1"/>
  <c r="BD128" i="1"/>
  <c r="BD131" i="1"/>
  <c r="BD161" i="1"/>
  <c r="BD129" i="1"/>
  <c r="BC147" i="1"/>
  <c r="BD88" i="1"/>
  <c r="BD150" i="1"/>
  <c r="BD87" i="1"/>
  <c r="BD141" i="1"/>
  <c r="BF74" i="1"/>
  <c r="BD115" i="1"/>
  <c r="BA117" i="1"/>
  <c r="BB117" i="1"/>
  <c r="BD78" i="1"/>
  <c r="BC118" i="1"/>
  <c r="BD144" i="1"/>
  <c r="BE91" i="1"/>
  <c r="BB109" i="1"/>
  <c r="BA109" i="1"/>
  <c r="BN94" i="1"/>
  <c r="BM126" i="1"/>
  <c r="BC132" i="1"/>
  <c r="BE157" i="1"/>
  <c r="BF157" i="1"/>
  <c r="BE119" i="1"/>
  <c r="BE74" i="1"/>
  <c r="BD100" i="1"/>
  <c r="BD85" i="1"/>
  <c r="BC150" i="1"/>
  <c r="BC87" i="1"/>
  <c r="BC141" i="1"/>
  <c r="BF90" i="1"/>
  <c r="BE90" i="1"/>
  <c r="BD106" i="1"/>
  <c r="BD83" i="1"/>
  <c r="BD132" i="1"/>
  <c r="BC88" i="1"/>
  <c r="BK114" i="1"/>
  <c r="BM114" i="1" s="1"/>
  <c r="BC78" i="1"/>
  <c r="BE99" i="1"/>
  <c r="BF99" i="1"/>
  <c r="BC85" i="1"/>
  <c r="BD118" i="1"/>
  <c r="BF118" i="1" s="1"/>
  <c r="BC144" i="1"/>
  <c r="BF160" i="1"/>
  <c r="BG160" i="1" s="1"/>
  <c r="BH160" i="1" s="1"/>
  <c r="BC83" i="1"/>
  <c r="BF115" i="1"/>
  <c r="BE104" i="1"/>
  <c r="BG104" i="1" s="1"/>
  <c r="BH104" i="1" s="1"/>
  <c r="BI104" i="1" s="1"/>
  <c r="BC96" i="1"/>
  <c r="BE96" i="1" s="1"/>
  <c r="BC97" i="1"/>
  <c r="BE97" i="1" s="1"/>
  <c r="BC128" i="1"/>
  <c r="BC129" i="1"/>
  <c r="BD147" i="1"/>
  <c r="BC131" i="1"/>
  <c r="BC161" i="1"/>
  <c r="BE161" i="1" s="1"/>
  <c r="BC106" i="1"/>
  <c r="BI89" i="1"/>
  <c r="BL89" i="1" s="1"/>
  <c r="BC138" i="1"/>
  <c r="BE138" i="1" s="1"/>
  <c r="BG79" i="1"/>
  <c r="BH79" i="1" s="1"/>
  <c r="BI79" i="1" s="1"/>
  <c r="BN151" i="1"/>
  <c r="BL123" i="1"/>
  <c r="BG143" i="1"/>
  <c r="BH143" i="1" s="1"/>
  <c r="BJ143" i="1" s="1"/>
  <c r="BK123" i="1"/>
  <c r="BK124" i="1"/>
  <c r="BN92" i="1"/>
  <c r="BM92" i="1"/>
  <c r="BM159" i="1"/>
  <c r="BL140" i="1"/>
  <c r="BK149" i="1"/>
  <c r="BL156" i="1"/>
  <c r="BL64" i="1"/>
  <c r="BL76" i="1"/>
  <c r="BL153" i="1"/>
  <c r="BL82" i="1"/>
  <c r="BK73" i="1"/>
  <c r="BQ127" i="1"/>
  <c r="BR127" i="1"/>
  <c r="BK64" i="1"/>
  <c r="BK156" i="1"/>
  <c r="BK140" i="1"/>
  <c r="BK82" i="1"/>
  <c r="BL149" i="1"/>
  <c r="BL73" i="1"/>
  <c r="BN126" i="1"/>
  <c r="BO126" i="1" s="1"/>
  <c r="BP126" i="1" s="1"/>
  <c r="BM94" i="1"/>
  <c r="BM151" i="1"/>
  <c r="BN159" i="1"/>
  <c r="BK76" i="1"/>
  <c r="BK153" i="1"/>
  <c r="BI70" i="5" l="1"/>
  <c r="BI73" i="5"/>
  <c r="BO87" i="5"/>
  <c r="BP87" i="5" s="1"/>
  <c r="BR87" i="5" s="1"/>
  <c r="BT87" i="5" s="1"/>
  <c r="BO124" i="5"/>
  <c r="BP124" i="5" s="1"/>
  <c r="BO155" i="5"/>
  <c r="BP155" i="5" s="1"/>
  <c r="BQ155" i="5" s="1"/>
  <c r="BO77" i="5"/>
  <c r="BP77" i="5" s="1"/>
  <c r="BJ85" i="5"/>
  <c r="BM146" i="5"/>
  <c r="BQ120" i="5"/>
  <c r="BS120" i="5" s="1"/>
  <c r="BV120" i="5" s="1"/>
  <c r="BK70" i="5"/>
  <c r="BL70" i="5"/>
  <c r="BO115" i="5"/>
  <c r="BP115" i="5" s="1"/>
  <c r="BN68" i="1"/>
  <c r="BN114" i="1"/>
  <c r="BA103" i="1"/>
  <c r="BN124" i="1"/>
  <c r="BA98" i="1"/>
  <c r="BI136" i="1"/>
  <c r="BJ136" i="1"/>
  <c r="BB107" i="1"/>
  <c r="BC107" i="1" s="1"/>
  <c r="BK145" i="1"/>
  <c r="BC139" i="1"/>
  <c r="BE137" i="1"/>
  <c r="BG137" i="1" s="1"/>
  <c r="BH137" i="1" s="1"/>
  <c r="BD139" i="1"/>
  <c r="BG77" i="1"/>
  <c r="BH77" i="1" s="1"/>
  <c r="BC98" i="1"/>
  <c r="BJ63" i="1"/>
  <c r="BI63" i="1"/>
  <c r="BD71" i="1"/>
  <c r="BC71" i="1"/>
  <c r="BE129" i="1"/>
  <c r="BD70" i="1"/>
  <c r="BC70" i="1"/>
  <c r="BE66" i="1"/>
  <c r="BF86" i="1"/>
  <c r="BD98" i="1"/>
  <c r="BW153" i="5"/>
  <c r="BX153" i="5" s="1"/>
  <c r="BZ153" i="5" s="1"/>
  <c r="BG74" i="1"/>
  <c r="BH74" i="1" s="1"/>
  <c r="BQ110" i="1"/>
  <c r="BR110" i="1"/>
  <c r="BE128" i="1"/>
  <c r="BJ155" i="1"/>
  <c r="BE141" i="1"/>
  <c r="BE115" i="1"/>
  <c r="BG111" i="1"/>
  <c r="BH111" i="1" s="1"/>
  <c r="BJ111" i="1" s="1"/>
  <c r="BG75" i="1"/>
  <c r="BH75" i="1" s="1"/>
  <c r="BI75" i="1" s="1"/>
  <c r="BF80" i="1"/>
  <c r="BE125" i="1"/>
  <c r="BE131" i="1"/>
  <c r="BE78" i="1"/>
  <c r="BG72" i="1"/>
  <c r="BH72" i="1" s="1"/>
  <c r="BK134" i="1"/>
  <c r="BI133" i="1"/>
  <c r="BL133" i="1" s="1"/>
  <c r="BF125" i="1"/>
  <c r="BF81" i="1"/>
  <c r="BE81" i="1"/>
  <c r="BM124" i="1"/>
  <c r="BE112" i="1"/>
  <c r="BF154" i="1"/>
  <c r="BE148" i="1"/>
  <c r="BF147" i="1"/>
  <c r="BF132" i="1"/>
  <c r="BO162" i="1"/>
  <c r="BP162" i="1" s="1"/>
  <c r="BQ162" i="1" s="1"/>
  <c r="BE158" i="1"/>
  <c r="BF105" i="1"/>
  <c r="BD65" i="1"/>
  <c r="BL134" i="1"/>
  <c r="BG146" i="1"/>
  <c r="BH146" i="1" s="1"/>
  <c r="BF98" i="1"/>
  <c r="BE98" i="1"/>
  <c r="BI93" i="1"/>
  <c r="BJ93" i="1"/>
  <c r="BO94" i="1"/>
  <c r="BP94" i="1" s="1"/>
  <c r="BR94" i="1" s="1"/>
  <c r="BG91" i="1"/>
  <c r="BH91" i="1" s="1"/>
  <c r="BE106" i="1"/>
  <c r="BE105" i="1"/>
  <c r="BE154" i="1"/>
  <c r="BE95" i="1"/>
  <c r="BF95" i="1"/>
  <c r="BC65" i="1"/>
  <c r="BF158" i="1"/>
  <c r="BG116" i="1"/>
  <c r="BH116" i="1" s="1"/>
  <c r="BI135" i="1"/>
  <c r="BL135" i="1" s="1"/>
  <c r="BE144" i="1"/>
  <c r="BD142" i="1"/>
  <c r="BO157" i="5"/>
  <c r="BP157" i="5" s="1"/>
  <c r="BV143" i="5"/>
  <c r="BJ130" i="1"/>
  <c r="BI130" i="1"/>
  <c r="BM153" i="1"/>
  <c r="BO151" i="1"/>
  <c r="BP151" i="1" s="1"/>
  <c r="BE88" i="1"/>
  <c r="BF141" i="1"/>
  <c r="BG141" i="1" s="1"/>
  <c r="BH141" i="1" s="1"/>
  <c r="BO80" i="5"/>
  <c r="BP80" i="5" s="1"/>
  <c r="BI111" i="1"/>
  <c r="BD103" i="1"/>
  <c r="BC103" i="1"/>
  <c r="BE113" i="1"/>
  <c r="BF148" i="1"/>
  <c r="BJ102" i="1"/>
  <c r="BI102" i="1"/>
  <c r="BJ104" i="1"/>
  <c r="BF100" i="1"/>
  <c r="BE108" i="1"/>
  <c r="BW72" i="6"/>
  <c r="CE101" i="6"/>
  <c r="CC76" i="6"/>
  <c r="CD76" i="6" s="1"/>
  <c r="BZ151" i="6"/>
  <c r="CB151" i="6" s="1"/>
  <c r="CC151" i="6" s="1"/>
  <c r="CD151" i="6" s="1"/>
  <c r="BR71" i="5"/>
  <c r="BQ71" i="5"/>
  <c r="CF81" i="6"/>
  <c r="BY78" i="6"/>
  <c r="CA78" i="6" s="1"/>
  <c r="CC161" i="6"/>
  <c r="CD161" i="6" s="1"/>
  <c r="CE161" i="6" s="1"/>
  <c r="CE80" i="6"/>
  <c r="CG80" i="6" s="1"/>
  <c r="CI80" i="6" s="1"/>
  <c r="BY64" i="6"/>
  <c r="CA64" i="6" s="1"/>
  <c r="BX155" i="6"/>
  <c r="BY155" i="6" s="1"/>
  <c r="CA155" i="6" s="1"/>
  <c r="CC131" i="6"/>
  <c r="CD131" i="6" s="1"/>
  <c r="CE131" i="6" s="1"/>
  <c r="CK103" i="6"/>
  <c r="CL103" i="6" s="1"/>
  <c r="CE112" i="6"/>
  <c r="CH112" i="6" s="1"/>
  <c r="CJ112" i="6" s="1"/>
  <c r="BW145" i="6"/>
  <c r="BY145" i="6" s="1"/>
  <c r="CA145" i="6" s="1"/>
  <c r="CF66" i="6"/>
  <c r="CG66" i="6" s="1"/>
  <c r="CI66" i="6" s="1"/>
  <c r="CC125" i="6"/>
  <c r="CD125" i="6" s="1"/>
  <c r="CE125" i="6" s="1"/>
  <c r="CC127" i="6"/>
  <c r="CD127" i="6" s="1"/>
  <c r="CE127" i="6" s="1"/>
  <c r="BU142" i="6"/>
  <c r="BV142" i="6" s="1"/>
  <c r="BZ148" i="6"/>
  <c r="CB148" i="6" s="1"/>
  <c r="BX85" i="6"/>
  <c r="BZ85" i="6" s="1"/>
  <c r="CB85" i="6" s="1"/>
  <c r="BX75" i="6"/>
  <c r="BY75" i="6" s="1"/>
  <c r="CA75" i="6" s="1"/>
  <c r="CC116" i="6"/>
  <c r="CD116" i="6" s="1"/>
  <c r="CE116" i="6" s="1"/>
  <c r="CC67" i="6"/>
  <c r="CD67" i="6" s="1"/>
  <c r="CE67" i="6" s="1"/>
  <c r="CF128" i="6"/>
  <c r="CH128" i="6" s="1"/>
  <c r="CJ128" i="6" s="1"/>
  <c r="BY70" i="6"/>
  <c r="CA70" i="6" s="1"/>
  <c r="BY143" i="6"/>
  <c r="CA143" i="6" s="1"/>
  <c r="CC88" i="6"/>
  <c r="CD88" i="6" s="1"/>
  <c r="CE88" i="6" s="1"/>
  <c r="BY83" i="6"/>
  <c r="CA83" i="6" s="1"/>
  <c r="CC69" i="6"/>
  <c r="CD69" i="6" s="1"/>
  <c r="CF69" i="6" s="1"/>
  <c r="CC157" i="6"/>
  <c r="CD157" i="6" s="1"/>
  <c r="CE157" i="6" s="1"/>
  <c r="CC87" i="6"/>
  <c r="CD87" i="6" s="1"/>
  <c r="CE87" i="6" s="1"/>
  <c r="BW110" i="6"/>
  <c r="BY110" i="6" s="1"/>
  <c r="CA110" i="6" s="1"/>
  <c r="CC90" i="6"/>
  <c r="CD90" i="6" s="1"/>
  <c r="CF90" i="6" s="1"/>
  <c r="BY63" i="6"/>
  <c r="CA63" i="6" s="1"/>
  <c r="BY134" i="6"/>
  <c r="CA134" i="6" s="1"/>
  <c r="BY68" i="6"/>
  <c r="CA68" i="6" s="1"/>
  <c r="CG120" i="6"/>
  <c r="CI120" i="6" s="1"/>
  <c r="CG98" i="6"/>
  <c r="CI98" i="6" s="1"/>
  <c r="BY86" i="6"/>
  <c r="CA86" i="6" s="1"/>
  <c r="CG81" i="6"/>
  <c r="CI81" i="6" s="1"/>
  <c r="CG156" i="6"/>
  <c r="CI156" i="6" s="1"/>
  <c r="BY146" i="6"/>
  <c r="CA146" i="6" s="1"/>
  <c r="CC136" i="6"/>
  <c r="CD136" i="6" s="1"/>
  <c r="CE136" i="6" s="1"/>
  <c r="CG79" i="6"/>
  <c r="CI79" i="6" s="1"/>
  <c r="BY133" i="6"/>
  <c r="CA133" i="6" s="1"/>
  <c r="BY72" i="6"/>
  <c r="CA72" i="6" s="1"/>
  <c r="BY82" i="6"/>
  <c r="CA82" i="6" s="1"/>
  <c r="CG102" i="6"/>
  <c r="CI102" i="6" s="1"/>
  <c r="BY123" i="6"/>
  <c r="CA123" i="6" s="1"/>
  <c r="CC152" i="6"/>
  <c r="CD152" i="6" s="1"/>
  <c r="CF152" i="6" s="1"/>
  <c r="CH149" i="6"/>
  <c r="CJ149" i="6" s="1"/>
  <c r="CH95" i="6"/>
  <c r="CJ95" i="6" s="1"/>
  <c r="CH101" i="6"/>
  <c r="CJ101" i="6" s="1"/>
  <c r="BZ83" i="6"/>
  <c r="CB83" i="6" s="1"/>
  <c r="BZ70" i="6"/>
  <c r="CB70" i="6" s="1"/>
  <c r="BZ143" i="6"/>
  <c r="CB143" i="6" s="1"/>
  <c r="BW105" i="6"/>
  <c r="BX105" i="6"/>
  <c r="CE160" i="6"/>
  <c r="CF160" i="6"/>
  <c r="CE137" i="6"/>
  <c r="CF137" i="6"/>
  <c r="CE113" i="6"/>
  <c r="CF113" i="6"/>
  <c r="CE154" i="6"/>
  <c r="CF154" i="6"/>
  <c r="CE99" i="6"/>
  <c r="CF99" i="6"/>
  <c r="CE73" i="6"/>
  <c r="CF73" i="6"/>
  <c r="CH79" i="6"/>
  <c r="CJ79" i="6" s="1"/>
  <c r="BY108" i="6"/>
  <c r="CA108" i="6" s="1"/>
  <c r="BZ108" i="6"/>
  <c r="CB108" i="6" s="1"/>
  <c r="BZ133" i="6"/>
  <c r="CB133" i="6" s="1"/>
  <c r="BZ72" i="6"/>
  <c r="CB72" i="6" s="1"/>
  <c r="BY140" i="6"/>
  <c r="CA140" i="6" s="1"/>
  <c r="BZ140" i="6"/>
  <c r="CB140" i="6" s="1"/>
  <c r="BZ82" i="6"/>
  <c r="CB82" i="6" s="1"/>
  <c r="CH102" i="6"/>
  <c r="CJ102" i="6" s="1"/>
  <c r="BY96" i="6"/>
  <c r="CA96" i="6" s="1"/>
  <c r="BZ96" i="6"/>
  <c r="CB96" i="6" s="1"/>
  <c r="BZ123" i="6"/>
  <c r="CB123" i="6" s="1"/>
  <c r="CG149" i="6"/>
  <c r="CI149" i="6" s="1"/>
  <c r="CG95" i="6"/>
  <c r="CI95" i="6" s="1"/>
  <c r="CG101" i="6"/>
  <c r="CI101" i="6" s="1"/>
  <c r="CE153" i="6"/>
  <c r="CF153" i="6"/>
  <c r="BW135" i="6"/>
  <c r="BX135" i="6"/>
  <c r="BY92" i="6"/>
  <c r="CA92" i="6" s="1"/>
  <c r="BZ92" i="6"/>
  <c r="CB92" i="6" s="1"/>
  <c r="CE71" i="6"/>
  <c r="CF71" i="6"/>
  <c r="CE117" i="6"/>
  <c r="CF117" i="6"/>
  <c r="CF161" i="6"/>
  <c r="CE76" i="6"/>
  <c r="CF76" i="6"/>
  <c r="CE159" i="6"/>
  <c r="CF159" i="6"/>
  <c r="CF131" i="6"/>
  <c r="CE150" i="6"/>
  <c r="CF150" i="6"/>
  <c r="BW162" i="6"/>
  <c r="BX162" i="6"/>
  <c r="BW114" i="6"/>
  <c r="BX114" i="6"/>
  <c r="BZ63" i="6"/>
  <c r="CB63" i="6" s="1"/>
  <c r="BZ134" i="6"/>
  <c r="CB134" i="6" s="1"/>
  <c r="BZ68" i="6"/>
  <c r="CB68" i="6" s="1"/>
  <c r="CH120" i="6"/>
  <c r="CJ120" i="6" s="1"/>
  <c r="CH98" i="6"/>
  <c r="CJ98" i="6" s="1"/>
  <c r="BZ86" i="6"/>
  <c r="CB86" i="6" s="1"/>
  <c r="CH81" i="6"/>
  <c r="CJ81" i="6" s="1"/>
  <c r="CH156" i="6"/>
  <c r="CJ156" i="6" s="1"/>
  <c r="BZ146" i="6"/>
  <c r="CB146" i="6" s="1"/>
  <c r="BW142" i="6"/>
  <c r="BX142" i="6"/>
  <c r="CE118" i="6"/>
  <c r="CF118" i="6"/>
  <c r="CE147" i="6"/>
  <c r="CF147" i="6"/>
  <c r="CE84" i="6"/>
  <c r="CF84" i="6"/>
  <c r="BW129" i="6"/>
  <c r="BX129" i="6"/>
  <c r="CM103" i="6"/>
  <c r="CN103" i="6"/>
  <c r="BW121" i="6"/>
  <c r="BX121" i="6"/>
  <c r="CE122" i="6"/>
  <c r="CF122" i="6"/>
  <c r="CE139" i="6"/>
  <c r="CF139" i="6"/>
  <c r="BO107" i="5"/>
  <c r="BP107" i="5" s="1"/>
  <c r="CC74" i="6"/>
  <c r="CD74" i="6" s="1"/>
  <c r="CC93" i="6"/>
  <c r="CD93" i="6" s="1"/>
  <c r="CC138" i="6"/>
  <c r="CD138" i="6" s="1"/>
  <c r="CC89" i="6"/>
  <c r="CD89" i="6" s="1"/>
  <c r="CC141" i="6"/>
  <c r="CD141" i="6" s="1"/>
  <c r="CC62" i="6"/>
  <c r="CD62" i="6" s="1"/>
  <c r="CC106" i="6"/>
  <c r="CD106" i="6" s="1"/>
  <c r="CC124" i="6"/>
  <c r="CD124" i="6" s="1"/>
  <c r="CC77" i="6"/>
  <c r="CD77" i="6" s="1"/>
  <c r="CC144" i="6"/>
  <c r="CD144" i="6" s="1"/>
  <c r="CC119" i="6"/>
  <c r="CD119" i="6" s="1"/>
  <c r="CC78" i="6"/>
  <c r="CD78" i="6" s="1"/>
  <c r="CC64" i="6"/>
  <c r="CD64" i="6" s="1"/>
  <c r="CC94" i="6"/>
  <c r="CD94" i="6" s="1"/>
  <c r="CC132" i="6"/>
  <c r="CD132" i="6" s="1"/>
  <c r="CC91" i="6"/>
  <c r="CD91" i="6" s="1"/>
  <c r="CC148" i="6"/>
  <c r="CD148" i="6" s="1"/>
  <c r="CC109" i="6"/>
  <c r="CD109" i="6" s="1"/>
  <c r="CC158" i="6"/>
  <c r="CD158" i="6" s="1"/>
  <c r="CC97" i="6"/>
  <c r="CD97" i="6" s="1"/>
  <c r="BV163" i="6"/>
  <c r="CK111" i="6"/>
  <c r="CL111" i="6" s="1"/>
  <c r="CC130" i="6"/>
  <c r="CD130" i="6" s="1"/>
  <c r="CC100" i="6"/>
  <c r="CD100" i="6" s="1"/>
  <c r="CC65" i="6"/>
  <c r="CD65" i="6" s="1"/>
  <c r="CC126" i="6"/>
  <c r="CD126" i="6" s="1"/>
  <c r="CK107" i="6"/>
  <c r="CL107" i="6" s="1"/>
  <c r="BL130" i="5"/>
  <c r="BU143" i="5"/>
  <c r="BI130" i="5"/>
  <c r="BM99" i="5"/>
  <c r="BO111" i="5"/>
  <c r="BP111" i="5" s="1"/>
  <c r="BQ111" i="5" s="1"/>
  <c r="BS111" i="5" s="1"/>
  <c r="BO83" i="5"/>
  <c r="BP83" i="5" s="1"/>
  <c r="BR83" i="5" s="1"/>
  <c r="BN99" i="5"/>
  <c r="BT98" i="5"/>
  <c r="BQ98" i="5"/>
  <c r="BS98" i="5" s="1"/>
  <c r="BK85" i="5"/>
  <c r="BL85" i="5"/>
  <c r="BO105" i="5"/>
  <c r="BP105" i="5" s="1"/>
  <c r="BM133" i="5"/>
  <c r="BM145" i="5"/>
  <c r="BR67" i="5"/>
  <c r="BN91" i="5"/>
  <c r="BO156" i="5"/>
  <c r="BP156" i="5" s="1"/>
  <c r="BQ156" i="5" s="1"/>
  <c r="BJ104" i="5"/>
  <c r="BQ87" i="5"/>
  <c r="BS87" i="5" s="1"/>
  <c r="BO134" i="5"/>
  <c r="BP134" i="5" s="1"/>
  <c r="BM127" i="5"/>
  <c r="BO123" i="5"/>
  <c r="BP123" i="5" s="1"/>
  <c r="BO136" i="5"/>
  <c r="BP136" i="5" s="1"/>
  <c r="BO88" i="5"/>
  <c r="BP88" i="5" s="1"/>
  <c r="BR88" i="5" s="1"/>
  <c r="BT88" i="5" s="1"/>
  <c r="BR74" i="5"/>
  <c r="BT74" i="5" s="1"/>
  <c r="BQ108" i="5"/>
  <c r="BM110" i="5"/>
  <c r="BO137" i="5"/>
  <c r="BP137" i="5" s="1"/>
  <c r="BO138" i="5"/>
  <c r="BP138" i="5" s="1"/>
  <c r="BJ86" i="5"/>
  <c r="BL86" i="5" s="1"/>
  <c r="BQ140" i="5"/>
  <c r="BS140" i="5" s="1"/>
  <c r="BQ154" i="5"/>
  <c r="BR154" i="5"/>
  <c r="BT154" i="5" s="1"/>
  <c r="BM72" i="5"/>
  <c r="BM68" i="5"/>
  <c r="BM128" i="5"/>
  <c r="BM114" i="5"/>
  <c r="BY153" i="5"/>
  <c r="CA153" i="5" s="1"/>
  <c r="BQ112" i="5"/>
  <c r="BS112" i="5" s="1"/>
  <c r="BR155" i="5"/>
  <c r="BO92" i="5"/>
  <c r="BP92" i="5" s="1"/>
  <c r="BR92" i="5" s="1"/>
  <c r="BJ126" i="5"/>
  <c r="BL126" i="5" s="1"/>
  <c r="BO132" i="5"/>
  <c r="BP132" i="5" s="1"/>
  <c r="BR132" i="5" s="1"/>
  <c r="BM158" i="5"/>
  <c r="BO158" i="5" s="1"/>
  <c r="BP158" i="5" s="1"/>
  <c r="BI139" i="5"/>
  <c r="BK139" i="5" s="1"/>
  <c r="BJ139" i="5"/>
  <c r="BL139" i="5" s="1"/>
  <c r="BV141" i="5"/>
  <c r="BN75" i="5"/>
  <c r="BM148" i="5"/>
  <c r="BM82" i="5"/>
  <c r="BW160" i="5"/>
  <c r="BX160" i="5" s="1"/>
  <c r="BZ160" i="5" s="1"/>
  <c r="BO97" i="5"/>
  <c r="BP97" i="5" s="1"/>
  <c r="BR97" i="5" s="1"/>
  <c r="BT97" i="5" s="1"/>
  <c r="BR124" i="5"/>
  <c r="BQ124" i="5"/>
  <c r="BQ150" i="5"/>
  <c r="BS150" i="5" s="1"/>
  <c r="BU120" i="5"/>
  <c r="BW120" i="5" s="1"/>
  <c r="BX120" i="5" s="1"/>
  <c r="BZ120" i="5" s="1"/>
  <c r="CB120" i="5" s="1"/>
  <c r="BK86" i="5"/>
  <c r="BN73" i="1"/>
  <c r="BO68" i="1"/>
  <c r="BP68" i="1" s="1"/>
  <c r="BE87" i="1"/>
  <c r="BF128" i="1"/>
  <c r="BG128" i="1" s="1"/>
  <c r="BH128" i="1" s="1"/>
  <c r="BG120" i="1"/>
  <c r="BH120" i="1" s="1"/>
  <c r="BG121" i="1"/>
  <c r="BH121" i="1" s="1"/>
  <c r="BJ121" i="1" s="1"/>
  <c r="BF66" i="1"/>
  <c r="BE86" i="1"/>
  <c r="BG86" i="1" s="1"/>
  <c r="BH86" i="1" s="1"/>
  <c r="BE150" i="1"/>
  <c r="BM151" i="5"/>
  <c r="BK73" i="5"/>
  <c r="BL73" i="5"/>
  <c r="BV149" i="5"/>
  <c r="BN94" i="5"/>
  <c r="BM78" i="5"/>
  <c r="BN68" i="5"/>
  <c r="BM93" i="5"/>
  <c r="BM91" i="5"/>
  <c r="BO91" i="5" s="1"/>
  <c r="BP91" i="5" s="1"/>
  <c r="BK122" i="5"/>
  <c r="BM122" i="5" s="1"/>
  <c r="BU161" i="5"/>
  <c r="BV106" i="5"/>
  <c r="BW62" i="5"/>
  <c r="BX62" i="5" s="1"/>
  <c r="BY62" i="5" s="1"/>
  <c r="BO144" i="5"/>
  <c r="BP144" i="5" s="1"/>
  <c r="BQ144" i="5" s="1"/>
  <c r="BS144" i="5" s="1"/>
  <c r="BY125" i="5"/>
  <c r="CA125" i="5" s="1"/>
  <c r="BZ125" i="5"/>
  <c r="CB125" i="5" s="1"/>
  <c r="BR152" i="5"/>
  <c r="BT152" i="5" s="1"/>
  <c r="BQ152" i="5"/>
  <c r="BS152" i="5" s="1"/>
  <c r="BR111" i="5"/>
  <c r="BT111" i="5" s="1"/>
  <c r="BR157" i="5"/>
  <c r="BT157" i="5" s="1"/>
  <c r="BQ157" i="5"/>
  <c r="BS157" i="5" s="1"/>
  <c r="BZ162" i="5"/>
  <c r="CB162" i="5" s="1"/>
  <c r="BY162" i="5"/>
  <c r="CA162" i="5" s="1"/>
  <c r="BR69" i="5"/>
  <c r="BQ69" i="5"/>
  <c r="BS69" i="5" s="1"/>
  <c r="BV161" i="5"/>
  <c r="BN110" i="5"/>
  <c r="BU141" i="5"/>
  <c r="BM75" i="5"/>
  <c r="BN82" i="5"/>
  <c r="BN72" i="5"/>
  <c r="BO72" i="5" s="1"/>
  <c r="BP72" i="5" s="1"/>
  <c r="BN145" i="5"/>
  <c r="BO145" i="5" s="1"/>
  <c r="BP145" i="5" s="1"/>
  <c r="BN148" i="5"/>
  <c r="BN146" i="5"/>
  <c r="BO146" i="5" s="1"/>
  <c r="BP146" i="5" s="1"/>
  <c r="BU149" i="5"/>
  <c r="BM94" i="5"/>
  <c r="BN151" i="5"/>
  <c r="BN114" i="5"/>
  <c r="BU106" i="5"/>
  <c r="BN93" i="5"/>
  <c r="BR64" i="5"/>
  <c r="BQ64" i="5"/>
  <c r="BR63" i="5"/>
  <c r="BQ63" i="5"/>
  <c r="BR159" i="5"/>
  <c r="BQ159" i="5"/>
  <c r="BR80" i="5"/>
  <c r="BQ80" i="5"/>
  <c r="BT103" i="5"/>
  <c r="BT101" i="5"/>
  <c r="BT129" i="5"/>
  <c r="BT118" i="5"/>
  <c r="BS135" i="5"/>
  <c r="BN127" i="5"/>
  <c r="BO127" i="5" s="1"/>
  <c r="BP127" i="5" s="1"/>
  <c r="BL117" i="5"/>
  <c r="BN133" i="5"/>
  <c r="BN128" i="5"/>
  <c r="BO128" i="5" s="1"/>
  <c r="BP128" i="5" s="1"/>
  <c r="BS67" i="5"/>
  <c r="BN78" i="5"/>
  <c r="BS89" i="5"/>
  <c r="BR137" i="5"/>
  <c r="BQ137" i="5"/>
  <c r="BR119" i="5"/>
  <c r="BQ119" i="5"/>
  <c r="BL113" i="5"/>
  <c r="BT81" i="5"/>
  <c r="BT95" i="5"/>
  <c r="BR66" i="5"/>
  <c r="BQ66" i="5"/>
  <c r="BS96" i="5"/>
  <c r="BK84" i="5"/>
  <c r="BS116" i="5"/>
  <c r="BR136" i="5"/>
  <c r="BQ136" i="5"/>
  <c r="BS155" i="5"/>
  <c r="BR105" i="5"/>
  <c r="BQ105" i="5"/>
  <c r="BS103" i="5"/>
  <c r="BS109" i="5"/>
  <c r="BS131" i="5"/>
  <c r="BS79" i="5"/>
  <c r="BR115" i="5"/>
  <c r="BQ115" i="5"/>
  <c r="BT135" i="5"/>
  <c r="BQ83" i="5"/>
  <c r="BR142" i="5"/>
  <c r="BQ142" i="5"/>
  <c r="BT67" i="5"/>
  <c r="BT89" i="5"/>
  <c r="BR65" i="5"/>
  <c r="BQ65" i="5"/>
  <c r="BS102" i="5"/>
  <c r="BT96" i="5"/>
  <c r="BL84" i="5"/>
  <c r="BT112" i="5"/>
  <c r="BT116" i="5"/>
  <c r="BT155" i="5"/>
  <c r="BT150" i="5"/>
  <c r="BT131" i="5"/>
  <c r="BT79" i="5"/>
  <c r="BR77" i="5"/>
  <c r="BQ77" i="5"/>
  <c r="BR76" i="5"/>
  <c r="BQ76" i="5"/>
  <c r="BS100" i="5"/>
  <c r="BR156" i="5"/>
  <c r="BT102" i="5"/>
  <c r="BR138" i="5"/>
  <c r="BQ138" i="5"/>
  <c r="BK104" i="5"/>
  <c r="BS124" i="5"/>
  <c r="BS71" i="5"/>
  <c r="BR107" i="5"/>
  <c r="BQ107" i="5"/>
  <c r="BS154" i="5"/>
  <c r="BS108" i="5"/>
  <c r="BT109" i="5"/>
  <c r="BS90" i="5"/>
  <c r="BN126" i="5"/>
  <c r="BS101" i="5"/>
  <c r="BS129" i="5"/>
  <c r="BS118" i="5"/>
  <c r="BR123" i="5"/>
  <c r="BQ123" i="5"/>
  <c r="BT90" i="5"/>
  <c r="BK117" i="5"/>
  <c r="BT100" i="5"/>
  <c r="BR134" i="5"/>
  <c r="BQ134" i="5"/>
  <c r="BR147" i="5"/>
  <c r="BQ147" i="5"/>
  <c r="BK113" i="5"/>
  <c r="BS81" i="5"/>
  <c r="BS95" i="5"/>
  <c r="CB153" i="5"/>
  <c r="CC153" i="5" s="1"/>
  <c r="BR121" i="5"/>
  <c r="BQ121" i="5"/>
  <c r="BL104" i="5"/>
  <c r="BT124" i="5"/>
  <c r="BT71" i="5"/>
  <c r="BT108" i="5"/>
  <c r="BT69" i="5"/>
  <c r="BF112" i="1"/>
  <c r="BO159" i="1"/>
  <c r="BP159" i="1" s="1"/>
  <c r="BR159" i="1" s="1"/>
  <c r="BJ122" i="1"/>
  <c r="BI122" i="1"/>
  <c r="BI69" i="1"/>
  <c r="BJ69" i="1"/>
  <c r="BE84" i="1"/>
  <c r="BF84" i="1"/>
  <c r="BF87" i="1"/>
  <c r="BF150" i="1"/>
  <c r="BF85" i="1"/>
  <c r="BJ101" i="1"/>
  <c r="BI101" i="1"/>
  <c r="BG62" i="1"/>
  <c r="BH62" i="1" s="1"/>
  <c r="BF108" i="1"/>
  <c r="BG108" i="1" s="1"/>
  <c r="BH108" i="1" s="1"/>
  <c r="BF96" i="1"/>
  <c r="BG96" i="1" s="1"/>
  <c r="BH96" i="1" s="1"/>
  <c r="BF113" i="1"/>
  <c r="BK89" i="1"/>
  <c r="BM89" i="1" s="1"/>
  <c r="BF67" i="1"/>
  <c r="BF88" i="1"/>
  <c r="BG88" i="1" s="1"/>
  <c r="BH88" i="1" s="1"/>
  <c r="BF83" i="1"/>
  <c r="BI143" i="1"/>
  <c r="BK143" i="1" s="1"/>
  <c r="BE100" i="1"/>
  <c r="BG100" i="1" s="1"/>
  <c r="BH100" i="1" s="1"/>
  <c r="BI100" i="1" s="1"/>
  <c r="BG157" i="1"/>
  <c r="BH157" i="1" s="1"/>
  <c r="BI157" i="1" s="1"/>
  <c r="BA152" i="1"/>
  <c r="BB152" i="1"/>
  <c r="BE67" i="1"/>
  <c r="BG67" i="1" s="1"/>
  <c r="BH67" i="1" s="1"/>
  <c r="BJ79" i="1"/>
  <c r="BK79" i="1" s="1"/>
  <c r="BG80" i="1"/>
  <c r="BH80" i="1" s="1"/>
  <c r="BI80" i="1" s="1"/>
  <c r="BG119" i="1"/>
  <c r="BH119" i="1" s="1"/>
  <c r="BI119" i="1" s="1"/>
  <c r="BE132" i="1"/>
  <c r="BG132" i="1" s="1"/>
  <c r="BH132" i="1" s="1"/>
  <c r="BJ132" i="1" s="1"/>
  <c r="BO92" i="1"/>
  <c r="BP92" i="1" s="1"/>
  <c r="BQ92" i="1" s="1"/>
  <c r="BF161" i="1"/>
  <c r="BG161" i="1" s="1"/>
  <c r="BH161" i="1" s="1"/>
  <c r="BE83" i="1"/>
  <c r="BC109" i="1"/>
  <c r="BD117" i="1"/>
  <c r="BF78" i="1"/>
  <c r="BG78" i="1" s="1"/>
  <c r="BH78" i="1" s="1"/>
  <c r="BE85" i="1"/>
  <c r="BO124" i="1"/>
  <c r="BP124" i="1" s="1"/>
  <c r="BR124" i="1" s="1"/>
  <c r="BN149" i="1"/>
  <c r="BN89" i="1"/>
  <c r="BE142" i="1"/>
  <c r="BF142" i="1"/>
  <c r="BD109" i="1"/>
  <c r="BC117" i="1"/>
  <c r="BM64" i="1"/>
  <c r="BE118" i="1"/>
  <c r="BG118" i="1" s="1"/>
  <c r="BH118" i="1" s="1"/>
  <c r="BK155" i="1"/>
  <c r="BG90" i="1"/>
  <c r="BH90" i="1" s="1"/>
  <c r="BI74" i="1"/>
  <c r="BJ74" i="1"/>
  <c r="BG99" i="1"/>
  <c r="BH99" i="1" s="1"/>
  <c r="BJ99" i="1" s="1"/>
  <c r="BK93" i="1"/>
  <c r="BK135" i="1"/>
  <c r="BJ141" i="1"/>
  <c r="BI141" i="1"/>
  <c r="BM123" i="1"/>
  <c r="BL93" i="1"/>
  <c r="BL155" i="1"/>
  <c r="BI91" i="1"/>
  <c r="BJ91" i="1"/>
  <c r="BI160" i="1"/>
  <c r="BJ160" i="1"/>
  <c r="BF131" i="1"/>
  <c r="BG131" i="1" s="1"/>
  <c r="BH131" i="1" s="1"/>
  <c r="BF97" i="1"/>
  <c r="BG97" i="1" s="1"/>
  <c r="BH97" i="1" s="1"/>
  <c r="BF144" i="1"/>
  <c r="BG144" i="1" s="1"/>
  <c r="BH144" i="1" s="1"/>
  <c r="BG115" i="1"/>
  <c r="BH115" i="1" s="1"/>
  <c r="BF129" i="1"/>
  <c r="BG129" i="1" s="1"/>
  <c r="BH129" i="1" s="1"/>
  <c r="BF138" i="1"/>
  <c r="BG138" i="1" s="1"/>
  <c r="BH138" i="1" s="1"/>
  <c r="BI128" i="1"/>
  <c r="BJ128" i="1"/>
  <c r="BF106" i="1"/>
  <c r="BG106" i="1" s="1"/>
  <c r="BH106" i="1" s="1"/>
  <c r="BE147" i="1"/>
  <c r="BG147" i="1" s="1"/>
  <c r="BH147" i="1" s="1"/>
  <c r="BM76" i="1"/>
  <c r="BO114" i="1"/>
  <c r="BP114" i="1" s="1"/>
  <c r="BQ114" i="1" s="1"/>
  <c r="BM156" i="1"/>
  <c r="BM82" i="1"/>
  <c r="BN123" i="1"/>
  <c r="BN64" i="1"/>
  <c r="BM140" i="1"/>
  <c r="BK104" i="1"/>
  <c r="BN156" i="1"/>
  <c r="BL104" i="1"/>
  <c r="BN82" i="1"/>
  <c r="BN140" i="1"/>
  <c r="BS127" i="1"/>
  <c r="BT110" i="1"/>
  <c r="BQ159" i="1"/>
  <c r="BQ151" i="1"/>
  <c r="BR151" i="1"/>
  <c r="BQ124" i="1"/>
  <c r="BM149" i="1"/>
  <c r="BQ68" i="1"/>
  <c r="BR68" i="1"/>
  <c r="BQ94" i="1"/>
  <c r="BM73" i="1"/>
  <c r="BO73" i="1" s="1"/>
  <c r="BP73" i="1" s="1"/>
  <c r="BN153" i="1"/>
  <c r="BO153" i="1" s="1"/>
  <c r="BP153" i="1" s="1"/>
  <c r="BN76" i="1"/>
  <c r="BQ126" i="1"/>
  <c r="BR126" i="1"/>
  <c r="BS110" i="1"/>
  <c r="BT127" i="1"/>
  <c r="BO82" i="5" l="1"/>
  <c r="BP82" i="5" s="1"/>
  <c r="BN70" i="5"/>
  <c r="BM70" i="5"/>
  <c r="BV140" i="5"/>
  <c r="BV129" i="5"/>
  <c r="BQ132" i="5"/>
  <c r="BO110" i="5"/>
  <c r="BP110" i="5" s="1"/>
  <c r="BW143" i="5"/>
  <c r="BX143" i="5" s="1"/>
  <c r="BU69" i="5"/>
  <c r="BZ62" i="5"/>
  <c r="BV87" i="5"/>
  <c r="BV118" i="5"/>
  <c r="BU74" i="5"/>
  <c r="BJ100" i="1"/>
  <c r="BF139" i="1"/>
  <c r="BK136" i="1"/>
  <c r="BG112" i="1"/>
  <c r="BH112" i="1" s="1"/>
  <c r="BD107" i="1"/>
  <c r="BF107" i="1" s="1"/>
  <c r="BG66" i="1"/>
  <c r="BH66" i="1" s="1"/>
  <c r="BI66" i="1" s="1"/>
  <c r="BN145" i="1"/>
  <c r="BM145" i="1"/>
  <c r="BL136" i="1"/>
  <c r="BN136" i="1" s="1"/>
  <c r="BJ137" i="1"/>
  <c r="BI137" i="1"/>
  <c r="BF70" i="1"/>
  <c r="BE139" i="1"/>
  <c r="BG139" i="1" s="1"/>
  <c r="BH139" i="1" s="1"/>
  <c r="BG154" i="1"/>
  <c r="BH154" i="1" s="1"/>
  <c r="BJ154" i="1" s="1"/>
  <c r="BK63" i="1"/>
  <c r="BL63" i="1"/>
  <c r="BF71" i="1"/>
  <c r="BI77" i="1"/>
  <c r="BJ77" i="1"/>
  <c r="BI132" i="1"/>
  <c r="BG148" i="1"/>
  <c r="BH148" i="1" s="1"/>
  <c r="BE71" i="1"/>
  <c r="BE70" i="1"/>
  <c r="BG70" i="1" s="1"/>
  <c r="BH70" i="1" s="1"/>
  <c r="BE107" i="1"/>
  <c r="BJ75" i="1"/>
  <c r="BK75" i="1" s="1"/>
  <c r="BN134" i="1"/>
  <c r="BG125" i="1"/>
  <c r="BH125" i="1" s="1"/>
  <c r="BJ125" i="1" s="1"/>
  <c r="BR162" i="1"/>
  <c r="BS162" i="1" s="1"/>
  <c r="BL102" i="1"/>
  <c r="BG105" i="1"/>
  <c r="BH105" i="1" s="1"/>
  <c r="BF103" i="1"/>
  <c r="BG158" i="1"/>
  <c r="BH158" i="1" s="1"/>
  <c r="BJ158" i="1" s="1"/>
  <c r="BG98" i="1"/>
  <c r="BH98" i="1" s="1"/>
  <c r="BG81" i="1"/>
  <c r="BH81" i="1" s="1"/>
  <c r="BI72" i="1"/>
  <c r="BJ72" i="1"/>
  <c r="BL111" i="1"/>
  <c r="BK133" i="1"/>
  <c r="BN133" i="1" s="1"/>
  <c r="BG87" i="1"/>
  <c r="BH87" i="1" s="1"/>
  <c r="BI87" i="1" s="1"/>
  <c r="BO64" i="1"/>
  <c r="BP64" i="1" s="1"/>
  <c r="BO89" i="1"/>
  <c r="BP89" i="1" s="1"/>
  <c r="BJ146" i="1"/>
  <c r="BI146" i="1"/>
  <c r="BM134" i="1"/>
  <c r="BL143" i="1"/>
  <c r="BI116" i="1"/>
  <c r="BJ116" i="1"/>
  <c r="BG95" i="1"/>
  <c r="BH95" i="1" s="1"/>
  <c r="BJ80" i="1"/>
  <c r="BG113" i="1"/>
  <c r="BH113" i="1" s="1"/>
  <c r="BJ113" i="1" s="1"/>
  <c r="BG150" i="1"/>
  <c r="BH150" i="1" s="1"/>
  <c r="BJ150" i="1" s="1"/>
  <c r="BK130" i="1"/>
  <c r="BE65" i="1"/>
  <c r="BF65" i="1"/>
  <c r="BR92" i="1"/>
  <c r="BO149" i="1"/>
  <c r="BP149" i="1" s="1"/>
  <c r="BK111" i="1"/>
  <c r="BL130" i="1"/>
  <c r="BO82" i="1"/>
  <c r="BP82" i="1" s="1"/>
  <c r="BQ82" i="1" s="1"/>
  <c r="BM117" i="5"/>
  <c r="BV74" i="5"/>
  <c r="BE103" i="1"/>
  <c r="BI154" i="1"/>
  <c r="BW149" i="5"/>
  <c r="BX149" i="5" s="1"/>
  <c r="BV98" i="5"/>
  <c r="BJ157" i="1"/>
  <c r="BK157" i="1" s="1"/>
  <c r="BI148" i="1"/>
  <c r="BJ148" i="1"/>
  <c r="BK102" i="1"/>
  <c r="CF151" i="6"/>
  <c r="CE151" i="6"/>
  <c r="CC133" i="6"/>
  <c r="CD133" i="6" s="1"/>
  <c r="CF127" i="6"/>
  <c r="CH127" i="6" s="1"/>
  <c r="CJ127" i="6" s="1"/>
  <c r="BZ145" i="6"/>
  <c r="CB145" i="6" s="1"/>
  <c r="CH80" i="6"/>
  <c r="CJ80" i="6" s="1"/>
  <c r="BZ75" i="6"/>
  <c r="CB75" i="6" s="1"/>
  <c r="BZ155" i="6"/>
  <c r="CB155" i="6" s="1"/>
  <c r="CG112" i="6"/>
  <c r="CI112" i="6" s="1"/>
  <c r="CK112" i="6" s="1"/>
  <c r="CL112" i="6" s="1"/>
  <c r="CF67" i="6"/>
  <c r="CH67" i="6" s="1"/>
  <c r="CJ67" i="6" s="1"/>
  <c r="CG128" i="6"/>
  <c r="CI128" i="6" s="1"/>
  <c r="CK149" i="6"/>
  <c r="CL149" i="6" s="1"/>
  <c r="CM149" i="6" s="1"/>
  <c r="CF157" i="6"/>
  <c r="CG157" i="6" s="1"/>
  <c r="CI157" i="6" s="1"/>
  <c r="CE90" i="6"/>
  <c r="CG90" i="6" s="1"/>
  <c r="CI90" i="6" s="1"/>
  <c r="CF125" i="6"/>
  <c r="CG125" i="6" s="1"/>
  <c r="CI125" i="6" s="1"/>
  <c r="CH66" i="6"/>
  <c r="CJ66" i="6" s="1"/>
  <c r="CK66" i="6" s="1"/>
  <c r="CL66" i="6" s="1"/>
  <c r="CC68" i="6"/>
  <c r="CD68" i="6" s="1"/>
  <c r="BY85" i="6"/>
  <c r="CA85" i="6" s="1"/>
  <c r="CK95" i="6"/>
  <c r="CL95" i="6" s="1"/>
  <c r="CC63" i="6"/>
  <c r="CD63" i="6" s="1"/>
  <c r="CE63" i="6" s="1"/>
  <c r="CE152" i="6"/>
  <c r="CF116" i="6"/>
  <c r="CG116" i="6" s="1"/>
  <c r="CI116" i="6" s="1"/>
  <c r="CF88" i="6"/>
  <c r="CH88" i="6" s="1"/>
  <c r="CJ88" i="6" s="1"/>
  <c r="CF136" i="6"/>
  <c r="CG136" i="6" s="1"/>
  <c r="CI136" i="6" s="1"/>
  <c r="BZ110" i="6"/>
  <c r="CB110" i="6" s="1"/>
  <c r="CC110" i="6" s="1"/>
  <c r="CD110" i="6" s="1"/>
  <c r="CE110" i="6" s="1"/>
  <c r="CC145" i="6"/>
  <c r="CD145" i="6" s="1"/>
  <c r="CE69" i="6"/>
  <c r="CG69" i="6" s="1"/>
  <c r="CI69" i="6" s="1"/>
  <c r="BM85" i="5"/>
  <c r="CK79" i="6"/>
  <c r="CL79" i="6" s="1"/>
  <c r="CH139" i="6"/>
  <c r="CJ139" i="6" s="1"/>
  <c r="CF87" i="6"/>
  <c r="CG87" i="6" s="1"/>
  <c r="CI87" i="6" s="1"/>
  <c r="CH122" i="6"/>
  <c r="CJ122" i="6" s="1"/>
  <c r="CC134" i="6"/>
  <c r="CD134" i="6" s="1"/>
  <c r="CP103" i="6"/>
  <c r="CR103" i="6" s="1"/>
  <c r="CG73" i="6"/>
  <c r="CI73" i="6" s="1"/>
  <c r="CG99" i="6"/>
  <c r="CI99" i="6" s="1"/>
  <c r="CG113" i="6"/>
  <c r="CI113" i="6" s="1"/>
  <c r="BY105" i="6"/>
  <c r="CA105" i="6" s="1"/>
  <c r="BY121" i="6"/>
  <c r="CA121" i="6" s="1"/>
  <c r="BY129" i="6"/>
  <c r="CA129" i="6" s="1"/>
  <c r="CG147" i="6"/>
  <c r="CI147" i="6" s="1"/>
  <c r="BY142" i="6"/>
  <c r="CA142" i="6" s="1"/>
  <c r="BY162" i="6"/>
  <c r="CA162" i="6" s="1"/>
  <c r="CG131" i="6"/>
  <c r="CI131" i="6" s="1"/>
  <c r="CG76" i="6"/>
  <c r="CI76" i="6" s="1"/>
  <c r="CH154" i="6"/>
  <c r="CJ154" i="6" s="1"/>
  <c r="CH137" i="6"/>
  <c r="CJ137" i="6" s="1"/>
  <c r="CH160" i="6"/>
  <c r="CJ160" i="6" s="1"/>
  <c r="CH151" i="6"/>
  <c r="CJ151" i="6" s="1"/>
  <c r="CG71" i="6"/>
  <c r="CI71" i="6" s="1"/>
  <c r="CH84" i="6"/>
  <c r="CJ84" i="6" s="1"/>
  <c r="CH118" i="6"/>
  <c r="CJ118" i="6" s="1"/>
  <c r="BZ114" i="6"/>
  <c r="CB114" i="6" s="1"/>
  <c r="CH150" i="6"/>
  <c r="CJ150" i="6" s="1"/>
  <c r="BY135" i="6"/>
  <c r="CA135" i="6" s="1"/>
  <c r="CG153" i="6"/>
  <c r="CI153" i="6" s="1"/>
  <c r="CH73" i="6"/>
  <c r="CJ73" i="6" s="1"/>
  <c r="CH125" i="6"/>
  <c r="CJ125" i="6" s="1"/>
  <c r="CH99" i="6"/>
  <c r="CJ99" i="6" s="1"/>
  <c r="CH113" i="6"/>
  <c r="CJ113" i="6" s="1"/>
  <c r="BZ105" i="6"/>
  <c r="CB105" i="6" s="1"/>
  <c r="BZ121" i="6"/>
  <c r="CB121" i="6" s="1"/>
  <c r="BZ129" i="6"/>
  <c r="CB129" i="6" s="1"/>
  <c r="CH147" i="6"/>
  <c r="CJ147" i="6" s="1"/>
  <c r="BZ142" i="6"/>
  <c r="CB142" i="6" s="1"/>
  <c r="BZ162" i="6"/>
  <c r="CB162" i="6" s="1"/>
  <c r="CH131" i="6"/>
  <c r="CJ131" i="6" s="1"/>
  <c r="CH76" i="6"/>
  <c r="CJ76" i="6" s="1"/>
  <c r="CH157" i="6"/>
  <c r="CJ157" i="6" s="1"/>
  <c r="CH71" i="6"/>
  <c r="CJ71" i="6" s="1"/>
  <c r="CH159" i="6"/>
  <c r="CJ159" i="6" s="1"/>
  <c r="CH161" i="6"/>
  <c r="CJ161" i="6" s="1"/>
  <c r="CH117" i="6"/>
  <c r="CJ117" i="6" s="1"/>
  <c r="CH152" i="6"/>
  <c r="CJ152" i="6" s="1"/>
  <c r="CE68" i="6"/>
  <c r="CF68" i="6"/>
  <c r="CE132" i="6"/>
  <c r="CF132" i="6"/>
  <c r="CE74" i="6"/>
  <c r="CF74" i="6"/>
  <c r="CE100" i="6"/>
  <c r="CF100" i="6"/>
  <c r="CE130" i="6"/>
  <c r="CF130" i="6"/>
  <c r="CE97" i="6"/>
  <c r="CF97" i="6"/>
  <c r="CE91" i="6"/>
  <c r="CF91" i="6"/>
  <c r="CE94" i="6"/>
  <c r="CF94" i="6"/>
  <c r="CE141" i="6"/>
  <c r="CF141" i="6"/>
  <c r="CE93" i="6"/>
  <c r="CF93" i="6"/>
  <c r="CG139" i="6"/>
  <c r="CI139" i="6" s="1"/>
  <c r="CG122" i="6"/>
  <c r="CI122" i="6" s="1"/>
  <c r="CO103" i="6"/>
  <c r="CQ103" i="6" s="1"/>
  <c r="CG84" i="6"/>
  <c r="CI84" i="6" s="1"/>
  <c r="CG118" i="6"/>
  <c r="CI118" i="6" s="1"/>
  <c r="BY114" i="6"/>
  <c r="CA114" i="6" s="1"/>
  <c r="CG150" i="6"/>
  <c r="CI150" i="6" s="1"/>
  <c r="CG159" i="6"/>
  <c r="CI159" i="6" s="1"/>
  <c r="CG161" i="6"/>
  <c r="CI161" i="6" s="1"/>
  <c r="CG117" i="6"/>
  <c r="CI117" i="6" s="1"/>
  <c r="CG152" i="6"/>
  <c r="CI152" i="6" s="1"/>
  <c r="CH90" i="6"/>
  <c r="CJ90" i="6" s="1"/>
  <c r="CG67" i="6"/>
  <c r="CI67" i="6" s="1"/>
  <c r="CG127" i="6"/>
  <c r="CI127" i="6" s="1"/>
  <c r="CG154" i="6"/>
  <c r="CI154" i="6" s="1"/>
  <c r="CG137" i="6"/>
  <c r="CI137" i="6" s="1"/>
  <c r="CG160" i="6"/>
  <c r="CI160" i="6" s="1"/>
  <c r="CG151" i="6"/>
  <c r="CI151" i="6" s="1"/>
  <c r="CE158" i="6"/>
  <c r="CF158" i="6"/>
  <c r="CE64" i="6"/>
  <c r="CF64" i="6"/>
  <c r="CE134" i="6"/>
  <c r="CF134" i="6"/>
  <c r="CM79" i="6"/>
  <c r="CN79" i="6"/>
  <c r="CE124" i="6"/>
  <c r="CF124" i="6"/>
  <c r="CM107" i="6"/>
  <c r="CN107" i="6"/>
  <c r="CE65" i="6"/>
  <c r="CF65" i="6"/>
  <c r="CM111" i="6"/>
  <c r="CN111" i="6"/>
  <c r="CE109" i="6"/>
  <c r="CF109" i="6"/>
  <c r="CE133" i="6"/>
  <c r="CF133" i="6"/>
  <c r="CE78" i="6"/>
  <c r="CF78" i="6"/>
  <c r="CM95" i="6"/>
  <c r="CN95" i="6"/>
  <c r="CE106" i="6"/>
  <c r="CF106" i="6"/>
  <c r="CE89" i="6"/>
  <c r="CF89" i="6"/>
  <c r="BZ135" i="6"/>
  <c r="CB135" i="6" s="1"/>
  <c r="CH153" i="6"/>
  <c r="CJ153" i="6" s="1"/>
  <c r="CE144" i="6"/>
  <c r="CF144" i="6"/>
  <c r="CE126" i="6"/>
  <c r="CF126" i="6"/>
  <c r="CE148" i="6"/>
  <c r="CF148" i="6"/>
  <c r="CE145" i="6"/>
  <c r="CF145" i="6"/>
  <c r="CE119" i="6"/>
  <c r="CF119" i="6"/>
  <c r="CE77" i="6"/>
  <c r="CF77" i="6"/>
  <c r="CE62" i="6"/>
  <c r="CF62" i="6"/>
  <c r="CE138" i="6"/>
  <c r="CF138" i="6"/>
  <c r="BW106" i="5"/>
  <c r="BX106" i="5" s="1"/>
  <c r="BN85" i="5"/>
  <c r="CC104" i="6"/>
  <c r="CD104" i="6" s="1"/>
  <c r="CC146" i="6"/>
  <c r="CD146" i="6" s="1"/>
  <c r="CC83" i="6"/>
  <c r="CD83" i="6" s="1"/>
  <c r="CK102" i="6"/>
  <c r="CL102" i="6" s="1"/>
  <c r="CC82" i="6"/>
  <c r="CD82" i="6" s="1"/>
  <c r="CK120" i="6"/>
  <c r="CL120" i="6" s="1"/>
  <c r="CC140" i="6"/>
  <c r="CD140" i="6" s="1"/>
  <c r="CC85" i="6"/>
  <c r="CD85" i="6" s="1"/>
  <c r="CC86" i="6"/>
  <c r="CD86" i="6" s="1"/>
  <c r="CK81" i="6"/>
  <c r="CL81" i="6" s="1"/>
  <c r="CK98" i="6"/>
  <c r="CL98" i="6" s="1"/>
  <c r="CC123" i="6"/>
  <c r="CD123" i="6" s="1"/>
  <c r="CK156" i="6"/>
  <c r="CL156" i="6" s="1"/>
  <c r="CC155" i="6"/>
  <c r="CD155" i="6" s="1"/>
  <c r="CC115" i="6"/>
  <c r="CD115" i="6" s="1"/>
  <c r="CC108" i="6"/>
  <c r="CD108" i="6" s="1"/>
  <c r="CC92" i="6"/>
  <c r="CD92" i="6" s="1"/>
  <c r="CC96" i="6"/>
  <c r="CD96" i="6" s="1"/>
  <c r="CC143" i="6"/>
  <c r="CD143" i="6" s="1"/>
  <c r="BW141" i="5"/>
  <c r="BX141" i="5" s="1"/>
  <c r="BO68" i="5"/>
  <c r="BP68" i="5" s="1"/>
  <c r="BK130" i="5"/>
  <c r="BN130" i="5" s="1"/>
  <c r="BQ88" i="5"/>
  <c r="BS88" i="5" s="1"/>
  <c r="BU116" i="5"/>
  <c r="BO133" i="5"/>
  <c r="BP133" i="5" s="1"/>
  <c r="BO151" i="5"/>
  <c r="BP151" i="5" s="1"/>
  <c r="BO99" i="5"/>
  <c r="BP99" i="5" s="1"/>
  <c r="BU98" i="5"/>
  <c r="BU67" i="5"/>
  <c r="BO93" i="5"/>
  <c r="BP93" i="5" s="1"/>
  <c r="BR93" i="5" s="1"/>
  <c r="CD125" i="5"/>
  <c r="BN113" i="5"/>
  <c r="BO148" i="5"/>
  <c r="BP148" i="5" s="1"/>
  <c r="BR148" i="5" s="1"/>
  <c r="BU87" i="5"/>
  <c r="BU71" i="5"/>
  <c r="BM86" i="5"/>
  <c r="CC162" i="5"/>
  <c r="BU100" i="5"/>
  <c r="BO114" i="5"/>
  <c r="BP114" i="5" s="1"/>
  <c r="BQ97" i="5"/>
  <c r="BS97" i="5" s="1"/>
  <c r="BU97" i="5" s="1"/>
  <c r="BY120" i="5"/>
  <c r="CA120" i="5" s="1"/>
  <c r="BQ92" i="5"/>
  <c r="BN139" i="5"/>
  <c r="BU140" i="5"/>
  <c r="BW140" i="5" s="1"/>
  <c r="BX140" i="5" s="1"/>
  <c r="BY140" i="5" s="1"/>
  <c r="CA140" i="5" s="1"/>
  <c r="BU131" i="5"/>
  <c r="BV112" i="5"/>
  <c r="BM73" i="5"/>
  <c r="BV154" i="5"/>
  <c r="BV157" i="5"/>
  <c r="BO75" i="5"/>
  <c r="BP75" i="5" s="1"/>
  <c r="BQ75" i="5" s="1"/>
  <c r="BQ158" i="5"/>
  <c r="BR158" i="5"/>
  <c r="BT158" i="5" s="1"/>
  <c r="BU102" i="5"/>
  <c r="BU150" i="5"/>
  <c r="BM126" i="5"/>
  <c r="BO126" i="5" s="1"/>
  <c r="BP126" i="5" s="1"/>
  <c r="BU124" i="5"/>
  <c r="BY160" i="5"/>
  <c r="CA160" i="5" s="1"/>
  <c r="BW161" i="5"/>
  <c r="BX161" i="5" s="1"/>
  <c r="BM139" i="5"/>
  <c r="BO139" i="5" s="1"/>
  <c r="BP139" i="5" s="1"/>
  <c r="BR139" i="5" s="1"/>
  <c r="BU111" i="5"/>
  <c r="BV81" i="5"/>
  <c r="BV155" i="5"/>
  <c r="BO94" i="5"/>
  <c r="BP94" i="5" s="1"/>
  <c r="BR94" i="5" s="1"/>
  <c r="BT94" i="5" s="1"/>
  <c r="BN73" i="5"/>
  <c r="BN86" i="5"/>
  <c r="BV152" i="5"/>
  <c r="BV103" i="5"/>
  <c r="BR114" i="1"/>
  <c r="BO156" i="1"/>
  <c r="BP156" i="1" s="1"/>
  <c r="BQ156" i="1" s="1"/>
  <c r="BO123" i="1"/>
  <c r="BP123" i="1" s="1"/>
  <c r="BR123" i="1" s="1"/>
  <c r="BJ119" i="1"/>
  <c r="BG85" i="1"/>
  <c r="BH85" i="1" s="1"/>
  <c r="BJ85" i="1" s="1"/>
  <c r="BI121" i="1"/>
  <c r="BK121" i="1" s="1"/>
  <c r="BJ66" i="1"/>
  <c r="BK66" i="1" s="1"/>
  <c r="BJ120" i="1"/>
  <c r="BI120" i="1"/>
  <c r="BL141" i="1"/>
  <c r="BK69" i="1"/>
  <c r="BL122" i="1"/>
  <c r="BJ86" i="1"/>
  <c r="BI86" i="1"/>
  <c r="BU154" i="5"/>
  <c r="BN117" i="5"/>
  <c r="BO117" i="5" s="1"/>
  <c r="BP117" i="5" s="1"/>
  <c r="BM84" i="5"/>
  <c r="BN104" i="5"/>
  <c r="BU89" i="5"/>
  <c r="BR144" i="5"/>
  <c r="BT144" i="5" s="1"/>
  <c r="BU79" i="5"/>
  <c r="BU88" i="5"/>
  <c r="BR145" i="5"/>
  <c r="BQ145" i="5"/>
  <c r="BS145" i="5" s="1"/>
  <c r="BU108" i="5"/>
  <c r="BM104" i="5"/>
  <c r="BO104" i="5" s="1"/>
  <c r="BP104" i="5" s="1"/>
  <c r="BV90" i="5"/>
  <c r="BV69" i="5"/>
  <c r="BW69" i="5" s="1"/>
  <c r="BX69" i="5" s="1"/>
  <c r="BO78" i="5"/>
  <c r="BP78" i="5" s="1"/>
  <c r="BR78" i="5" s="1"/>
  <c r="BN122" i="5"/>
  <c r="BO122" i="5" s="1"/>
  <c r="BP122" i="5" s="1"/>
  <c r="BV95" i="5"/>
  <c r="BV101" i="5"/>
  <c r="BU109" i="5"/>
  <c r="BV96" i="5"/>
  <c r="BU135" i="5"/>
  <c r="BQ148" i="5"/>
  <c r="BU155" i="5"/>
  <c r="BU112" i="5"/>
  <c r="BU152" i="5"/>
  <c r="BV131" i="5"/>
  <c r="BU157" i="5"/>
  <c r="BM113" i="5"/>
  <c r="BO113" i="5" s="1"/>
  <c r="BP113" i="5" s="1"/>
  <c r="BQ113" i="5" s="1"/>
  <c r="BU129" i="5"/>
  <c r="BW129" i="5" s="1"/>
  <c r="BX129" i="5" s="1"/>
  <c r="BY129" i="5" s="1"/>
  <c r="CA129" i="5" s="1"/>
  <c r="BU90" i="5"/>
  <c r="BV124" i="5"/>
  <c r="BW124" i="5" s="1"/>
  <c r="BX124" i="5" s="1"/>
  <c r="BY124" i="5" s="1"/>
  <c r="CA124" i="5" s="1"/>
  <c r="BU96" i="5"/>
  <c r="BV102" i="5"/>
  <c r="BN84" i="5"/>
  <c r="BO84" i="5" s="1"/>
  <c r="BP84" i="5" s="1"/>
  <c r="BV108" i="5"/>
  <c r="BV79" i="5"/>
  <c r="BW79" i="5" s="1"/>
  <c r="BX79" i="5" s="1"/>
  <c r="BV109" i="5"/>
  <c r="BV150" i="5"/>
  <c r="BU95" i="5"/>
  <c r="BV67" i="5"/>
  <c r="BW67" i="5" s="1"/>
  <c r="BX67" i="5" s="1"/>
  <c r="BV135" i="5"/>
  <c r="BU101" i="5"/>
  <c r="BV111" i="5"/>
  <c r="BV71" i="5"/>
  <c r="BW71" i="5" s="1"/>
  <c r="BX71" i="5" s="1"/>
  <c r="BV116" i="5"/>
  <c r="BW116" i="5" s="1"/>
  <c r="BX116" i="5" s="1"/>
  <c r="BV97" i="5"/>
  <c r="BU118" i="5"/>
  <c r="BW118" i="5" s="1"/>
  <c r="BX118" i="5" s="1"/>
  <c r="BU103" i="5"/>
  <c r="BR127" i="5"/>
  <c r="BQ127" i="5"/>
  <c r="BR133" i="5"/>
  <c r="BQ133" i="5"/>
  <c r="BT121" i="5"/>
  <c r="BT147" i="5"/>
  <c r="BT107" i="5"/>
  <c r="BT92" i="5"/>
  <c r="BT138" i="5"/>
  <c r="BT156" i="5"/>
  <c r="BR146" i="5"/>
  <c r="BQ146" i="5"/>
  <c r="BR114" i="5"/>
  <c r="BQ114" i="5"/>
  <c r="BT77" i="5"/>
  <c r="BT142" i="5"/>
  <c r="BT105" i="5"/>
  <c r="BT137" i="5"/>
  <c r="BQ139" i="5"/>
  <c r="BS148" i="5"/>
  <c r="BR72" i="5"/>
  <c r="BQ72" i="5"/>
  <c r="BT63" i="5"/>
  <c r="BR68" i="5"/>
  <c r="BQ68" i="5"/>
  <c r="BS123" i="5"/>
  <c r="CD153" i="5"/>
  <c r="CE153" i="5" s="1"/>
  <c r="CF153" i="5" s="1"/>
  <c r="CA62" i="5"/>
  <c r="BR82" i="5"/>
  <c r="BQ82" i="5"/>
  <c r="BS76" i="5"/>
  <c r="BS132" i="5"/>
  <c r="BS65" i="5"/>
  <c r="BS83" i="5"/>
  <c r="BS115" i="5"/>
  <c r="BS136" i="5"/>
  <c r="BS66" i="5"/>
  <c r="BU81" i="5"/>
  <c r="BS119" i="5"/>
  <c r="BV89" i="5"/>
  <c r="BR110" i="5"/>
  <c r="BQ110" i="5"/>
  <c r="BR128" i="5"/>
  <c r="BQ128" i="5"/>
  <c r="BQ93" i="5"/>
  <c r="BS80" i="5"/>
  <c r="BT148" i="5"/>
  <c r="BR75" i="5"/>
  <c r="BS64" i="5"/>
  <c r="BW154" i="5"/>
  <c r="BX154" i="5" s="1"/>
  <c r="BT134" i="5"/>
  <c r="BT123" i="5"/>
  <c r="CD162" i="5"/>
  <c r="CE162" i="5" s="1"/>
  <c r="CF162" i="5" s="1"/>
  <c r="CB62" i="5"/>
  <c r="BR91" i="5"/>
  <c r="BQ91" i="5"/>
  <c r="BV100" i="5"/>
  <c r="BW100" i="5" s="1"/>
  <c r="BX100" i="5" s="1"/>
  <c r="BT76" i="5"/>
  <c r="BT132" i="5"/>
  <c r="BT65" i="5"/>
  <c r="BT83" i="5"/>
  <c r="BT115" i="5"/>
  <c r="BT136" i="5"/>
  <c r="BT66" i="5"/>
  <c r="BT119" i="5"/>
  <c r="BT80" i="5"/>
  <c r="BS159" i="5"/>
  <c r="BZ141" i="5"/>
  <c r="BY141" i="5"/>
  <c r="CA141" i="5" s="1"/>
  <c r="BT64" i="5"/>
  <c r="BZ161" i="5"/>
  <c r="BY161" i="5"/>
  <c r="CA161" i="5" s="1"/>
  <c r="BS134" i="5"/>
  <c r="CC125" i="5"/>
  <c r="CE125" i="5" s="1"/>
  <c r="CF125" i="5" s="1"/>
  <c r="BS121" i="5"/>
  <c r="BS147" i="5"/>
  <c r="BS107" i="5"/>
  <c r="BS92" i="5"/>
  <c r="BS138" i="5"/>
  <c r="BS156" i="5"/>
  <c r="BS77" i="5"/>
  <c r="BS142" i="5"/>
  <c r="BS105" i="5"/>
  <c r="BS137" i="5"/>
  <c r="BZ106" i="5"/>
  <c r="BY106" i="5"/>
  <c r="CA106" i="5" s="1"/>
  <c r="BR151" i="5"/>
  <c r="BQ151" i="5"/>
  <c r="BT145" i="5"/>
  <c r="CB160" i="5"/>
  <c r="CD160" i="5" s="1"/>
  <c r="BT159" i="5"/>
  <c r="BS63" i="5"/>
  <c r="BZ149" i="5"/>
  <c r="BY149" i="5"/>
  <c r="CA149" i="5" s="1"/>
  <c r="BI99" i="1"/>
  <c r="BL99" i="1" s="1"/>
  <c r="BK101" i="1"/>
  <c r="BI112" i="1"/>
  <c r="BJ112" i="1"/>
  <c r="BL74" i="1"/>
  <c r="BG83" i="1"/>
  <c r="BH83" i="1" s="1"/>
  <c r="BI83" i="1" s="1"/>
  <c r="BI108" i="1"/>
  <c r="BJ108" i="1"/>
  <c r="BU110" i="1"/>
  <c r="BO76" i="1"/>
  <c r="BP76" i="1" s="1"/>
  <c r="BQ76" i="1" s="1"/>
  <c r="BO140" i="1"/>
  <c r="BP140" i="1" s="1"/>
  <c r="BJ87" i="1"/>
  <c r="BK87" i="1" s="1"/>
  <c r="BI113" i="1"/>
  <c r="BL113" i="1" s="1"/>
  <c r="BL101" i="1"/>
  <c r="BV127" i="1"/>
  <c r="BL79" i="1"/>
  <c r="BM79" i="1" s="1"/>
  <c r="BI62" i="1"/>
  <c r="BJ62" i="1"/>
  <c r="BG84" i="1"/>
  <c r="BH84" i="1" s="1"/>
  <c r="BL69" i="1"/>
  <c r="BK122" i="1"/>
  <c r="BC152" i="1"/>
  <c r="BK160" i="1"/>
  <c r="BK80" i="1"/>
  <c r="BD152" i="1"/>
  <c r="BI67" i="1"/>
  <c r="BJ67" i="1"/>
  <c r="BK128" i="1"/>
  <c r="BK119" i="1"/>
  <c r="BK100" i="1"/>
  <c r="BK91" i="1"/>
  <c r="BL132" i="1"/>
  <c r="BK141" i="1"/>
  <c r="BK74" i="1"/>
  <c r="BF117" i="1"/>
  <c r="BE117" i="1"/>
  <c r="BL119" i="1"/>
  <c r="BM135" i="1"/>
  <c r="BN135" i="1"/>
  <c r="BI118" i="1"/>
  <c r="BJ118" i="1"/>
  <c r="BE109" i="1"/>
  <c r="BF109" i="1"/>
  <c r="BL100" i="1"/>
  <c r="BJ90" i="1"/>
  <c r="BI90" i="1"/>
  <c r="BG142" i="1"/>
  <c r="BH142" i="1" s="1"/>
  <c r="BI88" i="1"/>
  <c r="BJ88" i="1"/>
  <c r="BM155" i="1"/>
  <c r="BN155" i="1"/>
  <c r="BL91" i="1"/>
  <c r="BK132" i="1"/>
  <c r="BM93" i="1"/>
  <c r="BN93" i="1"/>
  <c r="BL80" i="1"/>
  <c r="BJ106" i="1"/>
  <c r="BI106" i="1"/>
  <c r="BI138" i="1"/>
  <c r="BJ138" i="1"/>
  <c r="BJ144" i="1"/>
  <c r="BI144" i="1"/>
  <c r="BJ147" i="1"/>
  <c r="BI147" i="1"/>
  <c r="BI129" i="1"/>
  <c r="BJ129" i="1"/>
  <c r="BJ161" i="1"/>
  <c r="BI161" i="1"/>
  <c r="BL128" i="1"/>
  <c r="BI96" i="1"/>
  <c r="BJ96" i="1"/>
  <c r="BI131" i="1"/>
  <c r="BJ131" i="1"/>
  <c r="BJ97" i="1"/>
  <c r="BI97" i="1"/>
  <c r="BJ78" i="1"/>
  <c r="BI78" i="1"/>
  <c r="BI85" i="1"/>
  <c r="BJ115" i="1"/>
  <c r="BI115" i="1"/>
  <c r="BL160" i="1"/>
  <c r="BN143" i="1"/>
  <c r="BM143" i="1"/>
  <c r="BN104" i="1"/>
  <c r="BM104" i="1"/>
  <c r="BS126" i="1"/>
  <c r="BT94" i="1"/>
  <c r="BT68" i="1"/>
  <c r="BS151" i="1"/>
  <c r="BS114" i="1"/>
  <c r="BS159" i="1"/>
  <c r="BS92" i="1"/>
  <c r="BS124" i="1"/>
  <c r="BQ153" i="1"/>
  <c r="BR153" i="1"/>
  <c r="BU127" i="1"/>
  <c r="BR156" i="1"/>
  <c r="BQ89" i="1"/>
  <c r="BR89" i="1"/>
  <c r="BT92" i="1"/>
  <c r="BQ64" i="1"/>
  <c r="BR64" i="1"/>
  <c r="BT126" i="1"/>
  <c r="BQ73" i="1"/>
  <c r="BR73" i="1"/>
  <c r="BQ149" i="1"/>
  <c r="BR149" i="1"/>
  <c r="BT124" i="1"/>
  <c r="BT114" i="1"/>
  <c r="BT159" i="1"/>
  <c r="BQ140" i="1"/>
  <c r="BR140" i="1"/>
  <c r="BS94" i="1"/>
  <c r="BS68" i="1"/>
  <c r="BV110" i="1"/>
  <c r="BT151" i="1"/>
  <c r="BO70" i="5" l="1"/>
  <c r="BP70" i="5" s="1"/>
  <c r="BQ70" i="5" s="1"/>
  <c r="BW74" i="5"/>
  <c r="BX74" i="5" s="1"/>
  <c r="BY74" i="5" s="1"/>
  <c r="BV92" i="5"/>
  <c r="BW108" i="5"/>
  <c r="BX108" i="5" s="1"/>
  <c r="BW87" i="5"/>
  <c r="BX87" i="5" s="1"/>
  <c r="BY87" i="5" s="1"/>
  <c r="CA87" i="5" s="1"/>
  <c r="BV88" i="5"/>
  <c r="BW88" i="5" s="1"/>
  <c r="BX88" i="5" s="1"/>
  <c r="BW102" i="5"/>
  <c r="BX102" i="5" s="1"/>
  <c r="CC120" i="5"/>
  <c r="BW157" i="5"/>
  <c r="BX157" i="5" s="1"/>
  <c r="BV63" i="5"/>
  <c r="BW131" i="5"/>
  <c r="BX131" i="5" s="1"/>
  <c r="BW98" i="5"/>
  <c r="BX98" i="5" s="1"/>
  <c r="BZ98" i="5" s="1"/>
  <c r="BY143" i="5"/>
  <c r="CA143" i="5" s="1"/>
  <c r="BZ143" i="5"/>
  <c r="CB143" i="5" s="1"/>
  <c r="BO85" i="5"/>
  <c r="BP85" i="5" s="1"/>
  <c r="BR85" i="5" s="1"/>
  <c r="BO145" i="1"/>
  <c r="BP145" i="1" s="1"/>
  <c r="BQ145" i="1" s="1"/>
  <c r="BQ123" i="1"/>
  <c r="BL75" i="1"/>
  <c r="BN75" i="1" s="1"/>
  <c r="BW110" i="1"/>
  <c r="BX110" i="1" s="1"/>
  <c r="BK77" i="1"/>
  <c r="BT162" i="1"/>
  <c r="BM136" i="1"/>
  <c r="BO136" i="1" s="1"/>
  <c r="BP136" i="1" s="1"/>
  <c r="BR145" i="1"/>
  <c r="BL137" i="1"/>
  <c r="BI139" i="1"/>
  <c r="BJ139" i="1"/>
  <c r="BN63" i="1"/>
  <c r="BK137" i="1"/>
  <c r="BM137" i="1" s="1"/>
  <c r="BG71" i="1"/>
  <c r="BH71" i="1" s="1"/>
  <c r="BJ71" i="1" s="1"/>
  <c r="BL77" i="1"/>
  <c r="BM63" i="1"/>
  <c r="BO63" i="1" s="1"/>
  <c r="BP63" i="1" s="1"/>
  <c r="BI158" i="1"/>
  <c r="BL158" i="1" s="1"/>
  <c r="BI125" i="1"/>
  <c r="BL125" i="1" s="1"/>
  <c r="BG107" i="1"/>
  <c r="BH107" i="1" s="1"/>
  <c r="BJ107" i="1" s="1"/>
  <c r="BU162" i="1"/>
  <c r="BV162" i="1"/>
  <c r="BO134" i="1"/>
  <c r="BP134" i="1" s="1"/>
  <c r="BQ134" i="1" s="1"/>
  <c r="BI107" i="1"/>
  <c r="BI70" i="1"/>
  <c r="BJ70" i="1"/>
  <c r="BV159" i="1"/>
  <c r="BM141" i="1"/>
  <c r="BL66" i="1"/>
  <c r="BN66" i="1" s="1"/>
  <c r="BG103" i="1"/>
  <c r="BH103" i="1" s="1"/>
  <c r="BI103" i="1" s="1"/>
  <c r="BK116" i="1"/>
  <c r="BL146" i="1"/>
  <c r="BK72" i="1"/>
  <c r="BJ83" i="1"/>
  <c r="BM111" i="1"/>
  <c r="BJ105" i="1"/>
  <c r="BI105" i="1"/>
  <c r="BM133" i="1"/>
  <c r="BO133" i="1" s="1"/>
  <c r="BP133" i="1" s="1"/>
  <c r="BK125" i="1"/>
  <c r="BL72" i="1"/>
  <c r="BI81" i="1"/>
  <c r="BJ81" i="1"/>
  <c r="BI98" i="1"/>
  <c r="BJ98" i="1"/>
  <c r="BK146" i="1"/>
  <c r="BN69" i="1"/>
  <c r="BM75" i="1"/>
  <c r="BO75" i="1" s="1"/>
  <c r="BP75" i="1" s="1"/>
  <c r="BR75" i="1" s="1"/>
  <c r="BN79" i="1"/>
  <c r="BL157" i="1"/>
  <c r="BN130" i="1"/>
  <c r="BG65" i="1"/>
  <c r="BH65" i="1" s="1"/>
  <c r="BI95" i="1"/>
  <c r="BJ95" i="1"/>
  <c r="BR82" i="1"/>
  <c r="BI150" i="1"/>
  <c r="BL116" i="1"/>
  <c r="BK154" i="1"/>
  <c r="BV151" i="1"/>
  <c r="BW103" i="5"/>
  <c r="BX103" i="5" s="1"/>
  <c r="BZ103" i="5" s="1"/>
  <c r="CN149" i="6"/>
  <c r="BJ103" i="1"/>
  <c r="BM130" i="1"/>
  <c r="BZ124" i="5"/>
  <c r="BW109" i="5"/>
  <c r="BX109" i="5" s="1"/>
  <c r="BO86" i="5"/>
  <c r="BP86" i="5" s="1"/>
  <c r="BR86" i="5" s="1"/>
  <c r="BM130" i="5"/>
  <c r="BO130" i="5" s="1"/>
  <c r="BP130" i="5" s="1"/>
  <c r="BL148" i="1"/>
  <c r="BN111" i="1"/>
  <c r="BO111" i="1" s="1"/>
  <c r="BP111" i="1" s="1"/>
  <c r="BL154" i="1"/>
  <c r="BM101" i="1"/>
  <c r="BN102" i="1"/>
  <c r="BM102" i="1"/>
  <c r="BN119" i="1"/>
  <c r="BK113" i="1"/>
  <c r="BK120" i="1"/>
  <c r="BK148" i="1"/>
  <c r="CH136" i="6"/>
  <c r="CJ136" i="6" s="1"/>
  <c r="CF63" i="6"/>
  <c r="CC135" i="6"/>
  <c r="CD135" i="6" s="1"/>
  <c r="BW155" i="5"/>
  <c r="BX155" i="5" s="1"/>
  <c r="BY155" i="5" s="1"/>
  <c r="CA155" i="5" s="1"/>
  <c r="CN112" i="6"/>
  <c r="CM112" i="6"/>
  <c r="CK67" i="6"/>
  <c r="CL67" i="6" s="1"/>
  <c r="BV80" i="5"/>
  <c r="CK150" i="6"/>
  <c r="CL150" i="6" s="1"/>
  <c r="CN150" i="6" s="1"/>
  <c r="CC142" i="6"/>
  <c r="CD142" i="6" s="1"/>
  <c r="CF142" i="6" s="1"/>
  <c r="CH116" i="6"/>
  <c r="CJ116" i="6" s="1"/>
  <c r="CK153" i="6"/>
  <c r="CL153" i="6" s="1"/>
  <c r="CN153" i="6" s="1"/>
  <c r="CG88" i="6"/>
  <c r="CI88" i="6" s="1"/>
  <c r="CH69" i="6"/>
  <c r="CJ69" i="6" s="1"/>
  <c r="CK69" i="6" s="1"/>
  <c r="CL69" i="6" s="1"/>
  <c r="CH87" i="6"/>
  <c r="CJ87" i="6" s="1"/>
  <c r="CD120" i="5"/>
  <c r="CF110" i="6"/>
  <c r="CH110" i="6" s="1"/>
  <c r="CJ110" i="6" s="1"/>
  <c r="CH62" i="6"/>
  <c r="CJ62" i="6" s="1"/>
  <c r="CH119" i="6"/>
  <c r="CJ119" i="6" s="1"/>
  <c r="CH148" i="6"/>
  <c r="CJ148" i="6" s="1"/>
  <c r="CH106" i="6"/>
  <c r="CJ106" i="6" s="1"/>
  <c r="CH78" i="6"/>
  <c r="CJ78" i="6" s="1"/>
  <c r="CK139" i="6"/>
  <c r="CL139" i="6" s="1"/>
  <c r="CN139" i="6" s="1"/>
  <c r="CH138" i="6"/>
  <c r="CJ138" i="6" s="1"/>
  <c r="CH77" i="6"/>
  <c r="CJ77" i="6" s="1"/>
  <c r="CH145" i="6"/>
  <c r="CJ145" i="6" s="1"/>
  <c r="CH126" i="6"/>
  <c r="CJ126" i="6" s="1"/>
  <c r="CH89" i="6"/>
  <c r="CJ89" i="6" s="1"/>
  <c r="CP95" i="6"/>
  <c r="CR95" i="6" s="1"/>
  <c r="CH133" i="6"/>
  <c r="CJ133" i="6" s="1"/>
  <c r="CP111" i="6"/>
  <c r="CR111" i="6" s="1"/>
  <c r="CP107" i="6"/>
  <c r="CR107" i="6" s="1"/>
  <c r="CP79" i="6"/>
  <c r="CR79" i="6" s="1"/>
  <c r="CH64" i="6"/>
  <c r="CJ64" i="6" s="1"/>
  <c r="CH93" i="6"/>
  <c r="CJ93" i="6" s="1"/>
  <c r="CC129" i="6"/>
  <c r="CD129" i="6" s="1"/>
  <c r="CF129" i="6" s="1"/>
  <c r="CK73" i="6"/>
  <c r="CL73" i="6" s="1"/>
  <c r="CN73" i="6" s="1"/>
  <c r="CH109" i="6"/>
  <c r="CJ109" i="6" s="1"/>
  <c r="CH65" i="6"/>
  <c r="CJ65" i="6" s="1"/>
  <c r="CH124" i="6"/>
  <c r="CJ124" i="6" s="1"/>
  <c r="CH134" i="6"/>
  <c r="CJ134" i="6" s="1"/>
  <c r="CH158" i="6"/>
  <c r="CJ158" i="6" s="1"/>
  <c r="CH141" i="6"/>
  <c r="CJ141" i="6" s="1"/>
  <c r="CC162" i="6"/>
  <c r="CD162" i="6" s="1"/>
  <c r="CF162" i="6" s="1"/>
  <c r="CH91" i="6"/>
  <c r="CJ91" i="6" s="1"/>
  <c r="CH130" i="6"/>
  <c r="CJ130" i="6" s="1"/>
  <c r="CH74" i="6"/>
  <c r="CJ74" i="6" s="1"/>
  <c r="CP149" i="6"/>
  <c r="CR149" i="6" s="1"/>
  <c r="CH68" i="6"/>
  <c r="CJ68" i="6" s="1"/>
  <c r="CH94" i="6"/>
  <c r="CJ94" i="6" s="1"/>
  <c r="CH97" i="6"/>
  <c r="CJ97" i="6" s="1"/>
  <c r="CH100" i="6"/>
  <c r="CJ100" i="6" s="1"/>
  <c r="CH63" i="6"/>
  <c r="CJ63" i="6" s="1"/>
  <c r="CE86" i="6"/>
  <c r="CF86" i="6"/>
  <c r="CE146" i="6"/>
  <c r="CF146" i="6"/>
  <c r="CM150" i="6"/>
  <c r="CE143" i="6"/>
  <c r="CF143" i="6"/>
  <c r="CE92" i="6"/>
  <c r="CF92" i="6"/>
  <c r="CE155" i="6"/>
  <c r="CF155" i="6"/>
  <c r="CE142" i="6"/>
  <c r="CE85" i="6"/>
  <c r="CF85" i="6"/>
  <c r="CE82" i="6"/>
  <c r="CF82" i="6"/>
  <c r="CE104" i="6"/>
  <c r="CF104" i="6"/>
  <c r="CG62" i="6"/>
  <c r="CI62" i="6" s="1"/>
  <c r="CG119" i="6"/>
  <c r="CI119" i="6" s="1"/>
  <c r="CG148" i="6"/>
  <c r="CI148" i="6" s="1"/>
  <c r="CO112" i="6"/>
  <c r="CQ112" i="6" s="1"/>
  <c r="CG106" i="6"/>
  <c r="CI106" i="6" s="1"/>
  <c r="CG78" i="6"/>
  <c r="CI78" i="6" s="1"/>
  <c r="CG109" i="6"/>
  <c r="CI109" i="6" s="1"/>
  <c r="CG65" i="6"/>
  <c r="CI65" i="6" s="1"/>
  <c r="CG124" i="6"/>
  <c r="CI124" i="6" s="1"/>
  <c r="CG134" i="6"/>
  <c r="CI134" i="6" s="1"/>
  <c r="CG158" i="6"/>
  <c r="CI158" i="6" s="1"/>
  <c r="CG141" i="6"/>
  <c r="CI141" i="6" s="1"/>
  <c r="CG94" i="6"/>
  <c r="CI94" i="6" s="1"/>
  <c r="CG97" i="6"/>
  <c r="CI97" i="6" s="1"/>
  <c r="CG100" i="6"/>
  <c r="CI100" i="6" s="1"/>
  <c r="CG63" i="6"/>
  <c r="CI63" i="6" s="1"/>
  <c r="CE108" i="6"/>
  <c r="CF108" i="6"/>
  <c r="CM81" i="6"/>
  <c r="CN81" i="6"/>
  <c r="CM102" i="6"/>
  <c r="CN102" i="6"/>
  <c r="CG132" i="6"/>
  <c r="CI132" i="6" s="1"/>
  <c r="CH132" i="6"/>
  <c r="CJ132" i="6" s="1"/>
  <c r="CM156" i="6"/>
  <c r="CN156" i="6"/>
  <c r="CG144" i="6"/>
  <c r="CI144" i="6" s="1"/>
  <c r="CH144" i="6"/>
  <c r="CJ144" i="6" s="1"/>
  <c r="CE96" i="6"/>
  <c r="CF96" i="6"/>
  <c r="CE115" i="6"/>
  <c r="CF115" i="6"/>
  <c r="CE123" i="6"/>
  <c r="CF123" i="6"/>
  <c r="CM66" i="6"/>
  <c r="CN66" i="6"/>
  <c r="CE140" i="6"/>
  <c r="CF140" i="6"/>
  <c r="CE83" i="6"/>
  <c r="CF83" i="6"/>
  <c r="CG138" i="6"/>
  <c r="CI138" i="6" s="1"/>
  <c r="CG77" i="6"/>
  <c r="CI77" i="6" s="1"/>
  <c r="CG145" i="6"/>
  <c r="CI145" i="6" s="1"/>
  <c r="CG126" i="6"/>
  <c r="CI126" i="6" s="1"/>
  <c r="CG89" i="6"/>
  <c r="CI89" i="6" s="1"/>
  <c r="CK89" i="6" s="1"/>
  <c r="CL89" i="6" s="1"/>
  <c r="CO95" i="6"/>
  <c r="CQ95" i="6" s="1"/>
  <c r="CG133" i="6"/>
  <c r="CI133" i="6" s="1"/>
  <c r="CO111" i="6"/>
  <c r="CQ111" i="6" s="1"/>
  <c r="CO107" i="6"/>
  <c r="CQ107" i="6" s="1"/>
  <c r="CO79" i="6"/>
  <c r="CQ79" i="6" s="1"/>
  <c r="CG64" i="6"/>
  <c r="CI64" i="6" s="1"/>
  <c r="CG93" i="6"/>
  <c r="CI93" i="6" s="1"/>
  <c r="CG110" i="6"/>
  <c r="CI110" i="6" s="1"/>
  <c r="CG91" i="6"/>
  <c r="CI91" i="6" s="1"/>
  <c r="CG130" i="6"/>
  <c r="CI130" i="6" s="1"/>
  <c r="CG74" i="6"/>
  <c r="CI74" i="6" s="1"/>
  <c r="CO149" i="6"/>
  <c r="CQ149" i="6" s="1"/>
  <c r="CG68" i="6"/>
  <c r="CI68" i="6" s="1"/>
  <c r="CM67" i="6"/>
  <c r="CN67" i="6"/>
  <c r="CM98" i="6"/>
  <c r="CN98" i="6"/>
  <c r="CM120" i="6"/>
  <c r="CN120" i="6"/>
  <c r="CE135" i="6"/>
  <c r="CF135" i="6"/>
  <c r="BU159" i="5"/>
  <c r="BV105" i="5"/>
  <c r="BV138" i="5"/>
  <c r="BV121" i="5"/>
  <c r="BU83" i="5"/>
  <c r="BW111" i="5"/>
  <c r="BX111" i="5" s="1"/>
  <c r="BZ111" i="5" s="1"/>
  <c r="CB111" i="5" s="1"/>
  <c r="BW96" i="5"/>
  <c r="BX96" i="5" s="1"/>
  <c r="BZ96" i="5" s="1"/>
  <c r="BQ94" i="5"/>
  <c r="BS94" i="5" s="1"/>
  <c r="BW97" i="5"/>
  <c r="BX97" i="5" s="1"/>
  <c r="CK80" i="6"/>
  <c r="CL80" i="6" s="1"/>
  <c r="CK152" i="6"/>
  <c r="CL152" i="6" s="1"/>
  <c r="CK116" i="6"/>
  <c r="CL116" i="6" s="1"/>
  <c r="CK136" i="6"/>
  <c r="CL136" i="6" s="1"/>
  <c r="CS103" i="6"/>
  <c r="CT103" i="6" s="1"/>
  <c r="CK161" i="6"/>
  <c r="CL161" i="6" s="1"/>
  <c r="CK131" i="6"/>
  <c r="CL131" i="6" s="1"/>
  <c r="CK99" i="6"/>
  <c r="CL99" i="6" s="1"/>
  <c r="CC70" i="6"/>
  <c r="CD70" i="6" s="1"/>
  <c r="CK84" i="6"/>
  <c r="CL84" i="6" s="1"/>
  <c r="CK76" i="6"/>
  <c r="CL76" i="6" s="1"/>
  <c r="CC75" i="6"/>
  <c r="CD75" i="6" s="1"/>
  <c r="CK127" i="6"/>
  <c r="CL127" i="6" s="1"/>
  <c r="CC114" i="6"/>
  <c r="CD114" i="6" s="1"/>
  <c r="CK160" i="6"/>
  <c r="CL160" i="6" s="1"/>
  <c r="CK71" i="6"/>
  <c r="CL71" i="6" s="1"/>
  <c r="CK125" i="6"/>
  <c r="CL125" i="6" s="1"/>
  <c r="CK159" i="6"/>
  <c r="CL159" i="6" s="1"/>
  <c r="CC121" i="6"/>
  <c r="CD121" i="6" s="1"/>
  <c r="CK101" i="6"/>
  <c r="CL101" i="6" s="1"/>
  <c r="CC72" i="6"/>
  <c r="CD72" i="6" s="1"/>
  <c r="CK154" i="6"/>
  <c r="CL154" i="6" s="1"/>
  <c r="CK113" i="6"/>
  <c r="CL113" i="6" s="1"/>
  <c r="CC105" i="6"/>
  <c r="CD105" i="6" s="1"/>
  <c r="CK128" i="6"/>
  <c r="CL128" i="6" s="1"/>
  <c r="CK117" i="6"/>
  <c r="CL117" i="6" s="1"/>
  <c r="CK118" i="6"/>
  <c r="CL118" i="6" s="1"/>
  <c r="CK87" i="6"/>
  <c r="CL87" i="6" s="1"/>
  <c r="CK147" i="6"/>
  <c r="CL147" i="6" s="1"/>
  <c r="CK88" i="6"/>
  <c r="CL88" i="6" s="1"/>
  <c r="CK151" i="6"/>
  <c r="CL151" i="6" s="1"/>
  <c r="CK157" i="6"/>
  <c r="CL157" i="6" s="1"/>
  <c r="CK124" i="6"/>
  <c r="CL124" i="6" s="1"/>
  <c r="BR99" i="5"/>
  <c r="BT99" i="5" s="1"/>
  <c r="BQ99" i="5"/>
  <c r="BS99" i="5" s="1"/>
  <c r="BQ117" i="5"/>
  <c r="BR117" i="5"/>
  <c r="BU65" i="5"/>
  <c r="BV144" i="5"/>
  <c r="BU144" i="5"/>
  <c r="BW152" i="5"/>
  <c r="BX152" i="5" s="1"/>
  <c r="BY152" i="5" s="1"/>
  <c r="CA152" i="5" s="1"/>
  <c r="BZ87" i="5"/>
  <c r="BU123" i="5"/>
  <c r="BV76" i="5"/>
  <c r="BY69" i="5"/>
  <c r="CA69" i="5" s="1"/>
  <c r="BZ69" i="5"/>
  <c r="BW150" i="5"/>
  <c r="BX150" i="5" s="1"/>
  <c r="BZ150" i="5" s="1"/>
  <c r="BR113" i="5"/>
  <c r="BZ140" i="5"/>
  <c r="BW112" i="5"/>
  <c r="BX112" i="5" s="1"/>
  <c r="BY112" i="5" s="1"/>
  <c r="CA112" i="5" s="1"/>
  <c r="BV156" i="5"/>
  <c r="BV147" i="5"/>
  <c r="BU119" i="5"/>
  <c r="BW90" i="5"/>
  <c r="BX90" i="5" s="1"/>
  <c r="BV137" i="5"/>
  <c r="BU136" i="5"/>
  <c r="BU132" i="5"/>
  <c r="BU148" i="5"/>
  <c r="BW81" i="5"/>
  <c r="BX81" i="5" s="1"/>
  <c r="BZ81" i="5" s="1"/>
  <c r="BZ129" i="5"/>
  <c r="BW135" i="5"/>
  <c r="BX135" i="5" s="1"/>
  <c r="BZ135" i="5" s="1"/>
  <c r="CB135" i="5" s="1"/>
  <c r="BV115" i="5"/>
  <c r="BW95" i="5"/>
  <c r="BX95" i="5" s="1"/>
  <c r="BY95" i="5" s="1"/>
  <c r="CA95" i="5" s="1"/>
  <c r="BV142" i="5"/>
  <c r="BW89" i="5"/>
  <c r="BX89" i="5" s="1"/>
  <c r="BY89" i="5" s="1"/>
  <c r="BO73" i="5"/>
  <c r="BP73" i="5" s="1"/>
  <c r="BQ73" i="5" s="1"/>
  <c r="BZ155" i="5"/>
  <c r="CB155" i="5" s="1"/>
  <c r="BQ126" i="5"/>
  <c r="BR126" i="5"/>
  <c r="BT126" i="5" s="1"/>
  <c r="CD143" i="5"/>
  <c r="BS158" i="5"/>
  <c r="BU158" i="5" s="1"/>
  <c r="BU145" i="5"/>
  <c r="BM122" i="1"/>
  <c r="BL121" i="1"/>
  <c r="BN121" i="1" s="1"/>
  <c r="BK112" i="1"/>
  <c r="BK86" i="1"/>
  <c r="BN80" i="1"/>
  <c r="BN101" i="1"/>
  <c r="BL86" i="1"/>
  <c r="BM69" i="1"/>
  <c r="BL120" i="1"/>
  <c r="CC62" i="5"/>
  <c r="BZ152" i="5"/>
  <c r="CB152" i="5" s="1"/>
  <c r="CD152" i="5" s="1"/>
  <c r="CC160" i="5"/>
  <c r="BV64" i="5"/>
  <c r="BR122" i="5"/>
  <c r="BQ122" i="5"/>
  <c r="BS122" i="5" s="1"/>
  <c r="BV107" i="5"/>
  <c r="BV159" i="5"/>
  <c r="BW159" i="5" s="1"/>
  <c r="BX159" i="5" s="1"/>
  <c r="BV77" i="5"/>
  <c r="BU64" i="5"/>
  <c r="BQ78" i="5"/>
  <c r="BS78" i="5" s="1"/>
  <c r="BW101" i="5"/>
  <c r="BX101" i="5" s="1"/>
  <c r="BV66" i="5"/>
  <c r="BY71" i="5"/>
  <c r="CA71" i="5" s="1"/>
  <c r="BZ71" i="5"/>
  <c r="BY111" i="5"/>
  <c r="CA111" i="5" s="1"/>
  <c r="BY97" i="5"/>
  <c r="CA97" i="5" s="1"/>
  <c r="BZ97" i="5"/>
  <c r="BZ109" i="5"/>
  <c r="CB109" i="5" s="1"/>
  <c r="BY109" i="5"/>
  <c r="CA109" i="5" s="1"/>
  <c r="BV145" i="5"/>
  <c r="BV119" i="5"/>
  <c r="CD62" i="5"/>
  <c r="BU105" i="5"/>
  <c r="BW105" i="5" s="1"/>
  <c r="BX105" i="5" s="1"/>
  <c r="BU138" i="5"/>
  <c r="BW138" i="5" s="1"/>
  <c r="BX138" i="5" s="1"/>
  <c r="BV65" i="5"/>
  <c r="BW65" i="5" s="1"/>
  <c r="BX65" i="5" s="1"/>
  <c r="BU142" i="5"/>
  <c r="BU92" i="5"/>
  <c r="BW92" i="5" s="1"/>
  <c r="BX92" i="5" s="1"/>
  <c r="BU121" i="5"/>
  <c r="BU134" i="5"/>
  <c r="BU77" i="5"/>
  <c r="BU107" i="5"/>
  <c r="BV83" i="5"/>
  <c r="BW83" i="5" s="1"/>
  <c r="BX83" i="5" s="1"/>
  <c r="BV123" i="5"/>
  <c r="BV148" i="5"/>
  <c r="BU137" i="5"/>
  <c r="BU156" i="5"/>
  <c r="BW156" i="5" s="1"/>
  <c r="BX156" i="5" s="1"/>
  <c r="BU147" i="5"/>
  <c r="CH162" i="5"/>
  <c r="CJ162" i="5" s="1"/>
  <c r="CG162" i="5"/>
  <c r="CH153" i="5"/>
  <c r="CJ153" i="5" s="1"/>
  <c r="CG153" i="5"/>
  <c r="BS151" i="5"/>
  <c r="BV134" i="5"/>
  <c r="CB161" i="5"/>
  <c r="CC161" i="5" s="1"/>
  <c r="CB141" i="5"/>
  <c r="CC141" i="5" s="1"/>
  <c r="BU66" i="5"/>
  <c r="BU115" i="5"/>
  <c r="BW115" i="5" s="1"/>
  <c r="BX115" i="5" s="1"/>
  <c r="BU76" i="5"/>
  <c r="BW76" i="5" s="1"/>
  <c r="BX76" i="5" s="1"/>
  <c r="BT91" i="5"/>
  <c r="BT75" i="5"/>
  <c r="BT128" i="5"/>
  <c r="BZ79" i="5"/>
  <c r="BY79" i="5"/>
  <c r="CA79" i="5" s="1"/>
  <c r="CB87" i="5"/>
  <c r="BT68" i="5"/>
  <c r="BS139" i="5"/>
  <c r="BS146" i="5"/>
  <c r="BS133" i="5"/>
  <c r="BY150" i="5"/>
  <c r="CA150" i="5" s="1"/>
  <c r="BZ108" i="5"/>
  <c r="BY108" i="5"/>
  <c r="CA108" i="5" s="1"/>
  <c r="BS127" i="5"/>
  <c r="BR84" i="5"/>
  <c r="BQ84" i="5"/>
  <c r="CB124" i="5"/>
  <c r="CD124" i="5" s="1"/>
  <c r="BS117" i="5"/>
  <c r="CB103" i="5"/>
  <c r="CE160" i="5"/>
  <c r="CF160" i="5" s="1"/>
  <c r="CB106" i="5"/>
  <c r="CD106" i="5" s="1"/>
  <c r="BS93" i="5"/>
  <c r="BS110" i="5"/>
  <c r="BV136" i="5"/>
  <c r="BW136" i="5" s="1"/>
  <c r="BX136" i="5" s="1"/>
  <c r="BZ67" i="5"/>
  <c r="BY67" i="5"/>
  <c r="CA67" i="5" s="1"/>
  <c r="BV132" i="5"/>
  <c r="BW132" i="5" s="1"/>
  <c r="BX132" i="5" s="1"/>
  <c r="BS82" i="5"/>
  <c r="BU63" i="5"/>
  <c r="BW63" i="5" s="1"/>
  <c r="BX63" i="5" s="1"/>
  <c r="BS72" i="5"/>
  <c r="BT139" i="5"/>
  <c r="BT146" i="5"/>
  <c r="CB69" i="5"/>
  <c r="CC69" i="5" s="1"/>
  <c r="BT133" i="5"/>
  <c r="BT127" i="5"/>
  <c r="BZ90" i="5"/>
  <c r="BY90" i="5"/>
  <c r="CA90" i="5" s="1"/>
  <c r="CB129" i="5"/>
  <c r="CD129" i="5" s="1"/>
  <c r="BT117" i="5"/>
  <c r="BZ118" i="5"/>
  <c r="BY118" i="5"/>
  <c r="CA118" i="5" s="1"/>
  <c r="CB149" i="5"/>
  <c r="CD149" i="5" s="1"/>
  <c r="BT151" i="5"/>
  <c r="BV151" i="5" s="1"/>
  <c r="CH125" i="5"/>
  <c r="CJ125" i="5" s="1"/>
  <c r="CG125" i="5"/>
  <c r="BU80" i="5"/>
  <c r="BW80" i="5" s="1"/>
  <c r="BX80" i="5" s="1"/>
  <c r="BZ100" i="5"/>
  <c r="BY100" i="5"/>
  <c r="CA100" i="5" s="1"/>
  <c r="BT93" i="5"/>
  <c r="BT110" i="5"/>
  <c r="BT82" i="5"/>
  <c r="BZ157" i="5"/>
  <c r="BY157" i="5"/>
  <c r="CA157" i="5" s="1"/>
  <c r="BT72" i="5"/>
  <c r="BS114" i="5"/>
  <c r="CB96" i="5"/>
  <c r="BS113" i="5"/>
  <c r="BZ116" i="5"/>
  <c r="BY116" i="5"/>
  <c r="CA116" i="5" s="1"/>
  <c r="CB97" i="5"/>
  <c r="CD97" i="5" s="1"/>
  <c r="CB140" i="5"/>
  <c r="CD140" i="5" s="1"/>
  <c r="BS91" i="5"/>
  <c r="BZ154" i="5"/>
  <c r="BY154" i="5"/>
  <c r="CA154" i="5" s="1"/>
  <c r="BS75" i="5"/>
  <c r="BS128" i="5"/>
  <c r="BZ131" i="5"/>
  <c r="BY131" i="5"/>
  <c r="CA131" i="5" s="1"/>
  <c r="BZ102" i="5"/>
  <c r="BY102" i="5"/>
  <c r="CA102" i="5" s="1"/>
  <c r="BR104" i="5"/>
  <c r="BQ104" i="5"/>
  <c r="BS68" i="5"/>
  <c r="BT114" i="5"/>
  <c r="BS126" i="5"/>
  <c r="BT78" i="5"/>
  <c r="CB71" i="5"/>
  <c r="BT113" i="5"/>
  <c r="BH163" i="5"/>
  <c r="BN160" i="1"/>
  <c r="BK99" i="1"/>
  <c r="BM99" i="1" s="1"/>
  <c r="BU68" i="1"/>
  <c r="BR76" i="1"/>
  <c r="BW127" i="1"/>
  <c r="BX127" i="1" s="1"/>
  <c r="BY127" i="1" s="1"/>
  <c r="BL87" i="1"/>
  <c r="BN87" i="1" s="1"/>
  <c r="BL112" i="1"/>
  <c r="BN141" i="1"/>
  <c r="BO141" i="1" s="1"/>
  <c r="BP141" i="1" s="1"/>
  <c r="BE152" i="1"/>
  <c r="BL62" i="1"/>
  <c r="BK108" i="1"/>
  <c r="BK129" i="1"/>
  <c r="BL144" i="1"/>
  <c r="BK62" i="1"/>
  <c r="BN122" i="1"/>
  <c r="BN91" i="1"/>
  <c r="BI84" i="1"/>
  <c r="BJ84" i="1"/>
  <c r="BL108" i="1"/>
  <c r="BF152" i="1"/>
  <c r="BK67" i="1"/>
  <c r="BL67" i="1"/>
  <c r="BK90" i="1"/>
  <c r="BG109" i="1"/>
  <c r="BH109" i="1" s="1"/>
  <c r="BJ109" i="1" s="1"/>
  <c r="BO135" i="1"/>
  <c r="BP135" i="1" s="1"/>
  <c r="BQ135" i="1" s="1"/>
  <c r="BM113" i="1"/>
  <c r="BN113" i="1"/>
  <c r="BM119" i="1"/>
  <c r="BO119" i="1" s="1"/>
  <c r="BP119" i="1" s="1"/>
  <c r="BK97" i="1"/>
  <c r="BL96" i="1"/>
  <c r="BK150" i="1"/>
  <c r="BL138" i="1"/>
  <c r="BO155" i="1"/>
  <c r="BP155" i="1" s="1"/>
  <c r="BQ155" i="1" s="1"/>
  <c r="BL118" i="1"/>
  <c r="BM91" i="1"/>
  <c r="BK88" i="1"/>
  <c r="BL90" i="1"/>
  <c r="BM87" i="1"/>
  <c r="BM74" i="1"/>
  <c r="BN74" i="1"/>
  <c r="BL150" i="1"/>
  <c r="BG117" i="1"/>
  <c r="BH117" i="1" s="1"/>
  <c r="BL115" i="1"/>
  <c r="BL78" i="1"/>
  <c r="BL161" i="1"/>
  <c r="BL106" i="1"/>
  <c r="BN100" i="1"/>
  <c r="BM100" i="1"/>
  <c r="BK118" i="1"/>
  <c r="BJ142" i="1"/>
  <c r="BI142" i="1"/>
  <c r="BN157" i="1"/>
  <c r="BM157" i="1"/>
  <c r="BO93" i="1"/>
  <c r="BP93" i="1" s="1"/>
  <c r="BM80" i="1"/>
  <c r="BO80" i="1" s="1"/>
  <c r="BP80" i="1" s="1"/>
  <c r="BK85" i="1"/>
  <c r="BM160" i="1"/>
  <c r="BL131" i="1"/>
  <c r="BL83" i="1"/>
  <c r="BL147" i="1"/>
  <c r="BM132" i="1"/>
  <c r="BN132" i="1"/>
  <c r="BL88" i="1"/>
  <c r="BL85" i="1"/>
  <c r="BL97" i="1"/>
  <c r="BK96" i="1"/>
  <c r="BK83" i="1"/>
  <c r="BK147" i="1"/>
  <c r="BK138" i="1"/>
  <c r="BK115" i="1"/>
  <c r="BK78" i="1"/>
  <c r="BK131" i="1"/>
  <c r="BM128" i="1"/>
  <c r="BN128" i="1"/>
  <c r="BL129" i="1"/>
  <c r="BK144" i="1"/>
  <c r="BK161" i="1"/>
  <c r="BK106" i="1"/>
  <c r="BO79" i="1"/>
  <c r="BP79" i="1" s="1"/>
  <c r="BQ79" i="1" s="1"/>
  <c r="BU94" i="1"/>
  <c r="BV126" i="1"/>
  <c r="BS123" i="1"/>
  <c r="BT123" i="1"/>
  <c r="BO143" i="1"/>
  <c r="BP143" i="1" s="1"/>
  <c r="BQ143" i="1" s="1"/>
  <c r="BO104" i="1"/>
  <c r="BP104" i="1" s="1"/>
  <c r="BR104" i="1" s="1"/>
  <c r="BV92" i="1"/>
  <c r="BV124" i="1"/>
  <c r="BV114" i="1"/>
  <c r="BW162" i="1"/>
  <c r="BX162" i="1" s="1"/>
  <c r="BY162" i="1" s="1"/>
  <c r="BT82" i="1"/>
  <c r="BS149" i="1"/>
  <c r="BS153" i="1"/>
  <c r="BS64" i="1"/>
  <c r="BS89" i="1"/>
  <c r="BT76" i="1"/>
  <c r="BU151" i="1"/>
  <c r="BW151" i="1" s="1"/>
  <c r="BX151" i="1" s="1"/>
  <c r="BZ151" i="1" s="1"/>
  <c r="BT73" i="1"/>
  <c r="BS140" i="1"/>
  <c r="BT156" i="1"/>
  <c r="BV68" i="1"/>
  <c r="BW68" i="1" s="1"/>
  <c r="BX68" i="1" s="1"/>
  <c r="BZ127" i="1"/>
  <c r="BS82" i="1"/>
  <c r="BT149" i="1"/>
  <c r="BT64" i="1"/>
  <c r="BU92" i="1"/>
  <c r="BU159" i="1"/>
  <c r="BW159" i="1" s="1"/>
  <c r="BX159" i="1" s="1"/>
  <c r="BV94" i="1"/>
  <c r="BY110" i="1"/>
  <c r="BZ110" i="1"/>
  <c r="BT140" i="1"/>
  <c r="BS76" i="1"/>
  <c r="BS73" i="1"/>
  <c r="BT89" i="1"/>
  <c r="BU114" i="1"/>
  <c r="BU124" i="1"/>
  <c r="BS156" i="1"/>
  <c r="BU126" i="1"/>
  <c r="BT153" i="1"/>
  <c r="CD141" i="5" l="1"/>
  <c r="BW148" i="5"/>
  <c r="BX148" i="5" s="1"/>
  <c r="BY148" i="5" s="1"/>
  <c r="CA148" i="5" s="1"/>
  <c r="BR70" i="5"/>
  <c r="BT70" i="5" s="1"/>
  <c r="BZ74" i="5"/>
  <c r="CB74" i="5" s="1"/>
  <c r="BZ88" i="5"/>
  <c r="BY88" i="5"/>
  <c r="CA88" i="5" s="1"/>
  <c r="CA74" i="5"/>
  <c r="BQ85" i="5"/>
  <c r="BS85" i="5" s="1"/>
  <c r="BY96" i="5"/>
  <c r="CA96" i="5" s="1"/>
  <c r="CC143" i="5"/>
  <c r="CE143" i="5" s="1"/>
  <c r="CF143" i="5" s="1"/>
  <c r="BS70" i="5"/>
  <c r="BQ86" i="5"/>
  <c r="BW134" i="5"/>
  <c r="BX134" i="5" s="1"/>
  <c r="BW121" i="5"/>
  <c r="BX121" i="5" s="1"/>
  <c r="BU94" i="5"/>
  <c r="BV94" i="5"/>
  <c r="BY98" i="5"/>
  <c r="CA98" i="5" s="1"/>
  <c r="CE120" i="5"/>
  <c r="CF120" i="5" s="1"/>
  <c r="CG120" i="5" s="1"/>
  <c r="CI120" i="5" s="1"/>
  <c r="BV117" i="5"/>
  <c r="BV127" i="5"/>
  <c r="BU139" i="5"/>
  <c r="BZ89" i="5"/>
  <c r="CD161" i="5"/>
  <c r="BY103" i="5"/>
  <c r="CA103" i="5" s="1"/>
  <c r="BW144" i="5"/>
  <c r="BX144" i="5" s="1"/>
  <c r="BZ144" i="5" s="1"/>
  <c r="CB144" i="5" s="1"/>
  <c r="BR134" i="1"/>
  <c r="BT134" i="1" s="1"/>
  <c r="BN77" i="1"/>
  <c r="BN116" i="1"/>
  <c r="BS145" i="1"/>
  <c r="BK139" i="1"/>
  <c r="BT145" i="1"/>
  <c r="BR136" i="1"/>
  <c r="BS136" i="1" s="1"/>
  <c r="BQ136" i="1"/>
  <c r="BM125" i="1"/>
  <c r="BM77" i="1"/>
  <c r="BN137" i="1"/>
  <c r="BO137" i="1" s="1"/>
  <c r="BP137" i="1" s="1"/>
  <c r="BI71" i="1"/>
  <c r="BK71" i="1" s="1"/>
  <c r="BL139" i="1"/>
  <c r="BN139" i="1" s="1"/>
  <c r="BO77" i="1"/>
  <c r="BP77" i="1" s="1"/>
  <c r="BQ77" i="1" s="1"/>
  <c r="BQ63" i="1"/>
  <c r="BR63" i="1"/>
  <c r="BK95" i="1"/>
  <c r="BO69" i="1"/>
  <c r="BP69" i="1" s="1"/>
  <c r="BR69" i="1" s="1"/>
  <c r="BK70" i="1"/>
  <c r="BK107" i="1"/>
  <c r="BM144" i="1"/>
  <c r="BK158" i="1"/>
  <c r="BM158" i="1" s="1"/>
  <c r="BL70" i="1"/>
  <c r="BK98" i="1"/>
  <c r="BL71" i="1"/>
  <c r="BL107" i="1"/>
  <c r="BM148" i="1"/>
  <c r="BM146" i="1"/>
  <c r="BL105" i="1"/>
  <c r="BQ75" i="1"/>
  <c r="BS75" i="1" s="1"/>
  <c r="BU146" i="5"/>
  <c r="BW66" i="5"/>
  <c r="BX66" i="5" s="1"/>
  <c r="BW64" i="5"/>
  <c r="BX64" i="5" s="1"/>
  <c r="BU110" i="5"/>
  <c r="BK105" i="1"/>
  <c r="BN88" i="1"/>
  <c r="BG152" i="1"/>
  <c r="BH152" i="1" s="1"/>
  <c r="BL81" i="1"/>
  <c r="BM66" i="1"/>
  <c r="BO66" i="1" s="1"/>
  <c r="BP66" i="1" s="1"/>
  <c r="BU76" i="1"/>
  <c r="BM106" i="1"/>
  <c r="BW126" i="1"/>
  <c r="BX126" i="1" s="1"/>
  <c r="BN154" i="1"/>
  <c r="BL98" i="1"/>
  <c r="BK81" i="1"/>
  <c r="BK103" i="1"/>
  <c r="BS134" i="1"/>
  <c r="BN125" i="1"/>
  <c r="BM72" i="1"/>
  <c r="BN72" i="1"/>
  <c r="BV89" i="1"/>
  <c r="BN86" i="1"/>
  <c r="BO130" i="1"/>
  <c r="BP130" i="1" s="1"/>
  <c r="BR130" i="1" s="1"/>
  <c r="BW124" i="1"/>
  <c r="BX124" i="1" s="1"/>
  <c r="BN146" i="1"/>
  <c r="BR133" i="1"/>
  <c r="BQ133" i="1"/>
  <c r="BJ65" i="1"/>
  <c r="BI65" i="1"/>
  <c r="BL95" i="1"/>
  <c r="BN95" i="1" s="1"/>
  <c r="BM116" i="1"/>
  <c r="BO116" i="1" s="1"/>
  <c r="BP116" i="1" s="1"/>
  <c r="BR111" i="1"/>
  <c r="BQ111" i="1"/>
  <c r="BM161" i="1"/>
  <c r="BI109" i="1"/>
  <c r="BL109" i="1" s="1"/>
  <c r="CD71" i="5"/>
  <c r="BW147" i="5"/>
  <c r="BX147" i="5" s="1"/>
  <c r="BW123" i="5"/>
  <c r="BX123" i="5" s="1"/>
  <c r="CK91" i="6"/>
  <c r="CL91" i="6" s="1"/>
  <c r="BL103" i="1"/>
  <c r="BO160" i="1"/>
  <c r="BP160" i="1" s="1"/>
  <c r="CP112" i="6"/>
  <c r="CR112" i="6" s="1"/>
  <c r="BO101" i="1"/>
  <c r="BP101" i="1" s="1"/>
  <c r="BQ101" i="1" s="1"/>
  <c r="BR135" i="1"/>
  <c r="BM154" i="1"/>
  <c r="BN96" i="1"/>
  <c r="BO102" i="1"/>
  <c r="BP102" i="1" s="1"/>
  <c r="BO91" i="1"/>
  <c r="BP91" i="1" s="1"/>
  <c r="BN112" i="1"/>
  <c r="BN148" i="1"/>
  <c r="CM153" i="6"/>
  <c r="CP153" i="6" s="1"/>
  <c r="CR153" i="6" s="1"/>
  <c r="BW137" i="5"/>
  <c r="BX137" i="5" s="1"/>
  <c r="BW107" i="5"/>
  <c r="BX107" i="5" s="1"/>
  <c r="BU99" i="5"/>
  <c r="BW119" i="5"/>
  <c r="BX119" i="5" s="1"/>
  <c r="BY119" i="5" s="1"/>
  <c r="CA119" i="5" s="1"/>
  <c r="BZ148" i="5"/>
  <c r="CK134" i="6"/>
  <c r="CL134" i="6" s="1"/>
  <c r="CK141" i="6"/>
  <c r="CL141" i="6" s="1"/>
  <c r="CK65" i="6"/>
  <c r="CL65" i="6" s="1"/>
  <c r="CK148" i="6"/>
  <c r="CL148" i="6" s="1"/>
  <c r="CM148" i="6" s="1"/>
  <c r="CM139" i="6"/>
  <c r="CO139" i="6" s="1"/>
  <c r="CQ139" i="6" s="1"/>
  <c r="CE129" i="6"/>
  <c r="CN69" i="6"/>
  <c r="CM69" i="6"/>
  <c r="CK158" i="6"/>
  <c r="CL158" i="6" s="1"/>
  <c r="CN158" i="6" s="1"/>
  <c r="CK78" i="6"/>
  <c r="CL78" i="6" s="1"/>
  <c r="CM78" i="6" s="1"/>
  <c r="CE162" i="6"/>
  <c r="CH162" i="6" s="1"/>
  <c r="CJ162" i="6" s="1"/>
  <c r="CK97" i="6"/>
  <c r="CL97" i="6" s="1"/>
  <c r="CM97" i="6" s="1"/>
  <c r="CK133" i="6"/>
  <c r="CL133" i="6" s="1"/>
  <c r="CK68" i="6"/>
  <c r="CL68" i="6" s="1"/>
  <c r="CM68" i="6" s="1"/>
  <c r="CK132" i="6"/>
  <c r="CL132" i="6" s="1"/>
  <c r="CN132" i="6" s="1"/>
  <c r="CK110" i="6"/>
  <c r="CL110" i="6" s="1"/>
  <c r="CN110" i="6" s="1"/>
  <c r="CM73" i="6"/>
  <c r="CP73" i="6" s="1"/>
  <c r="CR73" i="6" s="1"/>
  <c r="CP120" i="6"/>
  <c r="CR120" i="6" s="1"/>
  <c r="CP67" i="6"/>
  <c r="CR67" i="6" s="1"/>
  <c r="CH83" i="6"/>
  <c r="CJ83" i="6" s="1"/>
  <c r="CP66" i="6"/>
  <c r="CR66" i="6" s="1"/>
  <c r="CH115" i="6"/>
  <c r="CJ115" i="6" s="1"/>
  <c r="CP81" i="6"/>
  <c r="CR81" i="6" s="1"/>
  <c r="CK63" i="6"/>
  <c r="CL63" i="6" s="1"/>
  <c r="CM63" i="6" s="1"/>
  <c r="CH129" i="6"/>
  <c r="CJ129" i="6" s="1"/>
  <c r="CH82" i="6"/>
  <c r="CJ82" i="6" s="1"/>
  <c r="CK100" i="6"/>
  <c r="CL100" i="6" s="1"/>
  <c r="CM100" i="6" s="1"/>
  <c r="CH142" i="6"/>
  <c r="CJ142" i="6" s="1"/>
  <c r="CH92" i="6"/>
  <c r="CJ92" i="6" s="1"/>
  <c r="CP150" i="6"/>
  <c r="CR150" i="6" s="1"/>
  <c r="CH86" i="6"/>
  <c r="CJ86" i="6" s="1"/>
  <c r="CG135" i="6"/>
  <c r="CI135" i="6" s="1"/>
  <c r="CO98" i="6"/>
  <c r="CQ98" i="6" s="1"/>
  <c r="CG83" i="6"/>
  <c r="CI83" i="6" s="1"/>
  <c r="CO66" i="6"/>
  <c r="CQ66" i="6" s="1"/>
  <c r="CS66" i="6" s="1"/>
  <c r="CT66" i="6" s="1"/>
  <c r="CG115" i="6"/>
  <c r="CI115" i="6" s="1"/>
  <c r="CO81" i="6"/>
  <c r="CQ81" i="6" s="1"/>
  <c r="CG129" i="6"/>
  <c r="CI129" i="6" s="1"/>
  <c r="CG82" i="6"/>
  <c r="CI82" i="6" s="1"/>
  <c r="CG142" i="6"/>
  <c r="CI142" i="6" s="1"/>
  <c r="CG92" i="6"/>
  <c r="CI92" i="6" s="1"/>
  <c r="CO150" i="6"/>
  <c r="CQ150" i="6" s="1"/>
  <c r="CG86" i="6"/>
  <c r="CI86" i="6" s="1"/>
  <c r="CG123" i="6"/>
  <c r="CI123" i="6" s="1"/>
  <c r="CG96" i="6"/>
  <c r="CI96" i="6" s="1"/>
  <c r="CK144" i="6"/>
  <c r="CL144" i="6" s="1"/>
  <c r="CN144" i="6" s="1"/>
  <c r="CO156" i="6"/>
  <c r="CQ156" i="6" s="1"/>
  <c r="CO102" i="6"/>
  <c r="CQ102" i="6" s="1"/>
  <c r="CG108" i="6"/>
  <c r="CI108" i="6" s="1"/>
  <c r="CG104" i="6"/>
  <c r="CI104" i="6" s="1"/>
  <c r="CG85" i="6"/>
  <c r="CI85" i="6" s="1"/>
  <c r="CG155" i="6"/>
  <c r="CI155" i="6" s="1"/>
  <c r="CG143" i="6"/>
  <c r="CI143" i="6" s="1"/>
  <c r="CG146" i="6"/>
  <c r="CI146" i="6" s="1"/>
  <c r="CH104" i="6"/>
  <c r="CJ104" i="6" s="1"/>
  <c r="CH85" i="6"/>
  <c r="CJ85" i="6" s="1"/>
  <c r="CH155" i="6"/>
  <c r="CJ155" i="6" s="1"/>
  <c r="CH143" i="6"/>
  <c r="CJ143" i="6" s="1"/>
  <c r="CH146" i="6"/>
  <c r="CJ146" i="6" s="1"/>
  <c r="CP69" i="6"/>
  <c r="CR69" i="6" s="1"/>
  <c r="CM151" i="6"/>
  <c r="CN151" i="6"/>
  <c r="CM113" i="6"/>
  <c r="CN113" i="6"/>
  <c r="CM147" i="6"/>
  <c r="CN147" i="6"/>
  <c r="CM127" i="6"/>
  <c r="CN127" i="6"/>
  <c r="CM131" i="6"/>
  <c r="CN131" i="6"/>
  <c r="CM132" i="6"/>
  <c r="CM128" i="6"/>
  <c r="CN128" i="6"/>
  <c r="CM154" i="6"/>
  <c r="CN154" i="6"/>
  <c r="CM71" i="6"/>
  <c r="CN71" i="6"/>
  <c r="CE70" i="6"/>
  <c r="CF70" i="6"/>
  <c r="CM161" i="6"/>
  <c r="CN161" i="6"/>
  <c r="CM116" i="6"/>
  <c r="CN116" i="6"/>
  <c r="CO120" i="6"/>
  <c r="CQ120" i="6" s="1"/>
  <c r="CO67" i="6"/>
  <c r="CQ67" i="6" s="1"/>
  <c r="CM124" i="6"/>
  <c r="CN124" i="6"/>
  <c r="CM101" i="6"/>
  <c r="CN101" i="6"/>
  <c r="CE121" i="6"/>
  <c r="CF121" i="6"/>
  <c r="CM157" i="6"/>
  <c r="CN157" i="6"/>
  <c r="CM88" i="6"/>
  <c r="CN88" i="6"/>
  <c r="CM87" i="6"/>
  <c r="CN87" i="6"/>
  <c r="CM158" i="6"/>
  <c r="CE105" i="6"/>
  <c r="CF105" i="6"/>
  <c r="CE72" i="6"/>
  <c r="CF72" i="6"/>
  <c r="CM65" i="6"/>
  <c r="CN65" i="6"/>
  <c r="CM160" i="6"/>
  <c r="CN160" i="6"/>
  <c r="CE75" i="6"/>
  <c r="CF75" i="6"/>
  <c r="CM99" i="6"/>
  <c r="CN99" i="6"/>
  <c r="CU103" i="6"/>
  <c r="CV103" i="6"/>
  <c r="CM152" i="6"/>
  <c r="CN152" i="6"/>
  <c r="CM118" i="6"/>
  <c r="CN118" i="6"/>
  <c r="CM117" i="6"/>
  <c r="CN117" i="6"/>
  <c r="CM159" i="6"/>
  <c r="CN159" i="6"/>
  <c r="CE114" i="6"/>
  <c r="CF114" i="6"/>
  <c r="CM76" i="6"/>
  <c r="CN76" i="6"/>
  <c r="CM141" i="6"/>
  <c r="CN141" i="6"/>
  <c r="CM134" i="6"/>
  <c r="CN134" i="6"/>
  <c r="CM80" i="6"/>
  <c r="CN80" i="6"/>
  <c r="CM133" i="6"/>
  <c r="CN133" i="6"/>
  <c r="CM91" i="6"/>
  <c r="CN91" i="6"/>
  <c r="CM89" i="6"/>
  <c r="CN89" i="6"/>
  <c r="CM125" i="6"/>
  <c r="CN125" i="6"/>
  <c r="CM84" i="6"/>
  <c r="CN84" i="6"/>
  <c r="CM136" i="6"/>
  <c r="CN136" i="6"/>
  <c r="CH135" i="6"/>
  <c r="CJ135" i="6" s="1"/>
  <c r="CP98" i="6"/>
  <c r="CR98" i="6" s="1"/>
  <c r="CG140" i="6"/>
  <c r="CI140" i="6" s="1"/>
  <c r="CH140" i="6"/>
  <c r="CJ140" i="6" s="1"/>
  <c r="CH123" i="6"/>
  <c r="CJ123" i="6" s="1"/>
  <c r="CH96" i="6"/>
  <c r="CJ96" i="6" s="1"/>
  <c r="CP156" i="6"/>
  <c r="CR156" i="6" s="1"/>
  <c r="CP102" i="6"/>
  <c r="CR102" i="6" s="1"/>
  <c r="CH108" i="6"/>
  <c r="CJ108" i="6" s="1"/>
  <c r="BW142" i="5"/>
  <c r="BX142" i="5" s="1"/>
  <c r="CD109" i="5"/>
  <c r="BQ130" i="5"/>
  <c r="BS130" i="5" s="1"/>
  <c r="BR130" i="5"/>
  <c r="BT130" i="5" s="1"/>
  <c r="CK106" i="6"/>
  <c r="CL106" i="6" s="1"/>
  <c r="CK74" i="6"/>
  <c r="CL74" i="6" s="1"/>
  <c r="CK119" i="6"/>
  <c r="CL119" i="6" s="1"/>
  <c r="CS79" i="6"/>
  <c r="CT79" i="6" s="1"/>
  <c r="CS112" i="6"/>
  <c r="CT112" i="6" s="1"/>
  <c r="CK62" i="6"/>
  <c r="CL62" i="6" s="1"/>
  <c r="CK137" i="6"/>
  <c r="CL137" i="6" s="1"/>
  <c r="CS149" i="6"/>
  <c r="CT149" i="6" s="1"/>
  <c r="CS111" i="6"/>
  <c r="CT111" i="6" s="1"/>
  <c r="CK90" i="6"/>
  <c r="CL90" i="6" s="1"/>
  <c r="CK138" i="6"/>
  <c r="CL138" i="6" s="1"/>
  <c r="CK122" i="6"/>
  <c r="CL122" i="6" s="1"/>
  <c r="CK93" i="6"/>
  <c r="CL93" i="6" s="1"/>
  <c r="CK130" i="6"/>
  <c r="CL130" i="6" s="1"/>
  <c r="CK77" i="6"/>
  <c r="CL77" i="6" s="1"/>
  <c r="CS95" i="6"/>
  <c r="CT95" i="6" s="1"/>
  <c r="CK145" i="6"/>
  <c r="CL145" i="6" s="1"/>
  <c r="CK126" i="6"/>
  <c r="CL126" i="6" s="1"/>
  <c r="CK109" i="6"/>
  <c r="CL109" i="6" s="1"/>
  <c r="CK86" i="6"/>
  <c r="CL86" i="6" s="1"/>
  <c r="CD163" i="6"/>
  <c r="CK94" i="6"/>
  <c r="CL94" i="6" s="1"/>
  <c r="CS107" i="6"/>
  <c r="CT107" i="6" s="1"/>
  <c r="BV99" i="5"/>
  <c r="BT85" i="5"/>
  <c r="CB98" i="5"/>
  <c r="BW145" i="5"/>
  <c r="BX145" i="5" s="1"/>
  <c r="BY145" i="5" s="1"/>
  <c r="CA145" i="5" s="1"/>
  <c r="BZ112" i="5"/>
  <c r="CB112" i="5" s="1"/>
  <c r="CC112" i="5" s="1"/>
  <c r="BZ95" i="5"/>
  <c r="CB95" i="5" s="1"/>
  <c r="BY135" i="5"/>
  <c r="CA135" i="5" s="1"/>
  <c r="BV72" i="5"/>
  <c r="CD111" i="5"/>
  <c r="BR73" i="5"/>
  <c r="BT73" i="5" s="1"/>
  <c r="CD155" i="5"/>
  <c r="CE62" i="5"/>
  <c r="CF62" i="5" s="1"/>
  <c r="BY81" i="5"/>
  <c r="CA81" i="5" s="1"/>
  <c r="BU128" i="5"/>
  <c r="CC96" i="5"/>
  <c r="BW77" i="5"/>
  <c r="BX77" i="5" s="1"/>
  <c r="BZ77" i="5" s="1"/>
  <c r="BV126" i="5"/>
  <c r="CC87" i="5"/>
  <c r="BV133" i="5"/>
  <c r="BV158" i="5"/>
  <c r="BW158" i="5" s="1"/>
  <c r="BX158" i="5" s="1"/>
  <c r="BV68" i="5"/>
  <c r="BV75" i="5"/>
  <c r="BS73" i="5"/>
  <c r="BT86" i="5"/>
  <c r="BS86" i="5"/>
  <c r="BM96" i="1"/>
  <c r="BM78" i="1"/>
  <c r="BN108" i="1"/>
  <c r="BO122" i="1"/>
  <c r="BP122" i="1" s="1"/>
  <c r="BR122" i="1" s="1"/>
  <c r="BM121" i="1"/>
  <c r="BO121" i="1" s="1"/>
  <c r="BP121" i="1" s="1"/>
  <c r="BM120" i="1"/>
  <c r="BN120" i="1"/>
  <c r="BM86" i="1"/>
  <c r="BU82" i="5"/>
  <c r="CD96" i="5"/>
  <c r="BV114" i="5"/>
  <c r="BU113" i="5"/>
  <c r="CC111" i="5"/>
  <c r="BZ119" i="5"/>
  <c r="BV82" i="5"/>
  <c r="BY101" i="5"/>
  <c r="CA101" i="5" s="1"/>
  <c r="BZ101" i="5"/>
  <c r="CB101" i="5" s="1"/>
  <c r="BU114" i="5"/>
  <c r="BV91" i="5"/>
  <c r="CC152" i="5"/>
  <c r="CE152" i="5" s="1"/>
  <c r="CF152" i="5" s="1"/>
  <c r="BT122" i="5"/>
  <c r="BV122" i="5" s="1"/>
  <c r="BZ92" i="5"/>
  <c r="CB92" i="5" s="1"/>
  <c r="BY92" i="5"/>
  <c r="CA92" i="5" s="1"/>
  <c r="BZ156" i="5"/>
  <c r="BY156" i="5"/>
  <c r="CA156" i="5" s="1"/>
  <c r="BZ83" i="5"/>
  <c r="CB83" i="5" s="1"/>
  <c r="BY83" i="5"/>
  <c r="CA83" i="5" s="1"/>
  <c r="BZ65" i="5"/>
  <c r="CB65" i="5" s="1"/>
  <c r="BY65" i="5"/>
  <c r="CA65" i="5" s="1"/>
  <c r="CD87" i="5"/>
  <c r="BU72" i="5"/>
  <c r="BV110" i="5"/>
  <c r="BW110" i="5" s="1"/>
  <c r="BX110" i="5" s="1"/>
  <c r="BU75" i="5"/>
  <c r="BV113" i="5"/>
  <c r="BV146" i="5"/>
  <c r="BW146" i="5" s="1"/>
  <c r="BX146" i="5" s="1"/>
  <c r="BU78" i="5"/>
  <c r="BV128" i="5"/>
  <c r="CC140" i="5"/>
  <c r="CE140" i="5" s="1"/>
  <c r="CF140" i="5" s="1"/>
  <c r="CC155" i="5"/>
  <c r="BV93" i="5"/>
  <c r="CC149" i="5"/>
  <c r="CE149" i="5" s="1"/>
  <c r="CF149" i="5" s="1"/>
  <c r="BU133" i="5"/>
  <c r="CC124" i="5"/>
  <c r="CE124" i="5" s="1"/>
  <c r="CF124" i="5" s="1"/>
  <c r="CC109" i="5"/>
  <c r="BU127" i="5"/>
  <c r="BW127" i="5" s="1"/>
  <c r="BX127" i="5" s="1"/>
  <c r="BU126" i="5"/>
  <c r="BW126" i="5" s="1"/>
  <c r="BX126" i="5" s="1"/>
  <c r="BU68" i="5"/>
  <c r="BW68" i="5" s="1"/>
  <c r="BX68" i="5" s="1"/>
  <c r="CE161" i="5"/>
  <c r="CF161" i="5" s="1"/>
  <c r="CH161" i="5" s="1"/>
  <c r="BZ134" i="5"/>
  <c r="BY134" i="5"/>
  <c r="CA134" i="5" s="1"/>
  <c r="BZ80" i="5"/>
  <c r="BY80" i="5"/>
  <c r="CA80" i="5" s="1"/>
  <c r="BZ76" i="5"/>
  <c r="BY76" i="5"/>
  <c r="CA76" i="5" s="1"/>
  <c r="CB154" i="5"/>
  <c r="CC154" i="5" s="1"/>
  <c r="CB116" i="5"/>
  <c r="CD116" i="5" s="1"/>
  <c r="BU151" i="5"/>
  <c r="BW151" i="5" s="1"/>
  <c r="BX151" i="5" s="1"/>
  <c r="BZ136" i="5"/>
  <c r="BY136" i="5"/>
  <c r="CA136" i="5" s="1"/>
  <c r="CH160" i="5"/>
  <c r="CJ160" i="5" s="1"/>
  <c r="CG160" i="5"/>
  <c r="CB108" i="5"/>
  <c r="CC108" i="5" s="1"/>
  <c r="BV139" i="5"/>
  <c r="BW139" i="5" s="1"/>
  <c r="BX139" i="5" s="1"/>
  <c r="BU91" i="5"/>
  <c r="BZ66" i="5"/>
  <c r="BY66" i="5"/>
  <c r="CA66" i="5" s="1"/>
  <c r="BZ138" i="5"/>
  <c r="BY138" i="5"/>
  <c r="CA138" i="5" s="1"/>
  <c r="CB148" i="5"/>
  <c r="CC148" i="5" s="1"/>
  <c r="BZ142" i="5"/>
  <c r="BY142" i="5"/>
  <c r="CA142" i="5" s="1"/>
  <c r="BS104" i="5"/>
  <c r="CE111" i="5"/>
  <c r="CF111" i="5" s="1"/>
  <c r="CC71" i="5"/>
  <c r="CE71" i="5" s="1"/>
  <c r="CF71" i="5" s="1"/>
  <c r="CC95" i="5"/>
  <c r="BT104" i="5"/>
  <c r="CB88" i="5"/>
  <c r="CD88" i="5" s="1"/>
  <c r="CC97" i="5"/>
  <c r="CE97" i="5" s="1"/>
  <c r="CF97" i="5" s="1"/>
  <c r="CB100" i="5"/>
  <c r="CD100" i="5" s="1"/>
  <c r="CB118" i="5"/>
  <c r="CD118" i="5" s="1"/>
  <c r="CB90" i="5"/>
  <c r="CD90" i="5" s="1"/>
  <c r="BZ132" i="5"/>
  <c r="BY132" i="5"/>
  <c r="CA132" i="5" s="1"/>
  <c r="BZ123" i="5"/>
  <c r="BY123" i="5"/>
  <c r="CA123" i="5" s="1"/>
  <c r="BZ159" i="5"/>
  <c r="BY159" i="5"/>
  <c r="CA159" i="5" s="1"/>
  <c r="CC103" i="5"/>
  <c r="BS84" i="5"/>
  <c r="CD69" i="5"/>
  <c r="CE69" i="5" s="1"/>
  <c r="CF69" i="5" s="1"/>
  <c r="BZ105" i="5"/>
  <c r="BY105" i="5"/>
  <c r="CA105" i="5" s="1"/>
  <c r="BZ147" i="5"/>
  <c r="BY147" i="5"/>
  <c r="CA147" i="5" s="1"/>
  <c r="CA89" i="5"/>
  <c r="CI153" i="5"/>
  <c r="CK153" i="5" s="1"/>
  <c r="CI162" i="5"/>
  <c r="CK162" i="5" s="1"/>
  <c r="BV78" i="5"/>
  <c r="BU93" i="5"/>
  <c r="BW93" i="5" s="1"/>
  <c r="BX93" i="5" s="1"/>
  <c r="BU117" i="5"/>
  <c r="BW117" i="5" s="1"/>
  <c r="BX117" i="5" s="1"/>
  <c r="CC129" i="5"/>
  <c r="CE129" i="5" s="1"/>
  <c r="CF129" i="5" s="1"/>
  <c r="BZ63" i="5"/>
  <c r="BY63" i="5"/>
  <c r="CA63" i="5" s="1"/>
  <c r="BZ64" i="5"/>
  <c r="BY64" i="5"/>
  <c r="CA64" i="5" s="1"/>
  <c r="CH62" i="5"/>
  <c r="CG62" i="5"/>
  <c r="CC106" i="5"/>
  <c r="CE106" i="5" s="1"/>
  <c r="CF106" i="5" s="1"/>
  <c r="BT84" i="5"/>
  <c r="CB150" i="5"/>
  <c r="CD150" i="5" s="1"/>
  <c r="CB119" i="5"/>
  <c r="BZ137" i="5"/>
  <c r="BY137" i="5"/>
  <c r="CA137" i="5" s="1"/>
  <c r="CB89" i="5"/>
  <c r="BZ107" i="5"/>
  <c r="BY107" i="5"/>
  <c r="CA107" i="5" s="1"/>
  <c r="CB102" i="5"/>
  <c r="CD102" i="5" s="1"/>
  <c r="CB131" i="5"/>
  <c r="CD131" i="5" s="1"/>
  <c r="CB157" i="5"/>
  <c r="CD157" i="5" s="1"/>
  <c r="CB81" i="5"/>
  <c r="CI125" i="5"/>
  <c r="CK125" i="5" s="1"/>
  <c r="CB67" i="5"/>
  <c r="CD67" i="5" s="1"/>
  <c r="CH124" i="5"/>
  <c r="CJ124" i="5" s="1"/>
  <c r="CG124" i="5"/>
  <c r="CB79" i="5"/>
  <c r="CC79" i="5" s="1"/>
  <c r="BZ115" i="5"/>
  <c r="BY115" i="5"/>
  <c r="CA115" i="5" s="1"/>
  <c r="CE141" i="5"/>
  <c r="CF141" i="5" s="1"/>
  <c r="BZ121" i="5"/>
  <c r="BY121" i="5"/>
  <c r="CA121" i="5" s="1"/>
  <c r="CB156" i="5"/>
  <c r="BV153" i="1"/>
  <c r="BW94" i="1"/>
  <c r="BX94" i="1" s="1"/>
  <c r="BY94" i="1" s="1"/>
  <c r="BN129" i="1"/>
  <c r="BN99" i="1"/>
  <c r="BO99" i="1" s="1"/>
  <c r="BP99" i="1" s="1"/>
  <c r="BL84" i="1"/>
  <c r="BQ69" i="1"/>
  <c r="BS69" i="1" s="1"/>
  <c r="BM115" i="1"/>
  <c r="BN83" i="1"/>
  <c r="BN67" i="1"/>
  <c r="BM112" i="1"/>
  <c r="BM118" i="1"/>
  <c r="BM108" i="1"/>
  <c r="BM62" i="1"/>
  <c r="BN90" i="1"/>
  <c r="BO113" i="1"/>
  <c r="BP113" i="1" s="1"/>
  <c r="BQ113" i="1" s="1"/>
  <c r="BN131" i="1"/>
  <c r="BN150" i="1"/>
  <c r="BK84" i="1"/>
  <c r="BN62" i="1"/>
  <c r="BR155" i="1"/>
  <c r="BT155" i="1" s="1"/>
  <c r="BM150" i="1"/>
  <c r="BU156" i="1"/>
  <c r="BM67" i="1"/>
  <c r="BH163" i="1"/>
  <c r="BN85" i="1"/>
  <c r="BI152" i="1"/>
  <c r="BJ152" i="1"/>
  <c r="BK109" i="1"/>
  <c r="BT135" i="1"/>
  <c r="BO128" i="1"/>
  <c r="BP128" i="1" s="1"/>
  <c r="BR128" i="1" s="1"/>
  <c r="BL142" i="1"/>
  <c r="BM90" i="1"/>
  <c r="BV64" i="1"/>
  <c r="BM85" i="1"/>
  <c r="BN118" i="1"/>
  <c r="BK142" i="1"/>
  <c r="BJ117" i="1"/>
  <c r="BI117" i="1"/>
  <c r="BM131" i="1"/>
  <c r="BO157" i="1"/>
  <c r="BP157" i="1" s="1"/>
  <c r="BQ141" i="1"/>
  <c r="BR141" i="1"/>
  <c r="BO100" i="1"/>
  <c r="BP100" i="1" s="1"/>
  <c r="BS135" i="1"/>
  <c r="BO74" i="1"/>
  <c r="BP74" i="1" s="1"/>
  <c r="BQ119" i="1"/>
  <c r="BR119" i="1"/>
  <c r="BO87" i="1"/>
  <c r="BP87" i="1" s="1"/>
  <c r="BM88" i="1"/>
  <c r="BO88" i="1" s="1"/>
  <c r="BP88" i="1" s="1"/>
  <c r="BQ93" i="1"/>
  <c r="BR93" i="1"/>
  <c r="BO132" i="1"/>
  <c r="BP132" i="1" s="1"/>
  <c r="BM83" i="1"/>
  <c r="BQ80" i="1"/>
  <c r="BR80" i="1"/>
  <c r="BN144" i="1"/>
  <c r="BO144" i="1" s="1"/>
  <c r="BP144" i="1" s="1"/>
  <c r="BN115" i="1"/>
  <c r="BO115" i="1" s="1"/>
  <c r="BP115" i="1" s="1"/>
  <c r="BO96" i="1"/>
  <c r="BP96" i="1" s="1"/>
  <c r="BM129" i="1"/>
  <c r="BN138" i="1"/>
  <c r="BM138" i="1"/>
  <c r="BM97" i="1"/>
  <c r="BN97" i="1"/>
  <c r="BN161" i="1"/>
  <c r="BO161" i="1" s="1"/>
  <c r="BP161" i="1" s="1"/>
  <c r="BM147" i="1"/>
  <c r="BN147" i="1"/>
  <c r="BN106" i="1"/>
  <c r="BO106" i="1" s="1"/>
  <c r="BP106" i="1" s="1"/>
  <c r="BN78" i="1"/>
  <c r="BQ160" i="1"/>
  <c r="BR160" i="1"/>
  <c r="BR79" i="1"/>
  <c r="BS79" i="1" s="1"/>
  <c r="BQ104" i="1"/>
  <c r="BS104" i="1" s="1"/>
  <c r="BV123" i="1"/>
  <c r="BU123" i="1"/>
  <c r="BR143" i="1"/>
  <c r="BS143" i="1" s="1"/>
  <c r="BW92" i="1"/>
  <c r="BX92" i="1" s="1"/>
  <c r="BY92" i="1" s="1"/>
  <c r="BV149" i="1"/>
  <c r="BV140" i="1"/>
  <c r="BW114" i="1"/>
  <c r="BX114" i="1" s="1"/>
  <c r="BY114" i="1" s="1"/>
  <c r="BU73" i="1"/>
  <c r="BV82" i="1"/>
  <c r="BY151" i="1"/>
  <c r="CA151" i="1" s="1"/>
  <c r="BZ162" i="1"/>
  <c r="CA162" i="1" s="1"/>
  <c r="BU82" i="1"/>
  <c r="CB110" i="1"/>
  <c r="CB127" i="1"/>
  <c r="BZ94" i="1"/>
  <c r="BU153" i="1"/>
  <c r="BW153" i="1" s="1"/>
  <c r="BX153" i="1" s="1"/>
  <c r="BU140" i="1"/>
  <c r="BY159" i="1"/>
  <c r="BZ159" i="1"/>
  <c r="BV156" i="1"/>
  <c r="BW156" i="1" s="1"/>
  <c r="BX156" i="1" s="1"/>
  <c r="BU64" i="1"/>
  <c r="BV76" i="1"/>
  <c r="BW76" i="1" s="1"/>
  <c r="BX76" i="1" s="1"/>
  <c r="CA127" i="1"/>
  <c r="BY126" i="1"/>
  <c r="BZ126" i="1"/>
  <c r="BU89" i="1"/>
  <c r="BW89" i="1" s="1"/>
  <c r="BX89" i="1" s="1"/>
  <c r="BV73" i="1"/>
  <c r="BU149" i="1"/>
  <c r="BY124" i="1"/>
  <c r="BZ124" i="1"/>
  <c r="CA110" i="1"/>
  <c r="BY68" i="1"/>
  <c r="BZ68" i="1"/>
  <c r="CH120" i="5" l="1"/>
  <c r="CJ120" i="5" s="1"/>
  <c r="CD74" i="5"/>
  <c r="BV73" i="5"/>
  <c r="BW114" i="5"/>
  <c r="BX114" i="5" s="1"/>
  <c r="CC74" i="5"/>
  <c r="BW94" i="5"/>
  <c r="BX94" i="5" s="1"/>
  <c r="CE109" i="5"/>
  <c r="CF109" i="5" s="1"/>
  <c r="CD112" i="5"/>
  <c r="CE112" i="5" s="1"/>
  <c r="CF112" i="5" s="1"/>
  <c r="CG112" i="5" s="1"/>
  <c r="CE155" i="5"/>
  <c r="CF155" i="5" s="1"/>
  <c r="CH155" i="5" s="1"/>
  <c r="CJ155" i="5" s="1"/>
  <c r="BW72" i="5"/>
  <c r="BX72" i="5" s="1"/>
  <c r="BV70" i="5"/>
  <c r="CC135" i="5"/>
  <c r="BU70" i="5"/>
  <c r="BW70" i="5" s="1"/>
  <c r="BX70" i="5" s="1"/>
  <c r="BY70" i="5" s="1"/>
  <c r="CH143" i="5"/>
  <c r="CJ143" i="5" s="1"/>
  <c r="CG143" i="5"/>
  <c r="CI143" i="5" s="1"/>
  <c r="CD148" i="5"/>
  <c r="BZ145" i="5"/>
  <c r="CB145" i="5" s="1"/>
  <c r="BY144" i="5"/>
  <c r="BU130" i="5"/>
  <c r="BW99" i="5"/>
  <c r="BX99" i="5" s="1"/>
  <c r="BZ99" i="5" s="1"/>
  <c r="CB99" i="5" s="1"/>
  <c r="CD103" i="5"/>
  <c r="CE103" i="5" s="1"/>
  <c r="CF103" i="5" s="1"/>
  <c r="BV130" i="5"/>
  <c r="BO125" i="1"/>
  <c r="BP125" i="1" s="1"/>
  <c r="BO78" i="1"/>
  <c r="BP78" i="1" s="1"/>
  <c r="BO112" i="1"/>
  <c r="BP112" i="1" s="1"/>
  <c r="BN158" i="1"/>
  <c r="BM70" i="1"/>
  <c r="BT136" i="1"/>
  <c r="BV136" i="1" s="1"/>
  <c r="BU145" i="1"/>
  <c r="BV145" i="1"/>
  <c r="BM139" i="1"/>
  <c r="BO139" i="1" s="1"/>
  <c r="BP139" i="1" s="1"/>
  <c r="BR139" i="1" s="1"/>
  <c r="BQ122" i="1"/>
  <c r="BN70" i="1"/>
  <c r="BO70" i="1" s="1"/>
  <c r="BP70" i="1" s="1"/>
  <c r="BQ137" i="1"/>
  <c r="BR137" i="1"/>
  <c r="BO154" i="1"/>
  <c r="BP154" i="1" s="1"/>
  <c r="BR77" i="1"/>
  <c r="BS77" i="1" s="1"/>
  <c r="BS63" i="1"/>
  <c r="BW140" i="1"/>
  <c r="BX140" i="1" s="1"/>
  <c r="BZ140" i="1" s="1"/>
  <c r="BO148" i="1"/>
  <c r="BP148" i="1" s="1"/>
  <c r="BR148" i="1" s="1"/>
  <c r="BO158" i="1"/>
  <c r="BP158" i="1" s="1"/>
  <c r="BQ158" i="1" s="1"/>
  <c r="BT75" i="1"/>
  <c r="BU75" i="1" s="1"/>
  <c r="BM81" i="1"/>
  <c r="BT63" i="1"/>
  <c r="BV63" i="1" s="1"/>
  <c r="BM71" i="1"/>
  <c r="BN71" i="1"/>
  <c r="BO129" i="1"/>
  <c r="BP129" i="1" s="1"/>
  <c r="BR129" i="1" s="1"/>
  <c r="BO86" i="1"/>
  <c r="BP86" i="1" s="1"/>
  <c r="BR86" i="1" s="1"/>
  <c r="BO146" i="1"/>
  <c r="BP146" i="1" s="1"/>
  <c r="BR146" i="1" s="1"/>
  <c r="BM107" i="1"/>
  <c r="BN107" i="1"/>
  <c r="BN81" i="1"/>
  <c r="BO81" i="1" s="1"/>
  <c r="BP81" i="1" s="1"/>
  <c r="BV134" i="1"/>
  <c r="BM105" i="1"/>
  <c r="BN105" i="1"/>
  <c r="BR66" i="1"/>
  <c r="BQ66" i="1"/>
  <c r="BQ130" i="1"/>
  <c r="BS130" i="1" s="1"/>
  <c r="BT69" i="1"/>
  <c r="BU69" i="1" s="1"/>
  <c r="BL65" i="1"/>
  <c r="BO72" i="1"/>
  <c r="BP72" i="1" s="1"/>
  <c r="BR72" i="1" s="1"/>
  <c r="BO108" i="1"/>
  <c r="BP108" i="1" s="1"/>
  <c r="BT133" i="1"/>
  <c r="BQ125" i="1"/>
  <c r="BR125" i="1"/>
  <c r="BM95" i="1"/>
  <c r="BO95" i="1" s="1"/>
  <c r="BP95" i="1" s="1"/>
  <c r="BQ95" i="1" s="1"/>
  <c r="BU134" i="1"/>
  <c r="BM98" i="1"/>
  <c r="BN98" i="1"/>
  <c r="BS133" i="1"/>
  <c r="BZ92" i="1"/>
  <c r="CA92" i="1" s="1"/>
  <c r="BO131" i="1"/>
  <c r="BP131" i="1" s="1"/>
  <c r="BR131" i="1" s="1"/>
  <c r="BR101" i="1"/>
  <c r="BS101" i="1" s="1"/>
  <c r="BQ116" i="1"/>
  <c r="BR116" i="1"/>
  <c r="BV75" i="1"/>
  <c r="BK65" i="1"/>
  <c r="BT130" i="1"/>
  <c r="BT111" i="1"/>
  <c r="BW149" i="1"/>
  <c r="BX149" i="1" s="1"/>
  <c r="BO83" i="1"/>
  <c r="BP83" i="1" s="1"/>
  <c r="BS155" i="1"/>
  <c r="BV155" i="1" s="1"/>
  <c r="CD95" i="5"/>
  <c r="CE95" i="5" s="1"/>
  <c r="CF95" i="5" s="1"/>
  <c r="CO153" i="6"/>
  <c r="CQ153" i="6" s="1"/>
  <c r="BR113" i="1"/>
  <c r="CC92" i="5"/>
  <c r="CP139" i="6"/>
  <c r="CR139" i="6" s="1"/>
  <c r="BR154" i="1"/>
  <c r="BQ154" i="1"/>
  <c r="BO67" i="1"/>
  <c r="BP67" i="1" s="1"/>
  <c r="BR67" i="1" s="1"/>
  <c r="BN103" i="1"/>
  <c r="BM103" i="1"/>
  <c r="BS111" i="1"/>
  <c r="BQ148" i="1"/>
  <c r="BQ128" i="1"/>
  <c r="BQ91" i="1"/>
  <c r="BR91" i="1"/>
  <c r="BR102" i="1"/>
  <c r="BQ102" i="1"/>
  <c r="BO150" i="1"/>
  <c r="BP150" i="1" s="1"/>
  <c r="BO120" i="1"/>
  <c r="BP120" i="1" s="1"/>
  <c r="CN148" i="6"/>
  <c r="CO148" i="6" s="1"/>
  <c r="CQ148" i="6" s="1"/>
  <c r="BW133" i="5"/>
  <c r="BX133" i="5" s="1"/>
  <c r="BY133" i="5" s="1"/>
  <c r="CA133" i="5" s="1"/>
  <c r="BV85" i="5"/>
  <c r="CS81" i="6"/>
  <c r="CT81" i="6" s="1"/>
  <c r="CV81" i="6" s="1"/>
  <c r="CN97" i="6"/>
  <c r="CO97" i="6" s="1"/>
  <c r="CQ97" i="6" s="1"/>
  <c r="CM110" i="6"/>
  <c r="CS153" i="6"/>
  <c r="CT153" i="6" s="1"/>
  <c r="CU153" i="6" s="1"/>
  <c r="CO69" i="6"/>
  <c r="CQ69" i="6" s="1"/>
  <c r="CS69" i="6" s="1"/>
  <c r="CT69" i="6" s="1"/>
  <c r="CG162" i="6"/>
  <c r="CI162" i="6" s="1"/>
  <c r="CK162" i="6" s="1"/>
  <c r="CL162" i="6" s="1"/>
  <c r="CN78" i="6"/>
  <c r="CP78" i="6" s="1"/>
  <c r="CR78" i="6" s="1"/>
  <c r="CS102" i="6"/>
  <c r="CT102" i="6" s="1"/>
  <c r="CV102" i="6" s="1"/>
  <c r="CN63" i="6"/>
  <c r="CO63" i="6" s="1"/>
  <c r="CQ63" i="6" s="1"/>
  <c r="CN68" i="6"/>
  <c r="CP68" i="6" s="1"/>
  <c r="CR68" i="6" s="1"/>
  <c r="CK123" i="6"/>
  <c r="CL123" i="6" s="1"/>
  <c r="CM123" i="6" s="1"/>
  <c r="CM144" i="6"/>
  <c r="CP144" i="6" s="1"/>
  <c r="CR144" i="6" s="1"/>
  <c r="CO73" i="6"/>
  <c r="CQ73" i="6" s="1"/>
  <c r="CS73" i="6" s="1"/>
  <c r="CT73" i="6" s="1"/>
  <c r="CO136" i="6"/>
  <c r="CQ136" i="6" s="1"/>
  <c r="CO125" i="6"/>
  <c r="CQ125" i="6" s="1"/>
  <c r="CL120" i="5"/>
  <c r="CS156" i="6"/>
  <c r="CT156" i="6" s="1"/>
  <c r="CU156" i="6" s="1"/>
  <c r="CN100" i="6"/>
  <c r="CO91" i="6"/>
  <c r="CQ91" i="6" s="1"/>
  <c r="CO76" i="6"/>
  <c r="CQ76" i="6" s="1"/>
  <c r="CO159" i="6"/>
  <c r="CQ159" i="6" s="1"/>
  <c r="CO118" i="6"/>
  <c r="CQ118" i="6" s="1"/>
  <c r="CK135" i="6"/>
  <c r="CL135" i="6" s="1"/>
  <c r="CM135" i="6" s="1"/>
  <c r="CW103" i="6"/>
  <c r="CY103" i="6" s="1"/>
  <c r="CG75" i="6"/>
  <c r="CI75" i="6" s="1"/>
  <c r="CG121" i="6"/>
  <c r="CI121" i="6" s="1"/>
  <c r="CO101" i="6"/>
  <c r="CQ101" i="6" s="1"/>
  <c r="CO161" i="6"/>
  <c r="CQ161" i="6" s="1"/>
  <c r="CO71" i="6"/>
  <c r="CQ71" i="6" s="1"/>
  <c r="CO128" i="6"/>
  <c r="CQ128" i="6" s="1"/>
  <c r="CO78" i="6"/>
  <c r="CQ78" i="6" s="1"/>
  <c r="CO65" i="6"/>
  <c r="CQ65" i="6" s="1"/>
  <c r="CG105" i="6"/>
  <c r="CI105" i="6" s="1"/>
  <c r="CO87" i="6"/>
  <c r="CQ87" i="6" s="1"/>
  <c r="CO157" i="6"/>
  <c r="CQ157" i="6" s="1"/>
  <c r="CO144" i="6"/>
  <c r="CQ144" i="6" s="1"/>
  <c r="CG72" i="6"/>
  <c r="CI72" i="6" s="1"/>
  <c r="CO158" i="6"/>
  <c r="CQ158" i="6" s="1"/>
  <c r="CO88" i="6"/>
  <c r="CQ88" i="6" s="1"/>
  <c r="CO124" i="6"/>
  <c r="CQ124" i="6" s="1"/>
  <c r="CO116" i="6"/>
  <c r="CQ116" i="6" s="1"/>
  <c r="CG70" i="6"/>
  <c r="CI70" i="6" s="1"/>
  <c r="CO154" i="6"/>
  <c r="CQ154" i="6" s="1"/>
  <c r="CO100" i="6"/>
  <c r="CQ100" i="6" s="1"/>
  <c r="CO131" i="6"/>
  <c r="CQ131" i="6" s="1"/>
  <c r="CO68" i="6"/>
  <c r="CQ68" i="6" s="1"/>
  <c r="CO113" i="6"/>
  <c r="CQ113" i="6" s="1"/>
  <c r="CO132" i="6"/>
  <c r="CQ132" i="6" s="1"/>
  <c r="CO127" i="6"/>
  <c r="CQ127" i="6" s="1"/>
  <c r="CO147" i="6"/>
  <c r="CQ147" i="6" s="1"/>
  <c r="CO151" i="6"/>
  <c r="CQ151" i="6" s="1"/>
  <c r="CK85" i="6"/>
  <c r="CL85" i="6" s="1"/>
  <c r="CM85" i="6" s="1"/>
  <c r="CP133" i="6"/>
  <c r="CR133" i="6" s="1"/>
  <c r="CP152" i="6"/>
  <c r="CR152" i="6" s="1"/>
  <c r="CO110" i="6"/>
  <c r="CQ110" i="6" s="1"/>
  <c r="CP89" i="6"/>
  <c r="CR89" i="6" s="1"/>
  <c r="CP141" i="6"/>
  <c r="CR141" i="6" s="1"/>
  <c r="CP117" i="6"/>
  <c r="CR117" i="6" s="1"/>
  <c r="CP158" i="6"/>
  <c r="CR158" i="6" s="1"/>
  <c r="CP84" i="6"/>
  <c r="CR84" i="6" s="1"/>
  <c r="CP80" i="6"/>
  <c r="CR80" i="6" s="1"/>
  <c r="CH114" i="6"/>
  <c r="CJ114" i="6" s="1"/>
  <c r="CP99" i="6"/>
  <c r="CR99" i="6" s="1"/>
  <c r="CP160" i="6"/>
  <c r="CR160" i="6" s="1"/>
  <c r="CH72" i="6"/>
  <c r="CJ72" i="6" s="1"/>
  <c r="CP88" i="6"/>
  <c r="CR88" i="6" s="1"/>
  <c r="CP148" i="6"/>
  <c r="CR148" i="6" s="1"/>
  <c r="CP124" i="6"/>
  <c r="CR124" i="6" s="1"/>
  <c r="CP116" i="6"/>
  <c r="CR116" i="6" s="1"/>
  <c r="CH70" i="6"/>
  <c r="CJ70" i="6" s="1"/>
  <c r="CP71" i="6"/>
  <c r="CR71" i="6" s="1"/>
  <c r="CP128" i="6"/>
  <c r="CR128" i="6" s="1"/>
  <c r="CP132" i="6"/>
  <c r="CR132" i="6" s="1"/>
  <c r="CP127" i="6"/>
  <c r="CR127" i="6" s="1"/>
  <c r="CP147" i="6"/>
  <c r="CR147" i="6" s="1"/>
  <c r="CP151" i="6"/>
  <c r="CR151" i="6" s="1"/>
  <c r="CM109" i="6"/>
  <c r="CN109" i="6"/>
  <c r="CU66" i="6"/>
  <c r="CV66" i="6"/>
  <c r="CM138" i="6"/>
  <c r="CN138" i="6"/>
  <c r="CU149" i="6"/>
  <c r="CV149" i="6"/>
  <c r="CU79" i="6"/>
  <c r="CV79" i="6"/>
  <c r="CO84" i="6"/>
  <c r="CQ84" i="6" s="1"/>
  <c r="CS84" i="6" s="1"/>
  <c r="CT84" i="6" s="1"/>
  <c r="CO89" i="6"/>
  <c r="CQ89" i="6" s="1"/>
  <c r="CO133" i="6"/>
  <c r="CQ133" i="6" s="1"/>
  <c r="CO80" i="6"/>
  <c r="CQ80" i="6" s="1"/>
  <c r="CO141" i="6"/>
  <c r="CQ141" i="6" s="1"/>
  <c r="CG114" i="6"/>
  <c r="CI114" i="6" s="1"/>
  <c r="CO117" i="6"/>
  <c r="CQ117" i="6" s="1"/>
  <c r="CO152" i="6"/>
  <c r="CQ152" i="6" s="1"/>
  <c r="CO99" i="6"/>
  <c r="CQ99" i="6" s="1"/>
  <c r="CO160" i="6"/>
  <c r="CQ160" i="6" s="1"/>
  <c r="CM94" i="6"/>
  <c r="CN94" i="6"/>
  <c r="CU95" i="6"/>
  <c r="CV95" i="6"/>
  <c r="CM93" i="6"/>
  <c r="CN93" i="6"/>
  <c r="CM90" i="6"/>
  <c r="CN90" i="6"/>
  <c r="CM137" i="6"/>
  <c r="CN137" i="6"/>
  <c r="CM119" i="6"/>
  <c r="CN119" i="6"/>
  <c r="CM126" i="6"/>
  <c r="CN126" i="6"/>
  <c r="CM77" i="6"/>
  <c r="CN77" i="6"/>
  <c r="CU81" i="6"/>
  <c r="CU111" i="6"/>
  <c r="CV111" i="6"/>
  <c r="CM62" i="6"/>
  <c r="CN62" i="6"/>
  <c r="CM74" i="6"/>
  <c r="CN74" i="6"/>
  <c r="CU102" i="6"/>
  <c r="CU107" i="6"/>
  <c r="CV107" i="6"/>
  <c r="CM86" i="6"/>
  <c r="CN86" i="6"/>
  <c r="CM145" i="6"/>
  <c r="CN145" i="6"/>
  <c r="CM130" i="6"/>
  <c r="CN130" i="6"/>
  <c r="CM122" i="6"/>
  <c r="CN122" i="6"/>
  <c r="CU112" i="6"/>
  <c r="CV112" i="6"/>
  <c r="CM106" i="6"/>
  <c r="CN106" i="6"/>
  <c r="CP136" i="6"/>
  <c r="CR136" i="6" s="1"/>
  <c r="CP125" i="6"/>
  <c r="CR125" i="6" s="1"/>
  <c r="CP91" i="6"/>
  <c r="CR91" i="6" s="1"/>
  <c r="CP63" i="6"/>
  <c r="CR63" i="6" s="1"/>
  <c r="CO134" i="6"/>
  <c r="CQ134" i="6" s="1"/>
  <c r="CP134" i="6"/>
  <c r="CR134" i="6" s="1"/>
  <c r="CP76" i="6"/>
  <c r="CR76" i="6" s="1"/>
  <c r="CP159" i="6"/>
  <c r="CR159" i="6" s="1"/>
  <c r="CP118" i="6"/>
  <c r="CR118" i="6" s="1"/>
  <c r="CX103" i="6"/>
  <c r="CZ103" i="6" s="1"/>
  <c r="CH75" i="6"/>
  <c r="CJ75" i="6" s="1"/>
  <c r="CP65" i="6"/>
  <c r="CR65" i="6" s="1"/>
  <c r="CH105" i="6"/>
  <c r="CJ105" i="6" s="1"/>
  <c r="CP87" i="6"/>
  <c r="CR87" i="6" s="1"/>
  <c r="CP157" i="6"/>
  <c r="CR157" i="6" s="1"/>
  <c r="CH121" i="6"/>
  <c r="CJ121" i="6" s="1"/>
  <c r="CP101" i="6"/>
  <c r="CR101" i="6" s="1"/>
  <c r="CP161" i="6"/>
  <c r="CR161" i="6" s="1"/>
  <c r="CP154" i="6"/>
  <c r="CR154" i="6" s="1"/>
  <c r="CP100" i="6"/>
  <c r="CR100" i="6" s="1"/>
  <c r="CS100" i="6" s="1"/>
  <c r="CT100" i="6" s="1"/>
  <c r="CP97" i="6"/>
  <c r="CR97" i="6" s="1"/>
  <c r="CP131" i="6"/>
  <c r="CR131" i="6" s="1"/>
  <c r="CP113" i="6"/>
  <c r="CR113" i="6" s="1"/>
  <c r="CP110" i="6"/>
  <c r="CR110" i="6" s="1"/>
  <c r="CS110" i="6" s="1"/>
  <c r="CT110" i="6" s="1"/>
  <c r="CD108" i="5"/>
  <c r="CD154" i="5"/>
  <c r="BW75" i="5"/>
  <c r="BX75" i="5" s="1"/>
  <c r="CC98" i="5"/>
  <c r="CK104" i="6"/>
  <c r="CL104" i="6" s="1"/>
  <c r="CK143" i="6"/>
  <c r="CL143" i="6" s="1"/>
  <c r="CS67" i="6"/>
  <c r="CT67" i="6" s="1"/>
  <c r="CS139" i="6"/>
  <c r="CT139" i="6" s="1"/>
  <c r="CK82" i="6"/>
  <c r="CL82" i="6" s="1"/>
  <c r="CK92" i="6"/>
  <c r="CL92" i="6" s="1"/>
  <c r="CK129" i="6"/>
  <c r="CL129" i="6" s="1"/>
  <c r="CS98" i="6"/>
  <c r="CT98" i="6" s="1"/>
  <c r="CK64" i="6"/>
  <c r="CL64" i="6" s="1"/>
  <c r="CK115" i="6"/>
  <c r="CL115" i="6" s="1"/>
  <c r="CK155" i="6"/>
  <c r="CL155" i="6" s="1"/>
  <c r="CK142" i="6"/>
  <c r="CL142" i="6" s="1"/>
  <c r="CK83" i="6"/>
  <c r="CL83" i="6" s="1"/>
  <c r="CK108" i="6"/>
  <c r="CL108" i="6" s="1"/>
  <c r="CK140" i="6"/>
  <c r="CL140" i="6" s="1"/>
  <c r="CK96" i="6"/>
  <c r="CL96" i="6" s="1"/>
  <c r="CS120" i="6"/>
  <c r="CT120" i="6" s="1"/>
  <c r="CK146" i="6"/>
  <c r="CL146" i="6" s="1"/>
  <c r="CS150" i="6"/>
  <c r="CT150" i="6" s="1"/>
  <c r="BY99" i="5"/>
  <c r="CA99" i="5" s="1"/>
  <c r="CD135" i="5"/>
  <c r="CE135" i="5" s="1"/>
  <c r="CF135" i="5" s="1"/>
  <c r="CH135" i="5" s="1"/>
  <c r="CJ135" i="5" s="1"/>
  <c r="BU85" i="5"/>
  <c r="CD98" i="5"/>
  <c r="BU73" i="5"/>
  <c r="BW73" i="5" s="1"/>
  <c r="BX73" i="5" s="1"/>
  <c r="BY73" i="5" s="1"/>
  <c r="CA73" i="5" s="1"/>
  <c r="BW78" i="5"/>
  <c r="BX78" i="5" s="1"/>
  <c r="BZ78" i="5" s="1"/>
  <c r="BW91" i="5"/>
  <c r="BX91" i="5" s="1"/>
  <c r="CE96" i="5"/>
  <c r="CF96" i="5" s="1"/>
  <c r="CG96" i="5" s="1"/>
  <c r="CI96" i="5" s="1"/>
  <c r="BV86" i="5"/>
  <c r="CC83" i="5"/>
  <c r="CD83" i="5"/>
  <c r="CG161" i="5"/>
  <c r="CI161" i="5" s="1"/>
  <c r="BW128" i="5"/>
  <c r="BX128" i="5" s="1"/>
  <c r="BY128" i="5" s="1"/>
  <c r="CA128" i="5" s="1"/>
  <c r="BW113" i="5"/>
  <c r="BX113" i="5" s="1"/>
  <c r="BZ113" i="5" s="1"/>
  <c r="CB113" i="5" s="1"/>
  <c r="CD101" i="5"/>
  <c r="BU122" i="5"/>
  <c r="BW122" i="5" s="1"/>
  <c r="BX122" i="5" s="1"/>
  <c r="CG155" i="5"/>
  <c r="CC156" i="5"/>
  <c r="BY77" i="5"/>
  <c r="CA77" i="5" s="1"/>
  <c r="CC81" i="5"/>
  <c r="BU84" i="5"/>
  <c r="CE87" i="5"/>
  <c r="CF87" i="5" s="1"/>
  <c r="CH87" i="5" s="1"/>
  <c r="CJ87" i="5" s="1"/>
  <c r="BU86" i="5"/>
  <c r="CD65" i="5"/>
  <c r="CD119" i="5"/>
  <c r="BW82" i="5"/>
  <c r="BX82" i="5" s="1"/>
  <c r="BZ82" i="5" s="1"/>
  <c r="CB82" i="5" s="1"/>
  <c r="CC145" i="5"/>
  <c r="CD145" i="5"/>
  <c r="CC65" i="5"/>
  <c r="CC101" i="5"/>
  <c r="BY158" i="5"/>
  <c r="CA158" i="5" s="1"/>
  <c r="BZ158" i="5"/>
  <c r="CC89" i="5"/>
  <c r="BO85" i="1"/>
  <c r="BP85" i="1" s="1"/>
  <c r="BN84" i="1"/>
  <c r="CB151" i="1"/>
  <c r="BT104" i="1"/>
  <c r="BV104" i="1" s="1"/>
  <c r="BN142" i="1"/>
  <c r="BO90" i="1"/>
  <c r="BP90" i="1" s="1"/>
  <c r="BR90" i="1" s="1"/>
  <c r="BQ121" i="1"/>
  <c r="BR121" i="1"/>
  <c r="BM84" i="1"/>
  <c r="BQ86" i="1"/>
  <c r="CH96" i="5"/>
  <c r="CJ96" i="5" s="1"/>
  <c r="CC131" i="5"/>
  <c r="CE131" i="5" s="1"/>
  <c r="CF131" i="5" s="1"/>
  <c r="CL162" i="5"/>
  <c r="CM162" i="5" s="1"/>
  <c r="CN162" i="5" s="1"/>
  <c r="CP162" i="5" s="1"/>
  <c r="CR162" i="5" s="1"/>
  <c r="CC157" i="5"/>
  <c r="CE157" i="5" s="1"/>
  <c r="CF157" i="5" s="1"/>
  <c r="CC90" i="5"/>
  <c r="CE90" i="5" s="1"/>
  <c r="CF90" i="5" s="1"/>
  <c r="CC88" i="5"/>
  <c r="CE88" i="5" s="1"/>
  <c r="CF88" i="5" s="1"/>
  <c r="BZ114" i="5"/>
  <c r="CB114" i="5" s="1"/>
  <c r="BY114" i="5"/>
  <c r="CA114" i="5" s="1"/>
  <c r="CD81" i="5"/>
  <c r="CD89" i="5"/>
  <c r="BV104" i="5"/>
  <c r="CC150" i="5"/>
  <c r="CE150" i="5" s="1"/>
  <c r="CF150" i="5" s="1"/>
  <c r="BZ72" i="5"/>
  <c r="CB72" i="5" s="1"/>
  <c r="BY72" i="5"/>
  <c r="CA72" i="5" s="1"/>
  <c r="CK120" i="5"/>
  <c r="CM120" i="5" s="1"/>
  <c r="CN120" i="5" s="1"/>
  <c r="CC118" i="5"/>
  <c r="CE118" i="5" s="1"/>
  <c r="CF118" i="5" s="1"/>
  <c r="CG118" i="5" s="1"/>
  <c r="BU104" i="5"/>
  <c r="BV84" i="5"/>
  <c r="BZ151" i="5"/>
  <c r="BY151" i="5"/>
  <c r="CA151" i="5" s="1"/>
  <c r="CH69" i="5"/>
  <c r="CG69" i="5"/>
  <c r="CI69" i="5" s="1"/>
  <c r="BZ139" i="5"/>
  <c r="BY139" i="5"/>
  <c r="CA139" i="5" s="1"/>
  <c r="CB77" i="5"/>
  <c r="CD77" i="5" s="1"/>
  <c r="CB115" i="5"/>
  <c r="CD115" i="5" s="1"/>
  <c r="CC67" i="5"/>
  <c r="CE67" i="5" s="1"/>
  <c r="CF67" i="5" s="1"/>
  <c r="CC102" i="5"/>
  <c r="CE102" i="5" s="1"/>
  <c r="CF102" i="5" s="1"/>
  <c r="CD156" i="5"/>
  <c r="CD79" i="5"/>
  <c r="CE79" i="5" s="1"/>
  <c r="CF79" i="5" s="1"/>
  <c r="CB63" i="5"/>
  <c r="CC63" i="5" s="1"/>
  <c r="BZ93" i="5"/>
  <c r="CB93" i="5" s="1"/>
  <c r="BY93" i="5"/>
  <c r="CB147" i="5"/>
  <c r="CC147" i="5" s="1"/>
  <c r="CH111" i="5"/>
  <c r="CJ111" i="5" s="1"/>
  <c r="CG111" i="5"/>
  <c r="CB142" i="5"/>
  <c r="CC142" i="5" s="1"/>
  <c r="CE148" i="5"/>
  <c r="CF148" i="5" s="1"/>
  <c r="CB66" i="5"/>
  <c r="CC66" i="5" s="1"/>
  <c r="BZ133" i="5"/>
  <c r="BZ110" i="5"/>
  <c r="BY110" i="5"/>
  <c r="CA110" i="5" s="1"/>
  <c r="BZ126" i="5"/>
  <c r="BY126" i="5"/>
  <c r="CA126" i="5" s="1"/>
  <c r="CH106" i="5"/>
  <c r="CJ106" i="5" s="1"/>
  <c r="CG106" i="5"/>
  <c r="CH129" i="5"/>
  <c r="CJ129" i="5" s="1"/>
  <c r="CG129" i="5"/>
  <c r="CB123" i="5"/>
  <c r="CD123" i="5" s="1"/>
  <c r="CB132" i="5"/>
  <c r="CC132" i="5" s="1"/>
  <c r="CH97" i="5"/>
  <c r="CG97" i="5"/>
  <c r="CI97" i="5" s="1"/>
  <c r="CH152" i="5"/>
  <c r="CJ152" i="5" s="1"/>
  <c r="CG152" i="5"/>
  <c r="BZ91" i="5"/>
  <c r="CB91" i="5" s="1"/>
  <c r="BY91" i="5"/>
  <c r="CE108" i="5"/>
  <c r="CF108" i="5" s="1"/>
  <c r="CI155" i="5"/>
  <c r="CL155" i="5" s="1"/>
  <c r="CH140" i="5"/>
  <c r="CJ140" i="5" s="1"/>
  <c r="CG140" i="5"/>
  <c r="CB121" i="5"/>
  <c r="CD121" i="5" s="1"/>
  <c r="CH141" i="5"/>
  <c r="CJ141" i="5" s="1"/>
  <c r="CG141" i="5"/>
  <c r="CI124" i="5"/>
  <c r="CK124" i="5" s="1"/>
  <c r="BZ127" i="5"/>
  <c r="BY127" i="5"/>
  <c r="CB107" i="5"/>
  <c r="CD107" i="5" s="1"/>
  <c r="CB137" i="5"/>
  <c r="CC137" i="5" s="1"/>
  <c r="CI62" i="5"/>
  <c r="BZ117" i="5"/>
  <c r="CB117" i="5" s="1"/>
  <c r="BY117" i="5"/>
  <c r="BZ68" i="5"/>
  <c r="BY68" i="5"/>
  <c r="CA68" i="5" s="1"/>
  <c r="CB105" i="5"/>
  <c r="CD105" i="5" s="1"/>
  <c r="CD92" i="5"/>
  <c r="CE92" i="5" s="1"/>
  <c r="CF92" i="5" s="1"/>
  <c r="CB138" i="5"/>
  <c r="CD138" i="5" s="1"/>
  <c r="CB136" i="5"/>
  <c r="CD136" i="5" s="1"/>
  <c r="CE154" i="5"/>
  <c r="CF154" i="5" s="1"/>
  <c r="CB80" i="5"/>
  <c r="CC80" i="5" s="1"/>
  <c r="CB134" i="5"/>
  <c r="CD134" i="5" s="1"/>
  <c r="CB64" i="5"/>
  <c r="CD64" i="5" s="1"/>
  <c r="CL125" i="5"/>
  <c r="CM125" i="5" s="1"/>
  <c r="CN125" i="5" s="1"/>
  <c r="CC119" i="5"/>
  <c r="CE119" i="5" s="1"/>
  <c r="CF119" i="5" s="1"/>
  <c r="CJ62" i="5"/>
  <c r="CH149" i="5"/>
  <c r="CJ149" i="5" s="1"/>
  <c r="CG149" i="5"/>
  <c r="CH109" i="5"/>
  <c r="CJ109" i="5" s="1"/>
  <c r="CG109" i="5"/>
  <c r="BZ128" i="5"/>
  <c r="CL153" i="5"/>
  <c r="CM153" i="5" s="1"/>
  <c r="CN153" i="5" s="1"/>
  <c r="CB159" i="5"/>
  <c r="CD159" i="5" s="1"/>
  <c r="CC100" i="5"/>
  <c r="CE100" i="5" s="1"/>
  <c r="CF100" i="5" s="1"/>
  <c r="CH71" i="5"/>
  <c r="CG71" i="5"/>
  <c r="CI71" i="5" s="1"/>
  <c r="CI160" i="5"/>
  <c r="CK160" i="5" s="1"/>
  <c r="BZ146" i="5"/>
  <c r="BY146" i="5"/>
  <c r="CA146" i="5" s="1"/>
  <c r="CC116" i="5"/>
  <c r="CE116" i="5" s="1"/>
  <c r="CF116" i="5" s="1"/>
  <c r="CJ161" i="5"/>
  <c r="CL161" i="5" s="1"/>
  <c r="CB76" i="5"/>
  <c r="CD76" i="5" s="1"/>
  <c r="CI112" i="5"/>
  <c r="BZ75" i="5"/>
  <c r="BY75" i="5"/>
  <c r="CA75" i="5" s="1"/>
  <c r="BR99" i="1"/>
  <c r="BQ99" i="1"/>
  <c r="BW64" i="1"/>
  <c r="BX64" i="1" s="1"/>
  <c r="BY64" i="1" s="1"/>
  <c r="BQ112" i="1"/>
  <c r="BR112" i="1"/>
  <c r="CC110" i="1"/>
  <c r="BW73" i="1"/>
  <c r="BX73" i="1" s="1"/>
  <c r="BZ73" i="1" s="1"/>
  <c r="BS119" i="1"/>
  <c r="BO62" i="1"/>
  <c r="BP62" i="1" s="1"/>
  <c r="BR62" i="1" s="1"/>
  <c r="BO118" i="1"/>
  <c r="BP118" i="1" s="1"/>
  <c r="BR118" i="1" s="1"/>
  <c r="BK152" i="1"/>
  <c r="BT122" i="1"/>
  <c r="BQ108" i="1"/>
  <c r="BR108" i="1"/>
  <c r="BN109" i="1"/>
  <c r="BS122" i="1"/>
  <c r="BZ114" i="1"/>
  <c r="CB114" i="1" s="1"/>
  <c r="BT113" i="1"/>
  <c r="BS93" i="1"/>
  <c r="BL152" i="1"/>
  <c r="BL117" i="1"/>
  <c r="BS113" i="1"/>
  <c r="BS160" i="1"/>
  <c r="BT80" i="1"/>
  <c r="BS141" i="1"/>
  <c r="BM142" i="1"/>
  <c r="BT119" i="1"/>
  <c r="BU135" i="1"/>
  <c r="BV135" i="1"/>
  <c r="BK117" i="1"/>
  <c r="CD127" i="1"/>
  <c r="BT128" i="1"/>
  <c r="BO147" i="1"/>
  <c r="BP147" i="1" s="1"/>
  <c r="BQ147" i="1" s="1"/>
  <c r="BO138" i="1"/>
  <c r="BP138" i="1" s="1"/>
  <c r="BR138" i="1" s="1"/>
  <c r="BQ87" i="1"/>
  <c r="BR87" i="1"/>
  <c r="BT141" i="1"/>
  <c r="BQ74" i="1"/>
  <c r="BR74" i="1"/>
  <c r="BR157" i="1"/>
  <c r="BQ157" i="1"/>
  <c r="BM109" i="1"/>
  <c r="BQ100" i="1"/>
  <c r="BR100" i="1"/>
  <c r="BR88" i="1"/>
  <c r="BQ88" i="1"/>
  <c r="BW123" i="1"/>
  <c r="BX123" i="1" s="1"/>
  <c r="BZ123" i="1" s="1"/>
  <c r="BT93" i="1"/>
  <c r="BS80" i="1"/>
  <c r="BQ132" i="1"/>
  <c r="BR132" i="1"/>
  <c r="BU155" i="1"/>
  <c r="BQ106" i="1"/>
  <c r="BR106" i="1"/>
  <c r="BT143" i="1"/>
  <c r="BV143" i="1" s="1"/>
  <c r="BR78" i="1"/>
  <c r="BQ78" i="1"/>
  <c r="BR115" i="1"/>
  <c r="BQ115" i="1"/>
  <c r="BQ161" i="1"/>
  <c r="BR161" i="1"/>
  <c r="BR96" i="1"/>
  <c r="BQ96" i="1"/>
  <c r="BT160" i="1"/>
  <c r="BS128" i="1"/>
  <c r="BO97" i="1"/>
  <c r="BP97" i="1" s="1"/>
  <c r="BQ83" i="1"/>
  <c r="BR83" i="1"/>
  <c r="BQ144" i="1"/>
  <c r="BR144" i="1"/>
  <c r="BT79" i="1"/>
  <c r="BV79" i="1" s="1"/>
  <c r="CC127" i="1"/>
  <c r="BW82" i="1"/>
  <c r="BX82" i="1" s="1"/>
  <c r="BZ82" i="1" s="1"/>
  <c r="CD151" i="1"/>
  <c r="CB162" i="1"/>
  <c r="CC162" i="1" s="1"/>
  <c r="CB94" i="1"/>
  <c r="CA124" i="1"/>
  <c r="CB159" i="1"/>
  <c r="CA68" i="1"/>
  <c r="CB126" i="1"/>
  <c r="BY73" i="1"/>
  <c r="BY76" i="1"/>
  <c r="BZ76" i="1"/>
  <c r="BY156" i="1"/>
  <c r="BZ156" i="1"/>
  <c r="CB68" i="1"/>
  <c r="CC151" i="1"/>
  <c r="BY89" i="1"/>
  <c r="BZ89" i="1"/>
  <c r="CA126" i="1"/>
  <c r="CA94" i="1"/>
  <c r="CD110" i="1"/>
  <c r="CB124" i="1"/>
  <c r="BY149" i="1"/>
  <c r="BZ149" i="1"/>
  <c r="CA159" i="1"/>
  <c r="BY140" i="1"/>
  <c r="BY153" i="1"/>
  <c r="BZ153" i="1"/>
  <c r="CE74" i="5" l="1"/>
  <c r="CF74" i="5" s="1"/>
  <c r="CH74" i="5"/>
  <c r="CJ74" i="5" s="1"/>
  <c r="CG74" i="5"/>
  <c r="CI74" i="5" s="1"/>
  <c r="BY94" i="5"/>
  <c r="CA94" i="5" s="1"/>
  <c r="BZ94" i="5"/>
  <c r="CB94" i="5" s="1"/>
  <c r="CH112" i="5"/>
  <c r="CJ112" i="5" s="1"/>
  <c r="CL143" i="5"/>
  <c r="BW85" i="5"/>
  <c r="BX85" i="5" s="1"/>
  <c r="BZ85" i="5" s="1"/>
  <c r="BZ70" i="5"/>
  <c r="CB70" i="5" s="1"/>
  <c r="CA70" i="5"/>
  <c r="BW130" i="5"/>
  <c r="BX130" i="5" s="1"/>
  <c r="BZ130" i="5" s="1"/>
  <c r="CB130" i="5" s="1"/>
  <c r="CD130" i="5" s="1"/>
  <c r="CE156" i="5"/>
  <c r="CF156" i="5" s="1"/>
  <c r="CD99" i="5"/>
  <c r="CK143" i="5"/>
  <c r="CA144" i="5"/>
  <c r="CD144" i="5" s="1"/>
  <c r="CH103" i="5"/>
  <c r="CG103" i="5"/>
  <c r="CI103" i="5" s="1"/>
  <c r="BY130" i="5"/>
  <c r="CA130" i="5" s="1"/>
  <c r="CO162" i="5"/>
  <c r="BY113" i="5"/>
  <c r="CA113" i="5" s="1"/>
  <c r="BR158" i="1"/>
  <c r="BQ90" i="1"/>
  <c r="BT90" i="1" s="1"/>
  <c r="BV69" i="1"/>
  <c r="BT77" i="1"/>
  <c r="BU63" i="1"/>
  <c r="BU136" i="1"/>
  <c r="BW136" i="1" s="1"/>
  <c r="BX136" i="1" s="1"/>
  <c r="BO84" i="1"/>
  <c r="BP84" i="1" s="1"/>
  <c r="CB92" i="1"/>
  <c r="CE110" i="1"/>
  <c r="CF110" i="1" s="1"/>
  <c r="CG110" i="1" s="1"/>
  <c r="CA114" i="1"/>
  <c r="BQ129" i="1"/>
  <c r="BQ67" i="1"/>
  <c r="BT99" i="1"/>
  <c r="BT137" i="1"/>
  <c r="BW145" i="1"/>
  <c r="BX145" i="1" s="1"/>
  <c r="BQ139" i="1"/>
  <c r="BS139" i="1" s="1"/>
  <c r="BS137" i="1"/>
  <c r="BU137" i="1" s="1"/>
  <c r="BQ72" i="1"/>
  <c r="BT139" i="1"/>
  <c r="BO142" i="1"/>
  <c r="BP142" i="1" s="1"/>
  <c r="BQ142" i="1" s="1"/>
  <c r="BW63" i="1"/>
  <c r="BX63" i="1" s="1"/>
  <c r="BV77" i="1"/>
  <c r="BU77" i="1"/>
  <c r="BQ146" i="1"/>
  <c r="BS146" i="1" s="1"/>
  <c r="BW134" i="1"/>
  <c r="BX134" i="1" s="1"/>
  <c r="BY134" i="1" s="1"/>
  <c r="BO105" i="1"/>
  <c r="BP105" i="1" s="1"/>
  <c r="BR105" i="1" s="1"/>
  <c r="BR95" i="1"/>
  <c r="BS95" i="1" s="1"/>
  <c r="BO71" i="1"/>
  <c r="BP71" i="1" s="1"/>
  <c r="BQ70" i="1"/>
  <c r="BR70" i="1"/>
  <c r="BS67" i="1"/>
  <c r="BQ131" i="1"/>
  <c r="BM65" i="1"/>
  <c r="BT66" i="1"/>
  <c r="BO107" i="1"/>
  <c r="BP107" i="1" s="1"/>
  <c r="BU133" i="1"/>
  <c r="CH95" i="5"/>
  <c r="CG95" i="5"/>
  <c r="CI95" i="5" s="1"/>
  <c r="BT67" i="1"/>
  <c r="BT154" i="1"/>
  <c r="BV111" i="1"/>
  <c r="BT72" i="1"/>
  <c r="BS112" i="1"/>
  <c r="BS66" i="1"/>
  <c r="BQ81" i="1"/>
  <c r="BR81" i="1"/>
  <c r="BV93" i="1"/>
  <c r="BQ118" i="1"/>
  <c r="BS118" i="1" s="1"/>
  <c r="BR147" i="1"/>
  <c r="BO98" i="1"/>
  <c r="BP98" i="1" s="1"/>
  <c r="BV133" i="1"/>
  <c r="BT146" i="1"/>
  <c r="BS72" i="1"/>
  <c r="BT125" i="1"/>
  <c r="BS125" i="1"/>
  <c r="BT116" i="1"/>
  <c r="BU130" i="1"/>
  <c r="BW75" i="1"/>
  <c r="BX75" i="1" s="1"/>
  <c r="BZ75" i="1" s="1"/>
  <c r="BU122" i="1"/>
  <c r="BS116" i="1"/>
  <c r="BU111" i="1"/>
  <c r="BS158" i="1"/>
  <c r="BT95" i="1"/>
  <c r="BT102" i="1"/>
  <c r="BO103" i="1"/>
  <c r="BP103" i="1" s="1"/>
  <c r="BQ103" i="1" s="1"/>
  <c r="BN65" i="1"/>
  <c r="BT101" i="1"/>
  <c r="BV160" i="1"/>
  <c r="BT91" i="1"/>
  <c r="BV130" i="1"/>
  <c r="BT158" i="1"/>
  <c r="CD137" i="5"/>
  <c r="CC77" i="5"/>
  <c r="BS154" i="1"/>
  <c r="CC99" i="5"/>
  <c r="CE89" i="5"/>
  <c r="CF89" i="5" s="1"/>
  <c r="CG89" i="5" s="1"/>
  <c r="CI89" i="5" s="1"/>
  <c r="BT86" i="1"/>
  <c r="BT121" i="1"/>
  <c r="CE83" i="5"/>
  <c r="CF83" i="5" s="1"/>
  <c r="CG83" i="5" s="1"/>
  <c r="CI83" i="5" s="1"/>
  <c r="BZ64" i="1"/>
  <c r="CE151" i="1"/>
  <c r="CF151" i="1" s="1"/>
  <c r="BT100" i="1"/>
  <c r="BR150" i="1"/>
  <c r="BQ150" i="1"/>
  <c r="BU104" i="1"/>
  <c r="BW104" i="1" s="1"/>
  <c r="BX104" i="1" s="1"/>
  <c r="BY104" i="1" s="1"/>
  <c r="BO109" i="1"/>
  <c r="BP109" i="1" s="1"/>
  <c r="BR109" i="1" s="1"/>
  <c r="BQ120" i="1"/>
  <c r="BR120" i="1"/>
  <c r="BS102" i="1"/>
  <c r="BV102" i="1" s="1"/>
  <c r="BT148" i="1"/>
  <c r="BS148" i="1"/>
  <c r="BS91" i="1"/>
  <c r="CD142" i="5"/>
  <c r="CH118" i="5"/>
  <c r="CJ118" i="5" s="1"/>
  <c r="BY78" i="5"/>
  <c r="CA78" i="5" s="1"/>
  <c r="CG135" i="5"/>
  <c r="CK70" i="6"/>
  <c r="CL70" i="6" s="1"/>
  <c r="CN70" i="6" s="1"/>
  <c r="CS78" i="6"/>
  <c r="CT78" i="6" s="1"/>
  <c r="CS131" i="6"/>
  <c r="CT131" i="6" s="1"/>
  <c r="CU131" i="6" s="1"/>
  <c r="CN135" i="6"/>
  <c r="CN123" i="6"/>
  <c r="CO123" i="6" s="1"/>
  <c r="CQ123" i="6" s="1"/>
  <c r="CV153" i="6"/>
  <c r="CS127" i="6"/>
  <c r="CT127" i="6" s="1"/>
  <c r="CU127" i="6" s="1"/>
  <c r="CS63" i="6"/>
  <c r="CT63" i="6" s="1"/>
  <c r="CM162" i="6"/>
  <c r="CN162" i="6"/>
  <c r="CD63" i="5"/>
  <c r="CE63" i="5" s="1"/>
  <c r="CF63" i="5" s="1"/>
  <c r="CG63" i="5" s="1"/>
  <c r="CI63" i="5" s="1"/>
  <c r="CE65" i="5"/>
  <c r="CF65" i="5" s="1"/>
  <c r="CG65" i="5" s="1"/>
  <c r="CI65" i="5" s="1"/>
  <c r="BW86" i="5"/>
  <c r="BX86" i="5" s="1"/>
  <c r="BY86" i="5" s="1"/>
  <c r="CA86" i="5" s="1"/>
  <c r="CE98" i="5"/>
  <c r="CF98" i="5" s="1"/>
  <c r="CH98" i="5" s="1"/>
  <c r="CJ98" i="5" s="1"/>
  <c r="CG87" i="5"/>
  <c r="CI87" i="5" s="1"/>
  <c r="CL87" i="5" s="1"/>
  <c r="CE101" i="5"/>
  <c r="CF101" i="5" s="1"/>
  <c r="CH101" i="5" s="1"/>
  <c r="CJ101" i="5" s="1"/>
  <c r="CS117" i="6"/>
  <c r="CT117" i="6" s="1"/>
  <c r="CU117" i="6" s="1"/>
  <c r="CS147" i="6"/>
  <c r="CT147" i="6" s="1"/>
  <c r="CV156" i="6"/>
  <c r="CW156" i="6" s="1"/>
  <c r="CY156" i="6" s="1"/>
  <c r="CS154" i="6"/>
  <c r="CT154" i="6" s="1"/>
  <c r="CS87" i="6"/>
  <c r="CT87" i="6" s="1"/>
  <c r="CU87" i="6" s="1"/>
  <c r="CS125" i="6"/>
  <c r="CT125" i="6" s="1"/>
  <c r="CU125" i="6" s="1"/>
  <c r="CS118" i="6"/>
  <c r="CT118" i="6" s="1"/>
  <c r="CU118" i="6" s="1"/>
  <c r="CP122" i="6"/>
  <c r="CR122" i="6" s="1"/>
  <c r="CP145" i="6"/>
  <c r="CR145" i="6" s="1"/>
  <c r="CX107" i="6"/>
  <c r="CZ107" i="6" s="1"/>
  <c r="CP74" i="6"/>
  <c r="CR74" i="6" s="1"/>
  <c r="CX111" i="6"/>
  <c r="CZ111" i="6" s="1"/>
  <c r="CP77" i="6"/>
  <c r="CR77" i="6" s="1"/>
  <c r="CO106" i="6"/>
  <c r="CQ106" i="6" s="1"/>
  <c r="CO86" i="6"/>
  <c r="CQ86" i="6" s="1"/>
  <c r="CO62" i="6"/>
  <c r="CQ62" i="6" s="1"/>
  <c r="CW81" i="6"/>
  <c r="CY81" i="6" s="1"/>
  <c r="CO126" i="6"/>
  <c r="CQ126" i="6" s="1"/>
  <c r="CO119" i="6"/>
  <c r="CQ119" i="6" s="1"/>
  <c r="CP135" i="6"/>
  <c r="CR135" i="6" s="1"/>
  <c r="CO90" i="6"/>
  <c r="CQ90" i="6" s="1"/>
  <c r="CW95" i="6"/>
  <c r="CY95" i="6" s="1"/>
  <c r="CO94" i="6"/>
  <c r="CQ94" i="6" s="1"/>
  <c r="CW79" i="6"/>
  <c r="CY79" i="6" s="1"/>
  <c r="CW153" i="6"/>
  <c r="CY153" i="6" s="1"/>
  <c r="CP137" i="6"/>
  <c r="CR137" i="6" s="1"/>
  <c r="CP93" i="6"/>
  <c r="CR93" i="6" s="1"/>
  <c r="CP123" i="6"/>
  <c r="CR123" i="6" s="1"/>
  <c r="CX149" i="6"/>
  <c r="CZ149" i="6" s="1"/>
  <c r="CX66" i="6"/>
  <c r="CZ66" i="6" s="1"/>
  <c r="CP109" i="6"/>
  <c r="CR109" i="6" s="1"/>
  <c r="CO93" i="6"/>
  <c r="CQ93" i="6" s="1"/>
  <c r="CW149" i="6"/>
  <c r="CY149" i="6" s="1"/>
  <c r="CW66" i="6"/>
  <c r="CY66" i="6" s="1"/>
  <c r="CO109" i="6"/>
  <c r="CQ109" i="6" s="1"/>
  <c r="CN85" i="6"/>
  <c r="CW107" i="6"/>
  <c r="CY107" i="6" s="1"/>
  <c r="CO74" i="6"/>
  <c r="CQ74" i="6" s="1"/>
  <c r="CW111" i="6"/>
  <c r="CY111" i="6" s="1"/>
  <c r="DA111" i="6" s="1"/>
  <c r="DB111" i="6" s="1"/>
  <c r="CO77" i="6"/>
  <c r="CQ77" i="6" s="1"/>
  <c r="CO135" i="6"/>
  <c r="CQ135" i="6" s="1"/>
  <c r="CO137" i="6"/>
  <c r="CQ137" i="6" s="1"/>
  <c r="CU78" i="6"/>
  <c r="CV78" i="6"/>
  <c r="CM70" i="6"/>
  <c r="CM146" i="6"/>
  <c r="CN146" i="6"/>
  <c r="CM140" i="6"/>
  <c r="CN140" i="6"/>
  <c r="CM155" i="6"/>
  <c r="CN155" i="6"/>
  <c r="CU98" i="6"/>
  <c r="CV98" i="6"/>
  <c r="CU84" i="6"/>
  <c r="CV84" i="6"/>
  <c r="CU67" i="6"/>
  <c r="CV67" i="6"/>
  <c r="CO122" i="6"/>
  <c r="CQ122" i="6" s="1"/>
  <c r="CO145" i="6"/>
  <c r="CQ145" i="6" s="1"/>
  <c r="CV118" i="6"/>
  <c r="CU150" i="6"/>
  <c r="CV150" i="6"/>
  <c r="CU120" i="6"/>
  <c r="CV120" i="6"/>
  <c r="CM108" i="6"/>
  <c r="CN108" i="6"/>
  <c r="CU154" i="6"/>
  <c r="CV154" i="6"/>
  <c r="CU69" i="6"/>
  <c r="CV69" i="6"/>
  <c r="CU63" i="6"/>
  <c r="CV63" i="6"/>
  <c r="CW112" i="6"/>
  <c r="CY112" i="6" s="1"/>
  <c r="CX112" i="6"/>
  <c r="CZ112" i="6" s="1"/>
  <c r="CU100" i="6"/>
  <c r="CV100" i="6"/>
  <c r="CU147" i="6"/>
  <c r="CV147" i="6"/>
  <c r="CU110" i="6"/>
  <c r="CV110" i="6"/>
  <c r="CM83" i="6"/>
  <c r="CN83" i="6"/>
  <c r="CM115" i="6"/>
  <c r="CN115" i="6"/>
  <c r="CM129" i="6"/>
  <c r="CN129" i="6"/>
  <c r="CM82" i="6"/>
  <c r="CN82" i="6"/>
  <c r="CM143" i="6"/>
  <c r="CN143" i="6"/>
  <c r="CV117" i="6"/>
  <c r="CU73" i="6"/>
  <c r="CV73" i="6"/>
  <c r="CM96" i="6"/>
  <c r="CN96" i="6"/>
  <c r="CM142" i="6"/>
  <c r="CN142" i="6"/>
  <c r="CM64" i="6"/>
  <c r="CN64" i="6"/>
  <c r="CM92" i="6"/>
  <c r="CN92" i="6"/>
  <c r="CU139" i="6"/>
  <c r="CV139" i="6"/>
  <c r="CM104" i="6"/>
  <c r="CN104" i="6"/>
  <c r="CP106" i="6"/>
  <c r="CR106" i="6" s="1"/>
  <c r="CP162" i="6"/>
  <c r="CR162" i="6" s="1"/>
  <c r="CO130" i="6"/>
  <c r="CQ130" i="6" s="1"/>
  <c r="CP130" i="6"/>
  <c r="CR130" i="6" s="1"/>
  <c r="CP86" i="6"/>
  <c r="CR86" i="6" s="1"/>
  <c r="CW102" i="6"/>
  <c r="CY102" i="6" s="1"/>
  <c r="CX102" i="6"/>
  <c r="CZ102" i="6" s="1"/>
  <c r="CP62" i="6"/>
  <c r="CR62" i="6" s="1"/>
  <c r="CX81" i="6"/>
  <c r="CZ81" i="6" s="1"/>
  <c r="CP126" i="6"/>
  <c r="CR126" i="6" s="1"/>
  <c r="CP119" i="6"/>
  <c r="CR119" i="6" s="1"/>
  <c r="CP90" i="6"/>
  <c r="CR90" i="6" s="1"/>
  <c r="CX95" i="6"/>
  <c r="CZ95" i="6" s="1"/>
  <c r="DA95" i="6" s="1"/>
  <c r="DB95" i="6" s="1"/>
  <c r="CP94" i="6"/>
  <c r="CR94" i="6" s="1"/>
  <c r="CX79" i="6"/>
  <c r="CZ79" i="6" s="1"/>
  <c r="CO138" i="6"/>
  <c r="CQ138" i="6" s="1"/>
  <c r="CP138" i="6"/>
  <c r="CR138" i="6" s="1"/>
  <c r="CX153" i="6"/>
  <c r="CZ153" i="6" s="1"/>
  <c r="CE81" i="5"/>
  <c r="CF81" i="5" s="1"/>
  <c r="CH81" i="5" s="1"/>
  <c r="CJ81" i="5" s="1"/>
  <c r="DA103" i="6"/>
  <c r="DB103" i="6" s="1"/>
  <c r="CS148" i="6"/>
  <c r="CT148" i="6" s="1"/>
  <c r="CS144" i="6"/>
  <c r="CT144" i="6" s="1"/>
  <c r="CS159" i="6"/>
  <c r="CT159" i="6" s="1"/>
  <c r="CS101" i="6"/>
  <c r="CT101" i="6" s="1"/>
  <c r="CS71" i="6"/>
  <c r="CT71" i="6" s="1"/>
  <c r="CS116" i="6"/>
  <c r="CT116" i="6" s="1"/>
  <c r="CS136" i="6"/>
  <c r="CT136" i="6" s="1"/>
  <c r="CS88" i="6"/>
  <c r="CT88" i="6" s="1"/>
  <c r="CS134" i="6"/>
  <c r="CT134" i="6" s="1"/>
  <c r="CS141" i="6"/>
  <c r="CT141" i="6" s="1"/>
  <c r="CK72" i="6"/>
  <c r="CL72" i="6" s="1"/>
  <c r="CS89" i="6"/>
  <c r="CT89" i="6" s="1"/>
  <c r="CS68" i="6"/>
  <c r="CT68" i="6" s="1"/>
  <c r="CK105" i="6"/>
  <c r="CL105" i="6" s="1"/>
  <c r="CS97" i="6"/>
  <c r="CT97" i="6" s="1"/>
  <c r="CS65" i="6"/>
  <c r="CT65" i="6" s="1"/>
  <c r="CS161" i="6"/>
  <c r="CT161" i="6" s="1"/>
  <c r="CS152" i="6"/>
  <c r="CT152" i="6" s="1"/>
  <c r="CS160" i="6"/>
  <c r="CT160" i="6" s="1"/>
  <c r="CK121" i="6"/>
  <c r="CL121" i="6" s="1"/>
  <c r="CS99" i="6"/>
  <c r="CT99" i="6" s="1"/>
  <c r="CK75" i="6"/>
  <c r="CL75" i="6" s="1"/>
  <c r="CS128" i="6"/>
  <c r="CT128" i="6" s="1"/>
  <c r="CK114" i="6"/>
  <c r="CL114" i="6" s="1"/>
  <c r="CS76" i="6"/>
  <c r="CT76" i="6" s="1"/>
  <c r="CS80" i="6"/>
  <c r="CT80" i="6" s="1"/>
  <c r="CS133" i="6"/>
  <c r="CT133" i="6" s="1"/>
  <c r="CS157" i="6"/>
  <c r="CT157" i="6" s="1"/>
  <c r="CG98" i="5"/>
  <c r="BY85" i="5"/>
  <c r="CA85" i="5" s="1"/>
  <c r="BY82" i="5"/>
  <c r="CA82" i="5" s="1"/>
  <c r="CC72" i="5"/>
  <c r="CE145" i="5"/>
  <c r="CF145" i="5" s="1"/>
  <c r="CG145" i="5" s="1"/>
  <c r="CD72" i="5"/>
  <c r="CL96" i="5"/>
  <c r="CD66" i="5"/>
  <c r="CE66" i="5" s="1"/>
  <c r="CF66" i="5" s="1"/>
  <c r="BW84" i="5"/>
  <c r="BX84" i="5" s="1"/>
  <c r="BZ84" i="5" s="1"/>
  <c r="BW104" i="5"/>
  <c r="BX104" i="5" s="1"/>
  <c r="BY104" i="5" s="1"/>
  <c r="CA104" i="5" s="1"/>
  <c r="CH83" i="5"/>
  <c r="CL74" i="5"/>
  <c r="BZ73" i="5"/>
  <c r="CB73" i="5" s="1"/>
  <c r="CK62" i="5"/>
  <c r="CK155" i="5"/>
  <c r="CM155" i="5" s="1"/>
  <c r="CN155" i="5" s="1"/>
  <c r="CB158" i="5"/>
  <c r="CD158" i="5" s="1"/>
  <c r="BT108" i="1"/>
  <c r="BN152" i="1"/>
  <c r="BQ62" i="1"/>
  <c r="BT62" i="1" s="1"/>
  <c r="BS86" i="1"/>
  <c r="BS121" i="1"/>
  <c r="BQ85" i="1"/>
  <c r="BR85" i="1"/>
  <c r="BS99" i="1"/>
  <c r="CC64" i="5"/>
  <c r="CC134" i="5"/>
  <c r="CE134" i="5" s="1"/>
  <c r="CF134" i="5" s="1"/>
  <c r="CK74" i="5"/>
  <c r="CL112" i="5"/>
  <c r="CD147" i="5"/>
  <c r="CE147" i="5" s="1"/>
  <c r="CF147" i="5" s="1"/>
  <c r="CG147" i="5" s="1"/>
  <c r="CC105" i="5"/>
  <c r="CE105" i="5" s="1"/>
  <c r="CF105" i="5" s="1"/>
  <c r="CG105" i="5" s="1"/>
  <c r="CI105" i="5" s="1"/>
  <c r="CC114" i="5"/>
  <c r="BY122" i="5"/>
  <c r="CA122" i="5" s="1"/>
  <c r="BZ122" i="5"/>
  <c r="CK87" i="5"/>
  <c r="CC138" i="5"/>
  <c r="CE138" i="5" s="1"/>
  <c r="CF138" i="5" s="1"/>
  <c r="CE137" i="5"/>
  <c r="CF137" i="5" s="1"/>
  <c r="CH137" i="5" s="1"/>
  <c r="CJ137" i="5" s="1"/>
  <c r="CC94" i="5"/>
  <c r="CH89" i="5"/>
  <c r="CC76" i="5"/>
  <c r="CE76" i="5" s="1"/>
  <c r="CF76" i="5" s="1"/>
  <c r="CG76" i="5" s="1"/>
  <c r="CD114" i="5"/>
  <c r="CK96" i="5"/>
  <c r="CE142" i="5"/>
  <c r="CF142" i="5" s="1"/>
  <c r="CG142" i="5" s="1"/>
  <c r="CC115" i="5"/>
  <c r="CE115" i="5" s="1"/>
  <c r="CF115" i="5" s="1"/>
  <c r="CH115" i="5" s="1"/>
  <c r="CJ115" i="5" s="1"/>
  <c r="CL62" i="5"/>
  <c r="CH79" i="5"/>
  <c r="CG79" i="5"/>
  <c r="CI79" i="5" s="1"/>
  <c r="CH156" i="5"/>
  <c r="CJ156" i="5" s="1"/>
  <c r="CG156" i="5"/>
  <c r="CH92" i="5"/>
  <c r="CG92" i="5"/>
  <c r="CC113" i="5"/>
  <c r="CL160" i="5"/>
  <c r="CM160" i="5" s="1"/>
  <c r="CN160" i="5" s="1"/>
  <c r="CP153" i="5"/>
  <c r="CR153" i="5" s="1"/>
  <c r="CO153" i="5"/>
  <c r="CC136" i="5"/>
  <c r="CE136" i="5" s="1"/>
  <c r="CF136" i="5" s="1"/>
  <c r="CC107" i="5"/>
  <c r="CE107" i="5" s="1"/>
  <c r="CF107" i="5" s="1"/>
  <c r="CA127" i="5"/>
  <c r="CL124" i="5"/>
  <c r="CM124" i="5" s="1"/>
  <c r="CN124" i="5" s="1"/>
  <c r="CC121" i="5"/>
  <c r="CE121" i="5" s="1"/>
  <c r="CF121" i="5" s="1"/>
  <c r="CD80" i="5"/>
  <c r="CE80" i="5" s="1"/>
  <c r="CF80" i="5" s="1"/>
  <c r="CI140" i="5"/>
  <c r="CK140" i="5" s="1"/>
  <c r="CJ95" i="5"/>
  <c r="CK95" i="5" s="1"/>
  <c r="CI118" i="5"/>
  <c r="CK118" i="5" s="1"/>
  <c r="CC123" i="5"/>
  <c r="CE123" i="5" s="1"/>
  <c r="CF123" i="5" s="1"/>
  <c r="CI129" i="5"/>
  <c r="CK129" i="5" s="1"/>
  <c r="CB133" i="5"/>
  <c r="CC133" i="5" s="1"/>
  <c r="CH102" i="5"/>
  <c r="CG102" i="5"/>
  <c r="BZ104" i="5"/>
  <c r="CK161" i="5"/>
  <c r="CM161" i="5" s="1"/>
  <c r="CN161" i="5" s="1"/>
  <c r="CJ71" i="5"/>
  <c r="CL71" i="5" s="1"/>
  <c r="CC159" i="5"/>
  <c r="CE159" i="5" s="1"/>
  <c r="CF159" i="5" s="1"/>
  <c r="CI149" i="5"/>
  <c r="CK149" i="5" s="1"/>
  <c r="CP125" i="5"/>
  <c r="CR125" i="5" s="1"/>
  <c r="CO125" i="5"/>
  <c r="CB68" i="5"/>
  <c r="CD68" i="5" s="1"/>
  <c r="CB127" i="5"/>
  <c r="CI152" i="5"/>
  <c r="CK152" i="5" s="1"/>
  <c r="CH88" i="5"/>
  <c r="CG88" i="5"/>
  <c r="CQ162" i="5"/>
  <c r="CS162" i="5" s="1"/>
  <c r="CB126" i="5"/>
  <c r="CD126" i="5" s="1"/>
  <c r="CA93" i="5"/>
  <c r="CD93" i="5" s="1"/>
  <c r="CH157" i="5"/>
  <c r="CG157" i="5"/>
  <c r="CI157" i="5" s="1"/>
  <c r="CE77" i="5"/>
  <c r="CF77" i="5" s="1"/>
  <c r="BY84" i="5"/>
  <c r="CA84" i="5" s="1"/>
  <c r="CJ69" i="5"/>
  <c r="CL69" i="5" s="1"/>
  <c r="CH100" i="5"/>
  <c r="CG100" i="5"/>
  <c r="CB128" i="5"/>
  <c r="CD128" i="5" s="1"/>
  <c r="CH119" i="5"/>
  <c r="CJ119" i="5" s="1"/>
  <c r="CG119" i="5"/>
  <c r="CE99" i="5"/>
  <c r="CF99" i="5" s="1"/>
  <c r="CH90" i="5"/>
  <c r="CG90" i="5"/>
  <c r="CA117" i="5"/>
  <c r="CD117" i="5" s="1"/>
  <c r="CI141" i="5"/>
  <c r="CK141" i="5" s="1"/>
  <c r="CH108" i="5"/>
  <c r="CJ108" i="5" s="1"/>
  <c r="CG108" i="5"/>
  <c r="CI106" i="5"/>
  <c r="CK106" i="5" s="1"/>
  <c r="CE72" i="5"/>
  <c r="CF72" i="5" s="1"/>
  <c r="CB110" i="5"/>
  <c r="CD110" i="5" s="1"/>
  <c r="CI111" i="5"/>
  <c r="CK111" i="5" s="1"/>
  <c r="CD132" i="5"/>
  <c r="CE132" i="5" s="1"/>
  <c r="CF132" i="5" s="1"/>
  <c r="CH67" i="5"/>
  <c r="CG67" i="5"/>
  <c r="CI67" i="5" s="1"/>
  <c r="CB139" i="5"/>
  <c r="CD139" i="5" s="1"/>
  <c r="CB151" i="5"/>
  <c r="CD151" i="5" s="1"/>
  <c r="CB75" i="5"/>
  <c r="CD75" i="5" s="1"/>
  <c r="CH116" i="5"/>
  <c r="CJ116" i="5" s="1"/>
  <c r="CG116" i="5"/>
  <c r="CB146" i="5"/>
  <c r="CD146" i="5" s="1"/>
  <c r="CM74" i="5"/>
  <c r="CN74" i="5" s="1"/>
  <c r="CI109" i="5"/>
  <c r="CK109" i="5" s="1"/>
  <c r="CE64" i="5"/>
  <c r="CF64" i="5" s="1"/>
  <c r="CH154" i="5"/>
  <c r="CJ154" i="5" s="1"/>
  <c r="CG154" i="5"/>
  <c r="CH131" i="5"/>
  <c r="CJ131" i="5" s="1"/>
  <c r="CG131" i="5"/>
  <c r="CA91" i="5"/>
  <c r="CC91" i="5" s="1"/>
  <c r="CJ97" i="5"/>
  <c r="CL97" i="5" s="1"/>
  <c r="CJ103" i="5"/>
  <c r="CL103" i="5" s="1"/>
  <c r="CP120" i="5"/>
  <c r="CO120" i="5"/>
  <c r="CQ120" i="5" s="1"/>
  <c r="CH148" i="5"/>
  <c r="CJ148" i="5" s="1"/>
  <c r="CG148" i="5"/>
  <c r="CI135" i="5"/>
  <c r="CK135" i="5" s="1"/>
  <c r="CH150" i="5"/>
  <c r="CJ150" i="5" s="1"/>
  <c r="CG150" i="5"/>
  <c r="CI145" i="5"/>
  <c r="CB78" i="5"/>
  <c r="CD78" i="5" s="1"/>
  <c r="CJ89" i="5"/>
  <c r="CL89" i="5" s="1"/>
  <c r="BP163" i="5"/>
  <c r="BY123" i="1"/>
  <c r="CA123" i="1" s="1"/>
  <c r="CE127" i="1"/>
  <c r="CF127" i="1" s="1"/>
  <c r="BQ138" i="1"/>
  <c r="BT138" i="1" s="1"/>
  <c r="BS90" i="1"/>
  <c r="BV90" i="1" s="1"/>
  <c r="CC126" i="1"/>
  <c r="BT112" i="1"/>
  <c r="BW155" i="1"/>
  <c r="BX155" i="1" s="1"/>
  <c r="BZ155" i="1" s="1"/>
  <c r="BU80" i="1"/>
  <c r="BU67" i="1"/>
  <c r="BY82" i="1"/>
  <c r="BV122" i="1"/>
  <c r="BS108" i="1"/>
  <c r="BU108" i="1" s="1"/>
  <c r="BQ84" i="1"/>
  <c r="BR84" i="1"/>
  <c r="BW69" i="1"/>
  <c r="BX69" i="1" s="1"/>
  <c r="BU143" i="1"/>
  <c r="BW143" i="1" s="1"/>
  <c r="BX143" i="1" s="1"/>
  <c r="BY143" i="1" s="1"/>
  <c r="BS87" i="1"/>
  <c r="BM117" i="1"/>
  <c r="CC159" i="1"/>
  <c r="CD92" i="1"/>
  <c r="BS144" i="1"/>
  <c r="BU128" i="1"/>
  <c r="BS74" i="1"/>
  <c r="BM152" i="1"/>
  <c r="BV67" i="1"/>
  <c r="BS115" i="1"/>
  <c r="BV113" i="1"/>
  <c r="BU113" i="1"/>
  <c r="CD124" i="1"/>
  <c r="BS157" i="1"/>
  <c r="BS106" i="1"/>
  <c r="CC94" i="1"/>
  <c r="BT83" i="1"/>
  <c r="BR142" i="1"/>
  <c r="BT74" i="1"/>
  <c r="BW135" i="1"/>
  <c r="BX135" i="1" s="1"/>
  <c r="BS147" i="1"/>
  <c r="BT129" i="1"/>
  <c r="BS132" i="1"/>
  <c r="BN117" i="1"/>
  <c r="BT157" i="1"/>
  <c r="BV141" i="1"/>
  <c r="BU141" i="1"/>
  <c r="BT87" i="1"/>
  <c r="BV119" i="1"/>
  <c r="BU119" i="1"/>
  <c r="BT88" i="1"/>
  <c r="BS100" i="1"/>
  <c r="BU100" i="1" s="1"/>
  <c r="BS78" i="1"/>
  <c r="BT132" i="1"/>
  <c r="BU93" i="1"/>
  <c r="BW93" i="1" s="1"/>
  <c r="BX93" i="1" s="1"/>
  <c r="BV80" i="1"/>
  <c r="BV128" i="1"/>
  <c r="BT161" i="1"/>
  <c r="BS88" i="1"/>
  <c r="BS96" i="1"/>
  <c r="BT96" i="1"/>
  <c r="BT147" i="1"/>
  <c r="BS161" i="1"/>
  <c r="BU160" i="1"/>
  <c r="BW160" i="1" s="1"/>
  <c r="BX160" i="1" s="1"/>
  <c r="BR97" i="1"/>
  <c r="BQ97" i="1"/>
  <c r="BT144" i="1"/>
  <c r="BS83" i="1"/>
  <c r="BS129" i="1"/>
  <c r="BT115" i="1"/>
  <c r="BT78" i="1"/>
  <c r="BT106" i="1"/>
  <c r="BU79" i="1"/>
  <c r="BW79" i="1" s="1"/>
  <c r="BX79" i="1" s="1"/>
  <c r="BZ104" i="1"/>
  <c r="CB104" i="1" s="1"/>
  <c r="CD114" i="1"/>
  <c r="CD68" i="1"/>
  <c r="CD162" i="1"/>
  <c r="CE162" i="1" s="1"/>
  <c r="CF162" i="1" s="1"/>
  <c r="CG162" i="1" s="1"/>
  <c r="CD126" i="1"/>
  <c r="CA140" i="1"/>
  <c r="CA64" i="1"/>
  <c r="CA76" i="1"/>
  <c r="CB156" i="1"/>
  <c r="CA153" i="1"/>
  <c r="CA149" i="1"/>
  <c r="CA89" i="1"/>
  <c r="CA73" i="1"/>
  <c r="CB82" i="1"/>
  <c r="CD94" i="1"/>
  <c r="CC92" i="1"/>
  <c r="CC114" i="1"/>
  <c r="CD159" i="1"/>
  <c r="CB153" i="1"/>
  <c r="CA82" i="1"/>
  <c r="CB149" i="1"/>
  <c r="CB64" i="1"/>
  <c r="CC124" i="1"/>
  <c r="CE124" i="1" s="1"/>
  <c r="CF124" i="1" s="1"/>
  <c r="CG127" i="1"/>
  <c r="CH127" i="1"/>
  <c r="CB89" i="1"/>
  <c r="CC68" i="1"/>
  <c r="CA156" i="1"/>
  <c r="CB76" i="1"/>
  <c r="CG151" i="1"/>
  <c r="CH151" i="1"/>
  <c r="CB140" i="1"/>
  <c r="CB73" i="1"/>
  <c r="CM143" i="5" l="1"/>
  <c r="CN143" i="5" s="1"/>
  <c r="CD94" i="5"/>
  <c r="CE94" i="5" s="1"/>
  <c r="CF94" i="5" s="1"/>
  <c r="CD113" i="5"/>
  <c r="CE113" i="5" s="1"/>
  <c r="CF113" i="5" s="1"/>
  <c r="CK112" i="5"/>
  <c r="CM112" i="5" s="1"/>
  <c r="CN112" i="5" s="1"/>
  <c r="CD70" i="5"/>
  <c r="CH105" i="5"/>
  <c r="CC70" i="5"/>
  <c r="CC144" i="5"/>
  <c r="CO143" i="5"/>
  <c r="CQ143" i="5" s="1"/>
  <c r="CP143" i="5"/>
  <c r="CR143" i="5" s="1"/>
  <c r="CE70" i="5"/>
  <c r="CF70" i="5" s="1"/>
  <c r="CE144" i="5"/>
  <c r="CF144" i="5" s="1"/>
  <c r="CD82" i="5"/>
  <c r="CM87" i="5"/>
  <c r="CN87" i="5" s="1"/>
  <c r="CL95" i="5"/>
  <c r="CD133" i="5"/>
  <c r="BW122" i="1"/>
  <c r="BX122" i="1" s="1"/>
  <c r="BZ136" i="1"/>
  <c r="BY136" i="1"/>
  <c r="BV112" i="1"/>
  <c r="BT118" i="1"/>
  <c r="BQ109" i="1"/>
  <c r="BU99" i="1"/>
  <c r="BV137" i="1"/>
  <c r="BW137" i="1" s="1"/>
  <c r="BX137" i="1" s="1"/>
  <c r="BY137" i="1" s="1"/>
  <c r="CH110" i="1"/>
  <c r="CB123" i="1"/>
  <c r="BY145" i="1"/>
  <c r="BZ145" i="1"/>
  <c r="BY75" i="1"/>
  <c r="BV139" i="1"/>
  <c r="BU139" i="1"/>
  <c r="BW111" i="1"/>
  <c r="BX111" i="1" s="1"/>
  <c r="BZ134" i="1"/>
  <c r="CA134" i="1" s="1"/>
  <c r="BW77" i="1"/>
  <c r="BX77" i="1" s="1"/>
  <c r="BY63" i="1"/>
  <c r="BZ63" i="1"/>
  <c r="BS70" i="1"/>
  <c r="BT70" i="1"/>
  <c r="BU154" i="1"/>
  <c r="BR71" i="1"/>
  <c r="BQ71" i="1"/>
  <c r="BO65" i="1"/>
  <c r="BP65" i="1" s="1"/>
  <c r="BQ65" i="1" s="1"/>
  <c r="BW133" i="1"/>
  <c r="BX133" i="1" s="1"/>
  <c r="BZ133" i="1" s="1"/>
  <c r="BQ105" i="1"/>
  <c r="BT105" i="1" s="1"/>
  <c r="CE94" i="1"/>
  <c r="CF94" i="1" s="1"/>
  <c r="BY155" i="1"/>
  <c r="CA155" i="1" s="1"/>
  <c r="BU116" i="1"/>
  <c r="BQ107" i="1"/>
  <c r="BR107" i="1"/>
  <c r="BS131" i="1"/>
  <c r="BT131" i="1"/>
  <c r="BS138" i="1"/>
  <c r="BS62" i="1"/>
  <c r="BU62" i="1" s="1"/>
  <c r="BU86" i="1"/>
  <c r="CH65" i="5"/>
  <c r="CJ65" i="5" s="1"/>
  <c r="CL65" i="5" s="1"/>
  <c r="CG81" i="5"/>
  <c r="CI81" i="5" s="1"/>
  <c r="CG101" i="5"/>
  <c r="CI101" i="5" s="1"/>
  <c r="BU146" i="1"/>
  <c r="BS105" i="1"/>
  <c r="BU129" i="1"/>
  <c r="BR103" i="1"/>
  <c r="BT103" i="1" s="1"/>
  <c r="BS81" i="1"/>
  <c r="BU125" i="1"/>
  <c r="BU66" i="1"/>
  <c r="BV66" i="1"/>
  <c r="BV146" i="1"/>
  <c r="BT81" i="1"/>
  <c r="BU83" i="1"/>
  <c r="BV95" i="1"/>
  <c r="CA75" i="1"/>
  <c r="BV125" i="1"/>
  <c r="CE92" i="1"/>
  <c r="CF92" i="1" s="1"/>
  <c r="CG92" i="1" s="1"/>
  <c r="BW80" i="1"/>
  <c r="BX80" i="1" s="1"/>
  <c r="BV99" i="1"/>
  <c r="BW130" i="1"/>
  <c r="BX130" i="1" s="1"/>
  <c r="BZ130" i="1" s="1"/>
  <c r="BR98" i="1"/>
  <c r="BQ98" i="1"/>
  <c r="CE126" i="1"/>
  <c r="CF126" i="1" s="1"/>
  <c r="BV118" i="1"/>
  <c r="BU72" i="1"/>
  <c r="BV72" i="1"/>
  <c r="BO117" i="1"/>
  <c r="BP117" i="1" s="1"/>
  <c r="BV115" i="1"/>
  <c r="BU91" i="1"/>
  <c r="BS120" i="1"/>
  <c r="BT150" i="1"/>
  <c r="BV158" i="1"/>
  <c r="BU95" i="1"/>
  <c r="BV116" i="1"/>
  <c r="BW116" i="1" s="1"/>
  <c r="BX116" i="1" s="1"/>
  <c r="BY133" i="1"/>
  <c r="CB75" i="1"/>
  <c r="BU101" i="1"/>
  <c r="BV101" i="1"/>
  <c r="BV144" i="1"/>
  <c r="BU90" i="1"/>
  <c r="BU148" i="1"/>
  <c r="BV154" i="1"/>
  <c r="BS103" i="1"/>
  <c r="BU138" i="1"/>
  <c r="BU158" i="1"/>
  <c r="BY111" i="1"/>
  <c r="BZ111" i="1"/>
  <c r="CE159" i="1"/>
  <c r="CF159" i="1" s="1"/>
  <c r="BT120" i="1"/>
  <c r="BS150" i="1"/>
  <c r="BV148" i="1"/>
  <c r="BU102" i="1"/>
  <c r="BW102" i="1" s="1"/>
  <c r="BX102" i="1" s="1"/>
  <c r="BV106" i="1"/>
  <c r="BW113" i="1"/>
  <c r="BX113" i="1" s="1"/>
  <c r="BY113" i="1" s="1"/>
  <c r="BO152" i="1"/>
  <c r="BP152" i="1" s="1"/>
  <c r="BS85" i="1"/>
  <c r="BV91" i="1"/>
  <c r="CX156" i="6"/>
  <c r="CZ156" i="6" s="1"/>
  <c r="CS86" i="6"/>
  <c r="CT86" i="6" s="1"/>
  <c r="CV131" i="6"/>
  <c r="CV127" i="6"/>
  <c r="CX127" i="6" s="1"/>
  <c r="CZ127" i="6" s="1"/>
  <c r="CJ83" i="5"/>
  <c r="CK83" i="5" s="1"/>
  <c r="BZ86" i="5"/>
  <c r="CB86" i="5" s="1"/>
  <c r="CM96" i="5"/>
  <c r="CN96" i="5" s="1"/>
  <c r="CV87" i="6"/>
  <c r="CW87" i="6" s="1"/>
  <c r="CY87" i="6" s="1"/>
  <c r="CO162" i="6"/>
  <c r="CQ162" i="6" s="1"/>
  <c r="CS162" i="6" s="1"/>
  <c r="CT162" i="6" s="1"/>
  <c r="CC117" i="5"/>
  <c r="CH145" i="5"/>
  <c r="CJ145" i="5" s="1"/>
  <c r="CS137" i="6"/>
  <c r="CT137" i="6" s="1"/>
  <c r="CU137" i="6" s="1"/>
  <c r="DA66" i="6"/>
  <c r="DB66" i="6" s="1"/>
  <c r="CV125" i="6"/>
  <c r="CS90" i="6"/>
  <c r="CT90" i="6" s="1"/>
  <c r="CU90" i="6" s="1"/>
  <c r="CS106" i="6"/>
  <c r="CT106" i="6" s="1"/>
  <c r="DA79" i="6"/>
  <c r="DB79" i="6" s="1"/>
  <c r="DA112" i="6"/>
  <c r="DB112" i="6" s="1"/>
  <c r="DC112" i="6" s="1"/>
  <c r="CS135" i="6"/>
  <c r="CT135" i="6" s="1"/>
  <c r="CP104" i="6"/>
  <c r="CR104" i="6" s="1"/>
  <c r="CP92" i="6"/>
  <c r="CR92" i="6" s="1"/>
  <c r="CX73" i="6"/>
  <c r="CZ73" i="6" s="1"/>
  <c r="CW139" i="6"/>
  <c r="CY139" i="6" s="1"/>
  <c r="CO64" i="6"/>
  <c r="CQ64" i="6" s="1"/>
  <c r="CP82" i="6"/>
  <c r="CR82" i="6" s="1"/>
  <c r="CP115" i="6"/>
  <c r="CR115" i="6" s="1"/>
  <c r="CO96" i="6"/>
  <c r="CQ96" i="6" s="1"/>
  <c r="CW117" i="6"/>
  <c r="CY117" i="6" s="1"/>
  <c r="CX69" i="6"/>
  <c r="CZ69" i="6" s="1"/>
  <c r="CO143" i="6"/>
  <c r="CQ143" i="6" s="1"/>
  <c r="CX125" i="6"/>
  <c r="CZ125" i="6" s="1"/>
  <c r="CX120" i="6"/>
  <c r="CZ120" i="6" s="1"/>
  <c r="CX118" i="6"/>
  <c r="CZ118" i="6" s="1"/>
  <c r="CP155" i="6"/>
  <c r="CR155" i="6" s="1"/>
  <c r="CO115" i="6"/>
  <c r="CQ115" i="6" s="1"/>
  <c r="CW69" i="6"/>
  <c r="CY69" i="6" s="1"/>
  <c r="CW125" i="6"/>
  <c r="CY125" i="6" s="1"/>
  <c r="CW120" i="6"/>
  <c r="CY120" i="6" s="1"/>
  <c r="CW118" i="6"/>
  <c r="CY118" i="6" s="1"/>
  <c r="CO155" i="6"/>
  <c r="CQ155" i="6" s="1"/>
  <c r="CO85" i="6"/>
  <c r="CQ85" i="6" s="1"/>
  <c r="CP85" i="6"/>
  <c r="CR85" i="6" s="1"/>
  <c r="CO129" i="6"/>
  <c r="CQ129" i="6" s="1"/>
  <c r="CO83" i="6"/>
  <c r="CQ83" i="6" s="1"/>
  <c r="CW147" i="6"/>
  <c r="CY147" i="6" s="1"/>
  <c r="CW63" i="6"/>
  <c r="CY63" i="6" s="1"/>
  <c r="CW154" i="6"/>
  <c r="CY154" i="6" s="1"/>
  <c r="CO108" i="6"/>
  <c r="CQ108" i="6" s="1"/>
  <c r="CW150" i="6"/>
  <c r="CY150" i="6" s="1"/>
  <c r="CW131" i="6"/>
  <c r="CY131" i="6" s="1"/>
  <c r="CW67" i="6"/>
  <c r="CY67" i="6" s="1"/>
  <c r="CO140" i="6"/>
  <c r="CQ140" i="6" s="1"/>
  <c r="CO70" i="6"/>
  <c r="CQ70" i="6" s="1"/>
  <c r="CW127" i="6"/>
  <c r="CY127" i="6" s="1"/>
  <c r="CU161" i="6"/>
  <c r="CV161" i="6"/>
  <c r="CU157" i="6"/>
  <c r="CV157" i="6"/>
  <c r="CU76" i="6"/>
  <c r="CV76" i="6"/>
  <c r="CM75" i="6"/>
  <c r="CN75" i="6"/>
  <c r="CU160" i="6"/>
  <c r="CV160" i="6"/>
  <c r="CU97" i="6"/>
  <c r="CV97" i="6"/>
  <c r="CU68" i="6"/>
  <c r="CV68" i="6"/>
  <c r="CM72" i="6"/>
  <c r="CN72" i="6"/>
  <c r="CU136" i="6"/>
  <c r="CV136" i="6"/>
  <c r="CV137" i="6"/>
  <c r="CS138" i="6"/>
  <c r="CT138" i="6" s="1"/>
  <c r="CO104" i="6"/>
  <c r="CQ104" i="6" s="1"/>
  <c r="CO92" i="6"/>
  <c r="CQ92" i="6" s="1"/>
  <c r="CW73" i="6"/>
  <c r="CY73" i="6" s="1"/>
  <c r="CO82" i="6"/>
  <c r="CQ82" i="6" s="1"/>
  <c r="CM121" i="6"/>
  <c r="CN121" i="6"/>
  <c r="CU133" i="6"/>
  <c r="CV133" i="6"/>
  <c r="CM114" i="6"/>
  <c r="CN114" i="6"/>
  <c r="CU99" i="6"/>
  <c r="CV99" i="6"/>
  <c r="CU152" i="6"/>
  <c r="CV152" i="6"/>
  <c r="CU106" i="6"/>
  <c r="CV106" i="6"/>
  <c r="DD112" i="6"/>
  <c r="CU141" i="6"/>
  <c r="CV141" i="6"/>
  <c r="CU116" i="6"/>
  <c r="CV116" i="6"/>
  <c r="CU101" i="6"/>
  <c r="CV101" i="6"/>
  <c r="CU144" i="6"/>
  <c r="CV144" i="6"/>
  <c r="CO142" i="6"/>
  <c r="CQ142" i="6" s="1"/>
  <c r="CP142" i="6"/>
  <c r="CR142" i="6" s="1"/>
  <c r="CW110" i="6"/>
  <c r="CY110" i="6" s="1"/>
  <c r="CX110" i="6"/>
  <c r="CZ110" i="6" s="1"/>
  <c r="CW100" i="6"/>
  <c r="CY100" i="6" s="1"/>
  <c r="CX100" i="6"/>
  <c r="CZ100" i="6" s="1"/>
  <c r="CW84" i="6"/>
  <c r="CY84" i="6" s="1"/>
  <c r="CX84" i="6"/>
  <c r="CZ84" i="6" s="1"/>
  <c r="CO146" i="6"/>
  <c r="CQ146" i="6" s="1"/>
  <c r="CP146" i="6"/>
  <c r="CR146" i="6" s="1"/>
  <c r="CW78" i="6"/>
  <c r="CY78" i="6" s="1"/>
  <c r="CX78" i="6"/>
  <c r="CZ78" i="6" s="1"/>
  <c r="CU86" i="6"/>
  <c r="CV86" i="6"/>
  <c r="DC79" i="6"/>
  <c r="DD79" i="6"/>
  <c r="CU89" i="6"/>
  <c r="CV89" i="6"/>
  <c r="CU134" i="6"/>
  <c r="CV134" i="6"/>
  <c r="CU71" i="6"/>
  <c r="CV71" i="6"/>
  <c r="CU159" i="6"/>
  <c r="CV159" i="6"/>
  <c r="CU148" i="6"/>
  <c r="CV148" i="6"/>
  <c r="DC111" i="6"/>
  <c r="DD111" i="6"/>
  <c r="CU80" i="6"/>
  <c r="CV80" i="6"/>
  <c r="CU128" i="6"/>
  <c r="CV128" i="6"/>
  <c r="CU65" i="6"/>
  <c r="CV65" i="6"/>
  <c r="CM105" i="6"/>
  <c r="CN105" i="6"/>
  <c r="DC66" i="6"/>
  <c r="DD66" i="6"/>
  <c r="CU88" i="6"/>
  <c r="CV88" i="6"/>
  <c r="DC95" i="6"/>
  <c r="DD95" i="6"/>
  <c r="DC103" i="6"/>
  <c r="DD103" i="6"/>
  <c r="CX139" i="6"/>
  <c r="CZ139" i="6" s="1"/>
  <c r="CP64" i="6"/>
  <c r="CR64" i="6" s="1"/>
  <c r="CP96" i="6"/>
  <c r="CR96" i="6" s="1"/>
  <c r="CX117" i="6"/>
  <c r="CZ117" i="6" s="1"/>
  <c r="CP143" i="6"/>
  <c r="CR143" i="6" s="1"/>
  <c r="CP129" i="6"/>
  <c r="CR129" i="6" s="1"/>
  <c r="CP83" i="6"/>
  <c r="CR83" i="6" s="1"/>
  <c r="CS83" i="6" s="1"/>
  <c r="CT83" i="6" s="1"/>
  <c r="CX147" i="6"/>
  <c r="CZ147" i="6" s="1"/>
  <c r="CX87" i="6"/>
  <c r="CZ87" i="6" s="1"/>
  <c r="CX63" i="6"/>
  <c r="CZ63" i="6" s="1"/>
  <c r="CX154" i="6"/>
  <c r="CZ154" i="6" s="1"/>
  <c r="CP108" i="6"/>
  <c r="CR108" i="6" s="1"/>
  <c r="CX150" i="6"/>
  <c r="CZ150" i="6" s="1"/>
  <c r="CX131" i="6"/>
  <c r="CZ131" i="6" s="1"/>
  <c r="CX67" i="6"/>
  <c r="CZ67" i="6" s="1"/>
  <c r="DA67" i="6" s="1"/>
  <c r="DB67" i="6" s="1"/>
  <c r="CW98" i="6"/>
  <c r="CY98" i="6" s="1"/>
  <c r="CX98" i="6"/>
  <c r="CZ98" i="6" s="1"/>
  <c r="CP140" i="6"/>
  <c r="CR140" i="6" s="1"/>
  <c r="CP70" i="6"/>
  <c r="CR70" i="6" s="1"/>
  <c r="CE114" i="5"/>
  <c r="CF114" i="5" s="1"/>
  <c r="CG114" i="5" s="1"/>
  <c r="CI114" i="5" s="1"/>
  <c r="CL163" i="6"/>
  <c r="DA156" i="6"/>
  <c r="DB156" i="6" s="1"/>
  <c r="CS62" i="6"/>
  <c r="CT62" i="6" s="1"/>
  <c r="CS151" i="6"/>
  <c r="CT151" i="6" s="1"/>
  <c r="DA149" i="6"/>
  <c r="DB149" i="6" s="1"/>
  <c r="CS74" i="6"/>
  <c r="CT74" i="6" s="1"/>
  <c r="DA81" i="6"/>
  <c r="DB81" i="6" s="1"/>
  <c r="CS130" i="6"/>
  <c r="CT130" i="6" s="1"/>
  <c r="CS122" i="6"/>
  <c r="CT122" i="6" s="1"/>
  <c r="CS77" i="6"/>
  <c r="CT77" i="6" s="1"/>
  <c r="CS94" i="6"/>
  <c r="CT94" i="6" s="1"/>
  <c r="CS91" i="6"/>
  <c r="CT91" i="6" s="1"/>
  <c r="CS93" i="6"/>
  <c r="CT93" i="6" s="1"/>
  <c r="CS123" i="6"/>
  <c r="CT123" i="6" s="1"/>
  <c r="CS124" i="6"/>
  <c r="CT124" i="6" s="1"/>
  <c r="CS119" i="6"/>
  <c r="CT119" i="6" s="1"/>
  <c r="CS132" i="6"/>
  <c r="CT132" i="6" s="1"/>
  <c r="DA153" i="6"/>
  <c r="DB153" i="6" s="1"/>
  <c r="CS109" i="6"/>
  <c r="CT109" i="6" s="1"/>
  <c r="CS158" i="6"/>
  <c r="CT158" i="6" s="1"/>
  <c r="DA102" i="6"/>
  <c r="DB102" i="6" s="1"/>
  <c r="CS113" i="6"/>
  <c r="CT113" i="6" s="1"/>
  <c r="DA107" i="6"/>
  <c r="DB107" i="6" s="1"/>
  <c r="CB85" i="5"/>
  <c r="CD85" i="5" s="1"/>
  <c r="CC82" i="5"/>
  <c r="CI98" i="5"/>
  <c r="CK98" i="5" s="1"/>
  <c r="CD86" i="5"/>
  <c r="CH142" i="5"/>
  <c r="CJ142" i="5" s="1"/>
  <c r="CC130" i="5"/>
  <c r="CE130" i="5" s="1"/>
  <c r="CF130" i="5" s="1"/>
  <c r="CG115" i="5"/>
  <c r="CI115" i="5" s="1"/>
  <c r="CK115" i="5" s="1"/>
  <c r="CK145" i="5"/>
  <c r="CC158" i="5"/>
  <c r="CE158" i="5" s="1"/>
  <c r="CF158" i="5" s="1"/>
  <c r="CH158" i="5" s="1"/>
  <c r="CJ158" i="5" s="1"/>
  <c r="CC73" i="5"/>
  <c r="CL140" i="5"/>
  <c r="CD73" i="5"/>
  <c r="CL101" i="5"/>
  <c r="CH76" i="5"/>
  <c r="CG137" i="5"/>
  <c r="CI137" i="5" s="1"/>
  <c r="CK137" i="5" s="1"/>
  <c r="CM62" i="5"/>
  <c r="CN62" i="5" s="1"/>
  <c r="CO62" i="5" s="1"/>
  <c r="CQ62" i="5" s="1"/>
  <c r="CH63" i="5"/>
  <c r="CJ63" i="5" s="1"/>
  <c r="BW90" i="1"/>
  <c r="BX90" i="1" s="1"/>
  <c r="BZ90" i="1" s="1"/>
  <c r="BT85" i="1"/>
  <c r="CD76" i="1"/>
  <c r="BV86" i="1"/>
  <c r="BU121" i="1"/>
  <c r="BV121" i="1"/>
  <c r="BW128" i="1"/>
  <c r="BX128" i="1" s="1"/>
  <c r="BU132" i="1"/>
  <c r="BV157" i="1"/>
  <c r="BV74" i="1"/>
  <c r="CH147" i="5"/>
  <c r="CJ147" i="5" s="1"/>
  <c r="CL111" i="5"/>
  <c r="CM111" i="5" s="1"/>
  <c r="CN111" i="5" s="1"/>
  <c r="CL118" i="5"/>
  <c r="CM118" i="5" s="1"/>
  <c r="CN118" i="5" s="1"/>
  <c r="CL135" i="5"/>
  <c r="CM135" i="5" s="1"/>
  <c r="CN135" i="5" s="1"/>
  <c r="CC93" i="5"/>
  <c r="CE93" i="5" s="1"/>
  <c r="CF93" i="5" s="1"/>
  <c r="CG93" i="5" s="1"/>
  <c r="CI93" i="5" s="1"/>
  <c r="CD127" i="5"/>
  <c r="CC139" i="5"/>
  <c r="CE139" i="5" s="1"/>
  <c r="CF139" i="5" s="1"/>
  <c r="CB122" i="5"/>
  <c r="CC122" i="5" s="1"/>
  <c r="CK89" i="5"/>
  <c r="CM89" i="5" s="1"/>
  <c r="CN89" i="5" s="1"/>
  <c r="CC146" i="5"/>
  <c r="CE146" i="5" s="1"/>
  <c r="CF146" i="5" s="1"/>
  <c r="CC75" i="5"/>
  <c r="CL141" i="5"/>
  <c r="CK103" i="5"/>
  <c r="CM103" i="5" s="1"/>
  <c r="CN103" i="5" s="1"/>
  <c r="CD91" i="5"/>
  <c r="CT143" i="5"/>
  <c r="CC128" i="5"/>
  <c r="CE128" i="5" s="1"/>
  <c r="CF128" i="5" s="1"/>
  <c r="CH128" i="5" s="1"/>
  <c r="CJ128" i="5" s="1"/>
  <c r="CK69" i="5"/>
  <c r="CM69" i="5" s="1"/>
  <c r="CN69" i="5" s="1"/>
  <c r="CK81" i="5"/>
  <c r="CC127" i="5"/>
  <c r="CK71" i="5"/>
  <c r="CM71" i="5" s="1"/>
  <c r="CN71" i="5" s="1"/>
  <c r="CL129" i="5"/>
  <c r="CM129" i="5" s="1"/>
  <c r="CN129" i="5" s="1"/>
  <c r="CC151" i="5"/>
  <c r="CE151" i="5" s="1"/>
  <c r="CF151" i="5" s="1"/>
  <c r="CC68" i="5"/>
  <c r="CE68" i="5" s="1"/>
  <c r="CF68" i="5" s="1"/>
  <c r="CL149" i="5"/>
  <c r="CM149" i="5" s="1"/>
  <c r="CN149" i="5" s="1"/>
  <c r="CH132" i="5"/>
  <c r="CJ132" i="5" s="1"/>
  <c r="CG132" i="5"/>
  <c r="CH80" i="5"/>
  <c r="CG80" i="5"/>
  <c r="CK97" i="5"/>
  <c r="CM97" i="5" s="1"/>
  <c r="CN97" i="5" s="1"/>
  <c r="CI154" i="5"/>
  <c r="CK154" i="5" s="1"/>
  <c r="CH64" i="5"/>
  <c r="CG64" i="5"/>
  <c r="CL109" i="5"/>
  <c r="CM109" i="5" s="1"/>
  <c r="CN109" i="5" s="1"/>
  <c r="CI116" i="5"/>
  <c r="CK116" i="5" s="1"/>
  <c r="CH72" i="5"/>
  <c r="CG72" i="5"/>
  <c r="CJ105" i="5"/>
  <c r="CK105" i="5" s="1"/>
  <c r="CH99" i="5"/>
  <c r="CG99" i="5"/>
  <c r="CI99" i="5" s="1"/>
  <c r="CC126" i="5"/>
  <c r="CE126" i="5" s="1"/>
  <c r="CF126" i="5" s="1"/>
  <c r="CT162" i="5"/>
  <c r="CU162" i="5" s="1"/>
  <c r="CV162" i="5" s="1"/>
  <c r="CL152" i="5"/>
  <c r="CM152" i="5" s="1"/>
  <c r="CN152" i="5" s="1"/>
  <c r="CQ125" i="5"/>
  <c r="CT125" i="5" s="1"/>
  <c r="CH159" i="5"/>
  <c r="CJ159" i="5" s="1"/>
  <c r="CG159" i="5"/>
  <c r="CB104" i="5"/>
  <c r="CC104" i="5" s="1"/>
  <c r="CI102" i="5"/>
  <c r="CJ76" i="5"/>
  <c r="CI142" i="5"/>
  <c r="CK142" i="5" s="1"/>
  <c r="CJ92" i="5"/>
  <c r="CC78" i="5"/>
  <c r="CE78" i="5" s="1"/>
  <c r="CF78" i="5" s="1"/>
  <c r="CI150" i="5"/>
  <c r="CK150" i="5" s="1"/>
  <c r="CI148" i="5"/>
  <c r="CK148" i="5" s="1"/>
  <c r="CR120" i="5"/>
  <c r="CT120" i="5" s="1"/>
  <c r="CI131" i="5"/>
  <c r="CK131" i="5" s="1"/>
  <c r="CP74" i="5"/>
  <c r="CO74" i="5"/>
  <c r="CQ74" i="5" s="1"/>
  <c r="CJ67" i="5"/>
  <c r="CL67" i="5" s="1"/>
  <c r="CP155" i="5"/>
  <c r="CR155" i="5" s="1"/>
  <c r="CO155" i="5"/>
  <c r="CE117" i="5"/>
  <c r="CF117" i="5" s="1"/>
  <c r="CI90" i="5"/>
  <c r="CI119" i="5"/>
  <c r="CK119" i="5" s="1"/>
  <c r="CI100" i="5"/>
  <c r="CB84" i="5"/>
  <c r="CD84" i="5" s="1"/>
  <c r="CJ102" i="5"/>
  <c r="CE133" i="5"/>
  <c r="CF133" i="5" s="1"/>
  <c r="CH121" i="5"/>
  <c r="CJ121" i="5" s="1"/>
  <c r="CG121" i="5"/>
  <c r="CH107" i="5"/>
  <c r="CJ107" i="5" s="1"/>
  <c r="CG107" i="5"/>
  <c r="CH136" i="5"/>
  <c r="CJ136" i="5" s="1"/>
  <c r="CG136" i="5"/>
  <c r="CP160" i="5"/>
  <c r="CR160" i="5" s="1"/>
  <c r="CO160" i="5"/>
  <c r="CP87" i="5"/>
  <c r="CO87" i="5"/>
  <c r="CE75" i="5"/>
  <c r="CF75" i="5" s="1"/>
  <c r="CC110" i="5"/>
  <c r="CE110" i="5" s="1"/>
  <c r="CF110" i="5" s="1"/>
  <c r="CL106" i="5"/>
  <c r="CM106" i="5" s="1"/>
  <c r="CN106" i="5" s="1"/>
  <c r="CM141" i="5"/>
  <c r="CN141" i="5" s="1"/>
  <c r="CJ90" i="5"/>
  <c r="CJ100" i="5"/>
  <c r="CH66" i="5"/>
  <c r="CG66" i="5"/>
  <c r="CI88" i="5"/>
  <c r="CM95" i="5"/>
  <c r="CN95" i="5" s="1"/>
  <c r="CP124" i="5"/>
  <c r="CO124" i="5"/>
  <c r="CQ124" i="5" s="1"/>
  <c r="CQ153" i="5"/>
  <c r="CS153" i="5" s="1"/>
  <c r="CP96" i="5"/>
  <c r="CO96" i="5"/>
  <c r="CQ96" i="5" s="1"/>
  <c r="CI156" i="5"/>
  <c r="CK156" i="5" s="1"/>
  <c r="CJ79" i="5"/>
  <c r="CL79" i="5" s="1"/>
  <c r="CE91" i="5"/>
  <c r="CF91" i="5" s="1"/>
  <c r="CH134" i="5"/>
  <c r="CJ134" i="5" s="1"/>
  <c r="CG134" i="5"/>
  <c r="CI108" i="5"/>
  <c r="CK108" i="5" s="1"/>
  <c r="CH138" i="5"/>
  <c r="CG138" i="5"/>
  <c r="CI138" i="5" s="1"/>
  <c r="CH77" i="5"/>
  <c r="CG77" i="5"/>
  <c r="CI77" i="5" s="1"/>
  <c r="CJ157" i="5"/>
  <c r="CL157" i="5" s="1"/>
  <c r="CJ88" i="5"/>
  <c r="CP161" i="5"/>
  <c r="CR161" i="5" s="1"/>
  <c r="CO161" i="5"/>
  <c r="CH123" i="5"/>
  <c r="CJ123" i="5" s="1"/>
  <c r="CG123" i="5"/>
  <c r="CM140" i="5"/>
  <c r="CN140" i="5" s="1"/>
  <c r="CI76" i="5"/>
  <c r="CK63" i="5"/>
  <c r="CI92" i="5"/>
  <c r="CI147" i="5"/>
  <c r="CK147" i="5" s="1"/>
  <c r="BU118" i="1"/>
  <c r="BW118" i="1" s="1"/>
  <c r="BX118" i="1" s="1"/>
  <c r="BY118" i="1" s="1"/>
  <c r="BS142" i="1"/>
  <c r="BV108" i="1"/>
  <c r="BW108" i="1" s="1"/>
  <c r="BX108" i="1" s="1"/>
  <c r="BU88" i="1"/>
  <c r="BV87" i="1"/>
  <c r="BW67" i="1"/>
  <c r="BX67" i="1" s="1"/>
  <c r="BY67" i="1" s="1"/>
  <c r="BU112" i="1"/>
  <c r="BW112" i="1" s="1"/>
  <c r="BX112" i="1" s="1"/>
  <c r="CD89" i="1"/>
  <c r="BV78" i="1"/>
  <c r="BW99" i="1"/>
  <c r="BX99" i="1" s="1"/>
  <c r="BY99" i="1" s="1"/>
  <c r="BT84" i="1"/>
  <c r="CC156" i="1"/>
  <c r="BU161" i="1"/>
  <c r="BZ122" i="1"/>
  <c r="BY122" i="1"/>
  <c r="BV62" i="1"/>
  <c r="BW62" i="1" s="1"/>
  <c r="BX62" i="1" s="1"/>
  <c r="BV132" i="1"/>
  <c r="BW132" i="1" s="1"/>
  <c r="BX132" i="1" s="1"/>
  <c r="BW141" i="1"/>
  <c r="BX141" i="1" s="1"/>
  <c r="BY141" i="1" s="1"/>
  <c r="BS109" i="1"/>
  <c r="BY69" i="1"/>
  <c r="BZ69" i="1"/>
  <c r="BS84" i="1"/>
  <c r="BU96" i="1"/>
  <c r="BR152" i="1"/>
  <c r="BQ152" i="1"/>
  <c r="BV161" i="1"/>
  <c r="BW161" i="1" s="1"/>
  <c r="BX161" i="1" s="1"/>
  <c r="BV88" i="1"/>
  <c r="BW119" i="1"/>
  <c r="BX119" i="1" s="1"/>
  <c r="BY119" i="1" s="1"/>
  <c r="CD73" i="1"/>
  <c r="CE114" i="1"/>
  <c r="CF114" i="1" s="1"/>
  <c r="CH114" i="1" s="1"/>
  <c r="BT142" i="1"/>
  <c r="BV100" i="1"/>
  <c r="BW100" i="1" s="1"/>
  <c r="BX100" i="1" s="1"/>
  <c r="BQ117" i="1"/>
  <c r="BR117" i="1"/>
  <c r="BU87" i="1"/>
  <c r="BU157" i="1"/>
  <c r="BT109" i="1"/>
  <c r="BZ135" i="1"/>
  <c r="BY135" i="1"/>
  <c r="BU74" i="1"/>
  <c r="CD123" i="1"/>
  <c r="BV138" i="1"/>
  <c r="BW138" i="1" s="1"/>
  <c r="BX138" i="1" s="1"/>
  <c r="BY80" i="1"/>
  <c r="BZ80" i="1"/>
  <c r="BY93" i="1"/>
  <c r="BZ93" i="1"/>
  <c r="CE68" i="1"/>
  <c r="CF68" i="1" s="1"/>
  <c r="CH68" i="1" s="1"/>
  <c r="CD64" i="1"/>
  <c r="CD149" i="1"/>
  <c r="BS97" i="1"/>
  <c r="BV96" i="1"/>
  <c r="BV129" i="1"/>
  <c r="BW129" i="1" s="1"/>
  <c r="BX129" i="1" s="1"/>
  <c r="BU78" i="1"/>
  <c r="BU144" i="1"/>
  <c r="BW144" i="1" s="1"/>
  <c r="BX144" i="1" s="1"/>
  <c r="BU147" i="1"/>
  <c r="BV147" i="1"/>
  <c r="BU115" i="1"/>
  <c r="BW115" i="1" s="1"/>
  <c r="BX115" i="1" s="1"/>
  <c r="BY128" i="1"/>
  <c r="BZ128" i="1"/>
  <c r="BU106" i="1"/>
  <c r="BW106" i="1" s="1"/>
  <c r="BX106" i="1" s="1"/>
  <c r="BT97" i="1"/>
  <c r="BZ160" i="1"/>
  <c r="BY160" i="1"/>
  <c r="BV83" i="1"/>
  <c r="BW83" i="1" s="1"/>
  <c r="BX83" i="1" s="1"/>
  <c r="BZ79" i="1"/>
  <c r="BY79" i="1"/>
  <c r="CA104" i="1"/>
  <c r="CD104" i="1" s="1"/>
  <c r="CC123" i="1"/>
  <c r="BZ143" i="1"/>
  <c r="CA143" i="1" s="1"/>
  <c r="CC153" i="1"/>
  <c r="CD82" i="1"/>
  <c r="CD140" i="1"/>
  <c r="CD153" i="1"/>
  <c r="CC82" i="1"/>
  <c r="CH162" i="1"/>
  <c r="CJ162" i="1" s="1"/>
  <c r="CD156" i="1"/>
  <c r="CE156" i="1" s="1"/>
  <c r="CF156" i="1" s="1"/>
  <c r="CJ127" i="1"/>
  <c r="CH92" i="1"/>
  <c r="CI92" i="1" s="1"/>
  <c r="CJ110" i="1"/>
  <c r="CI151" i="1"/>
  <c r="CG126" i="1"/>
  <c r="CH126" i="1"/>
  <c r="CG94" i="1"/>
  <c r="CH94" i="1"/>
  <c r="CC149" i="1"/>
  <c r="CC140" i="1"/>
  <c r="CI127" i="1"/>
  <c r="CC89" i="1"/>
  <c r="CI110" i="1"/>
  <c r="CG124" i="1"/>
  <c r="CH124" i="1"/>
  <c r="CG159" i="1"/>
  <c r="CH159" i="1"/>
  <c r="CG114" i="1"/>
  <c r="CC73" i="1"/>
  <c r="CJ151" i="1"/>
  <c r="CC76" i="1"/>
  <c r="CE76" i="1" s="1"/>
  <c r="CF76" i="1" s="1"/>
  <c r="CC64" i="1"/>
  <c r="CG94" i="5" l="1"/>
  <c r="CH94" i="5"/>
  <c r="CK101" i="5"/>
  <c r="CM101" i="5" s="1"/>
  <c r="CN101" i="5" s="1"/>
  <c r="CE82" i="5"/>
  <c r="CF82" i="5" s="1"/>
  <c r="CO112" i="5"/>
  <c r="CQ112" i="5" s="1"/>
  <c r="CP112" i="5"/>
  <c r="CH113" i="5"/>
  <c r="CJ113" i="5" s="1"/>
  <c r="CG113" i="5"/>
  <c r="CL83" i="5"/>
  <c r="CG128" i="5"/>
  <c r="CK65" i="5"/>
  <c r="CM65" i="5" s="1"/>
  <c r="CN65" i="5" s="1"/>
  <c r="CH144" i="5"/>
  <c r="CG144" i="5"/>
  <c r="CH70" i="5"/>
  <c r="CJ70" i="5" s="1"/>
  <c r="CG70" i="5"/>
  <c r="CI70" i="5" s="1"/>
  <c r="CS143" i="5"/>
  <c r="CU143" i="5" s="1"/>
  <c r="CV143" i="5" s="1"/>
  <c r="CM83" i="5"/>
  <c r="CN83" i="5" s="1"/>
  <c r="CL92" i="5"/>
  <c r="CL105" i="5"/>
  <c r="CM105" i="5" s="1"/>
  <c r="CN105" i="5" s="1"/>
  <c r="CC86" i="5"/>
  <c r="CL145" i="5"/>
  <c r="CH114" i="5"/>
  <c r="CJ114" i="5" s="1"/>
  <c r="CK114" i="5" s="1"/>
  <c r="CB136" i="1"/>
  <c r="CB145" i="1"/>
  <c r="BS107" i="1"/>
  <c r="CA136" i="1"/>
  <c r="CB155" i="1"/>
  <c r="BR65" i="1"/>
  <c r="BW139" i="1"/>
  <c r="BX139" i="1" s="1"/>
  <c r="CA145" i="1"/>
  <c r="BW86" i="1"/>
  <c r="BX86" i="1" s="1"/>
  <c r="BT71" i="1"/>
  <c r="BZ137" i="1"/>
  <c r="CB137" i="1" s="1"/>
  <c r="CE73" i="1"/>
  <c r="CF73" i="1" s="1"/>
  <c r="BW154" i="1"/>
  <c r="BX154" i="1" s="1"/>
  <c r="BV70" i="1"/>
  <c r="BV120" i="1"/>
  <c r="BW78" i="1"/>
  <c r="BX78" i="1" s="1"/>
  <c r="CB63" i="1"/>
  <c r="BW74" i="1"/>
  <c r="BX74" i="1" s="1"/>
  <c r="BP163" i="1"/>
  <c r="BY130" i="1"/>
  <c r="CB134" i="1"/>
  <c r="BV81" i="1"/>
  <c r="CA63" i="1"/>
  <c r="CC63" i="1" s="1"/>
  <c r="BU131" i="1"/>
  <c r="BY77" i="1"/>
  <c r="BZ77" i="1"/>
  <c r="BW91" i="1"/>
  <c r="BX91" i="1" s="1"/>
  <c r="BY91" i="1" s="1"/>
  <c r="BW146" i="1"/>
  <c r="BX146" i="1" s="1"/>
  <c r="BU70" i="1"/>
  <c r="BV131" i="1"/>
  <c r="BS71" i="1"/>
  <c r="BW148" i="1"/>
  <c r="BX148" i="1" s="1"/>
  <c r="BW70" i="1"/>
  <c r="BX70" i="1" s="1"/>
  <c r="BS65" i="1"/>
  <c r="BW95" i="1"/>
  <c r="BX95" i="1" s="1"/>
  <c r="BZ95" i="1" s="1"/>
  <c r="BU105" i="1"/>
  <c r="BT107" i="1"/>
  <c r="CL81" i="5"/>
  <c r="CM81" i="5" s="1"/>
  <c r="CN81" i="5" s="1"/>
  <c r="BW125" i="1"/>
  <c r="BX125" i="1" s="1"/>
  <c r="BY125" i="1" s="1"/>
  <c r="BV105" i="1"/>
  <c r="BW105" i="1" s="1"/>
  <c r="BX105" i="1" s="1"/>
  <c r="BZ105" i="1" s="1"/>
  <c r="BZ141" i="1"/>
  <c r="BW66" i="1"/>
  <c r="BX66" i="1" s="1"/>
  <c r="CA133" i="1"/>
  <c r="BU81" i="1"/>
  <c r="BS98" i="1"/>
  <c r="BT98" i="1"/>
  <c r="BW158" i="1"/>
  <c r="BX158" i="1" s="1"/>
  <c r="BZ158" i="1" s="1"/>
  <c r="BW72" i="1"/>
  <c r="BX72" i="1" s="1"/>
  <c r="BY116" i="1"/>
  <c r="BZ116" i="1"/>
  <c r="BW88" i="1"/>
  <c r="BX88" i="1" s="1"/>
  <c r="CA111" i="1"/>
  <c r="CB133" i="1"/>
  <c r="CG68" i="1"/>
  <c r="CA130" i="1"/>
  <c r="CD75" i="1"/>
  <c r="CC75" i="1"/>
  <c r="BY90" i="1"/>
  <c r="BT65" i="1"/>
  <c r="BV65" i="1" s="1"/>
  <c r="BW101" i="1"/>
  <c r="BX101" i="1" s="1"/>
  <c r="CB111" i="1"/>
  <c r="BY154" i="1"/>
  <c r="BZ154" i="1"/>
  <c r="CE89" i="1"/>
  <c r="CF89" i="1" s="1"/>
  <c r="BW87" i="1"/>
  <c r="BX87" i="1" s="1"/>
  <c r="CE86" i="5"/>
  <c r="CF86" i="5" s="1"/>
  <c r="CG86" i="5" s="1"/>
  <c r="CI86" i="5" s="1"/>
  <c r="CE64" i="1"/>
  <c r="CF64" i="1" s="1"/>
  <c r="BZ118" i="1"/>
  <c r="CB130" i="1"/>
  <c r="BU103" i="1"/>
  <c r="BV103" i="1"/>
  <c r="BZ91" i="1"/>
  <c r="BV150" i="1"/>
  <c r="BU150" i="1"/>
  <c r="BV142" i="1"/>
  <c r="BZ67" i="1"/>
  <c r="BW121" i="1"/>
  <c r="BX121" i="1" s="1"/>
  <c r="BY102" i="1"/>
  <c r="BZ102" i="1"/>
  <c r="BW96" i="1"/>
  <c r="BX96" i="1" s="1"/>
  <c r="BZ113" i="1"/>
  <c r="CB113" i="1" s="1"/>
  <c r="BU120" i="1"/>
  <c r="BW120" i="1" s="1"/>
  <c r="BX120" i="1" s="1"/>
  <c r="BW157" i="1"/>
  <c r="BX157" i="1" s="1"/>
  <c r="BY148" i="1"/>
  <c r="BZ148" i="1"/>
  <c r="CS96" i="6"/>
  <c r="CT96" i="6" s="1"/>
  <c r="CU162" i="6"/>
  <c r="CV162" i="6"/>
  <c r="DA63" i="6"/>
  <c r="DB63" i="6" s="1"/>
  <c r="DC63" i="6" s="1"/>
  <c r="CS129" i="6"/>
  <c r="CT129" i="6" s="1"/>
  <c r="CV90" i="6"/>
  <c r="CW90" i="6" s="1"/>
  <c r="CY90" i="6" s="1"/>
  <c r="DA139" i="6"/>
  <c r="DB139" i="6" s="1"/>
  <c r="DC139" i="6" s="1"/>
  <c r="CC85" i="5"/>
  <c r="CE85" i="5" s="1"/>
  <c r="CF85" i="5" s="1"/>
  <c r="CG85" i="5" s="1"/>
  <c r="CS82" i="6"/>
  <c r="CT82" i="6" s="1"/>
  <c r="CV82" i="6" s="1"/>
  <c r="CS104" i="6"/>
  <c r="CT104" i="6" s="1"/>
  <c r="CV104" i="6" s="1"/>
  <c r="CV135" i="6"/>
  <c r="CU135" i="6"/>
  <c r="DA84" i="6"/>
  <c r="DB84" i="6" s="1"/>
  <c r="DD84" i="6" s="1"/>
  <c r="DA98" i="6"/>
  <c r="DB98" i="6" s="1"/>
  <c r="DD98" i="6" s="1"/>
  <c r="CS143" i="6"/>
  <c r="CT143" i="6" s="1"/>
  <c r="CU143" i="6" s="1"/>
  <c r="CW65" i="6"/>
  <c r="CY65" i="6" s="1"/>
  <c r="CW159" i="6"/>
  <c r="CY159" i="6" s="1"/>
  <c r="CW134" i="6"/>
  <c r="CY134" i="6" s="1"/>
  <c r="DE79" i="6"/>
  <c r="DG79" i="6" s="1"/>
  <c r="CW116" i="6"/>
  <c r="CY116" i="6" s="1"/>
  <c r="DE112" i="6"/>
  <c r="DG112" i="6" s="1"/>
  <c r="CW152" i="6"/>
  <c r="CY152" i="6" s="1"/>
  <c r="CO114" i="6"/>
  <c r="CQ114" i="6" s="1"/>
  <c r="CO121" i="6"/>
  <c r="CQ121" i="6" s="1"/>
  <c r="CW68" i="6"/>
  <c r="CY68" i="6" s="1"/>
  <c r="CW160" i="6"/>
  <c r="CY160" i="6" s="1"/>
  <c r="CW161" i="6"/>
  <c r="CY161" i="6" s="1"/>
  <c r="DE103" i="6"/>
  <c r="DG103" i="6" s="1"/>
  <c r="CO105" i="6"/>
  <c r="CQ105" i="6" s="1"/>
  <c r="CW148" i="6"/>
  <c r="CY148" i="6" s="1"/>
  <c r="CW71" i="6"/>
  <c r="CY71" i="6" s="1"/>
  <c r="CW89" i="6"/>
  <c r="CY89" i="6" s="1"/>
  <c r="CW101" i="6"/>
  <c r="CY101" i="6" s="1"/>
  <c r="CW141" i="6"/>
  <c r="CY141" i="6" s="1"/>
  <c r="CW99" i="6"/>
  <c r="CY99" i="6" s="1"/>
  <c r="CW133" i="6"/>
  <c r="CY133" i="6" s="1"/>
  <c r="CW137" i="6"/>
  <c r="CY137" i="6" s="1"/>
  <c r="CO72" i="6"/>
  <c r="CQ72" i="6" s="1"/>
  <c r="CW97" i="6"/>
  <c r="CY97" i="6" s="1"/>
  <c r="CO75" i="6"/>
  <c r="CQ75" i="6" s="1"/>
  <c r="CW157" i="6"/>
  <c r="CY157" i="6" s="1"/>
  <c r="CS85" i="6"/>
  <c r="CT85" i="6" s="1"/>
  <c r="DF95" i="6"/>
  <c r="DH95" i="6" s="1"/>
  <c r="DF66" i="6"/>
  <c r="DH66" i="6" s="1"/>
  <c r="CX65" i="6"/>
  <c r="CZ65" i="6" s="1"/>
  <c r="CX159" i="6"/>
  <c r="CZ159" i="6" s="1"/>
  <c r="CX134" i="6"/>
  <c r="CZ134" i="6" s="1"/>
  <c r="DF79" i="6"/>
  <c r="DH79" i="6" s="1"/>
  <c r="CX116" i="6"/>
  <c r="CZ116" i="6" s="1"/>
  <c r="DF112" i="6"/>
  <c r="DH112" i="6" s="1"/>
  <c r="CX152" i="6"/>
  <c r="CZ152" i="6" s="1"/>
  <c r="CP114" i="6"/>
  <c r="CR114" i="6" s="1"/>
  <c r="CP121" i="6"/>
  <c r="CR121" i="6" s="1"/>
  <c r="CX68" i="6"/>
  <c r="CZ68" i="6" s="1"/>
  <c r="CX160" i="6"/>
  <c r="CZ160" i="6" s="1"/>
  <c r="CX161" i="6"/>
  <c r="CZ161" i="6" s="1"/>
  <c r="CU83" i="6"/>
  <c r="CV83" i="6"/>
  <c r="DC156" i="6"/>
  <c r="DD156" i="6"/>
  <c r="CU129" i="6"/>
  <c r="CV129" i="6"/>
  <c r="DC102" i="6"/>
  <c r="DD102" i="6"/>
  <c r="DC153" i="6"/>
  <c r="DD153" i="6"/>
  <c r="CU93" i="6"/>
  <c r="CV93" i="6"/>
  <c r="DC81" i="6"/>
  <c r="DD81" i="6"/>
  <c r="CU151" i="6"/>
  <c r="CV151" i="6"/>
  <c r="DE95" i="6"/>
  <c r="DG95" i="6" s="1"/>
  <c r="DE66" i="6"/>
  <c r="DG66" i="6" s="1"/>
  <c r="CU132" i="6"/>
  <c r="CV132" i="6"/>
  <c r="CU82" i="6"/>
  <c r="DC107" i="6"/>
  <c r="DD107" i="6"/>
  <c r="CU158" i="6"/>
  <c r="CV158" i="6"/>
  <c r="CU96" i="6"/>
  <c r="CV96" i="6"/>
  <c r="CU91" i="6"/>
  <c r="CV91" i="6"/>
  <c r="CU122" i="6"/>
  <c r="CV122" i="6"/>
  <c r="CU74" i="6"/>
  <c r="CV74" i="6"/>
  <c r="CU62" i="6"/>
  <c r="CV62" i="6"/>
  <c r="CW128" i="6"/>
  <c r="CY128" i="6" s="1"/>
  <c r="CX128" i="6"/>
  <c r="CZ128" i="6" s="1"/>
  <c r="DE111" i="6"/>
  <c r="DG111" i="6" s="1"/>
  <c r="DF111" i="6"/>
  <c r="DH111" i="6" s="1"/>
  <c r="CW144" i="6"/>
  <c r="CY144" i="6" s="1"/>
  <c r="CX144" i="6"/>
  <c r="CZ144" i="6" s="1"/>
  <c r="CW136" i="6"/>
  <c r="CY136" i="6" s="1"/>
  <c r="CX136" i="6"/>
  <c r="CZ136" i="6" s="1"/>
  <c r="CW76" i="6"/>
  <c r="CY76" i="6" s="1"/>
  <c r="CX76" i="6"/>
  <c r="CZ76" i="6" s="1"/>
  <c r="CU124" i="6"/>
  <c r="CV124" i="6"/>
  <c r="CU94" i="6"/>
  <c r="CV94" i="6"/>
  <c r="DC67" i="6"/>
  <c r="DD67" i="6"/>
  <c r="CU113" i="6"/>
  <c r="CV113" i="6"/>
  <c r="CU109" i="6"/>
  <c r="CV109" i="6"/>
  <c r="CU119" i="6"/>
  <c r="CV119" i="6"/>
  <c r="CU123" i="6"/>
  <c r="CV123" i="6"/>
  <c r="CU77" i="6"/>
  <c r="CV77" i="6"/>
  <c r="CU130" i="6"/>
  <c r="CV130" i="6"/>
  <c r="DC149" i="6"/>
  <c r="DD149" i="6"/>
  <c r="DF103" i="6"/>
  <c r="DH103" i="6" s="1"/>
  <c r="CW88" i="6"/>
  <c r="CY88" i="6" s="1"/>
  <c r="CX88" i="6"/>
  <c r="CZ88" i="6" s="1"/>
  <c r="CP105" i="6"/>
  <c r="CR105" i="6" s="1"/>
  <c r="CW80" i="6"/>
  <c r="CY80" i="6" s="1"/>
  <c r="CX80" i="6"/>
  <c r="CZ80" i="6" s="1"/>
  <c r="CX148" i="6"/>
  <c r="CZ148" i="6" s="1"/>
  <c r="CX71" i="6"/>
  <c r="CZ71" i="6" s="1"/>
  <c r="CX89" i="6"/>
  <c r="CZ89" i="6" s="1"/>
  <c r="CW86" i="6"/>
  <c r="CY86" i="6" s="1"/>
  <c r="CX86" i="6"/>
  <c r="CZ86" i="6" s="1"/>
  <c r="CX101" i="6"/>
  <c r="CZ101" i="6" s="1"/>
  <c r="CX141" i="6"/>
  <c r="CZ141" i="6" s="1"/>
  <c r="CW106" i="6"/>
  <c r="CY106" i="6" s="1"/>
  <c r="CX106" i="6"/>
  <c r="CZ106" i="6" s="1"/>
  <c r="CX99" i="6"/>
  <c r="CZ99" i="6" s="1"/>
  <c r="CX133" i="6"/>
  <c r="CZ133" i="6" s="1"/>
  <c r="CU138" i="6"/>
  <c r="CV138" i="6"/>
  <c r="CX137" i="6"/>
  <c r="CZ137" i="6" s="1"/>
  <c r="CP72" i="6"/>
  <c r="CR72" i="6" s="1"/>
  <c r="CS72" i="6" s="1"/>
  <c r="CT72" i="6" s="1"/>
  <c r="CX97" i="6"/>
  <c r="CZ97" i="6" s="1"/>
  <c r="CP75" i="6"/>
  <c r="CR75" i="6" s="1"/>
  <c r="CX157" i="6"/>
  <c r="CZ157" i="6" s="1"/>
  <c r="CS64" i="6"/>
  <c r="CT64" i="6" s="1"/>
  <c r="CS115" i="6"/>
  <c r="CT115" i="6" s="1"/>
  <c r="CS140" i="6"/>
  <c r="CT140" i="6" s="1"/>
  <c r="DA120" i="6"/>
  <c r="DB120" i="6" s="1"/>
  <c r="CS155" i="6"/>
  <c r="CT155" i="6" s="1"/>
  <c r="CS145" i="6"/>
  <c r="CT145" i="6" s="1"/>
  <c r="DA154" i="6"/>
  <c r="DB154" i="6" s="1"/>
  <c r="CS146" i="6"/>
  <c r="CT146" i="6" s="1"/>
  <c r="DA150" i="6"/>
  <c r="DB150" i="6" s="1"/>
  <c r="DA131" i="6"/>
  <c r="DB131" i="6" s="1"/>
  <c r="DA110" i="6"/>
  <c r="DB110" i="6" s="1"/>
  <c r="DA69" i="6"/>
  <c r="DB69" i="6" s="1"/>
  <c r="CS92" i="6"/>
  <c r="CT92" i="6" s="1"/>
  <c r="CS108" i="6"/>
  <c r="CT108" i="6" s="1"/>
  <c r="DA125" i="6"/>
  <c r="DB125" i="6" s="1"/>
  <c r="DA73" i="6"/>
  <c r="DB73" i="6" s="1"/>
  <c r="CS126" i="6"/>
  <c r="CT126" i="6" s="1"/>
  <c r="DA127" i="6"/>
  <c r="DB127" i="6" s="1"/>
  <c r="DA78" i="6"/>
  <c r="DB78" i="6" s="1"/>
  <c r="DA100" i="6"/>
  <c r="DB100" i="6" s="1"/>
  <c r="DA117" i="6"/>
  <c r="DB117" i="6" s="1"/>
  <c r="DA118" i="6"/>
  <c r="DB118" i="6" s="1"/>
  <c r="CS70" i="6"/>
  <c r="CT70" i="6" s="1"/>
  <c r="DA147" i="6"/>
  <c r="DB147" i="6" s="1"/>
  <c r="CH82" i="5"/>
  <c r="CG82" i="5"/>
  <c r="CI82" i="5" s="1"/>
  <c r="CL98" i="5"/>
  <c r="CM98" i="5" s="1"/>
  <c r="CN98" i="5" s="1"/>
  <c r="CE127" i="5"/>
  <c r="CF127" i="5" s="1"/>
  <c r="CH127" i="5" s="1"/>
  <c r="CJ127" i="5" s="1"/>
  <c r="CK100" i="5"/>
  <c r="CK79" i="5"/>
  <c r="CL63" i="5"/>
  <c r="CM63" i="5" s="1"/>
  <c r="CN63" i="5" s="1"/>
  <c r="CH93" i="5"/>
  <c r="CM145" i="5"/>
  <c r="CN145" i="5" s="1"/>
  <c r="CK76" i="5"/>
  <c r="CK90" i="5"/>
  <c r="CP62" i="5"/>
  <c r="CR62" i="5" s="1"/>
  <c r="CH130" i="5"/>
  <c r="CJ130" i="5" s="1"/>
  <c r="CG130" i="5"/>
  <c r="CD104" i="5"/>
  <c r="CE104" i="5" s="1"/>
  <c r="CF104" i="5" s="1"/>
  <c r="CG104" i="5" s="1"/>
  <c r="CG158" i="5"/>
  <c r="CE73" i="5"/>
  <c r="CF73" i="5" s="1"/>
  <c r="CS125" i="5"/>
  <c r="CU125" i="5" s="1"/>
  <c r="CV125" i="5" s="1"/>
  <c r="BU85" i="1"/>
  <c r="BV85" i="1"/>
  <c r="CE123" i="1"/>
  <c r="CF123" i="1" s="1"/>
  <c r="BZ86" i="1"/>
  <c r="BY86" i="1"/>
  <c r="CE140" i="1"/>
  <c r="CF140" i="1" s="1"/>
  <c r="BV109" i="1"/>
  <c r="CK157" i="5"/>
  <c r="CM157" i="5" s="1"/>
  <c r="CN157" i="5" s="1"/>
  <c r="CL108" i="5"/>
  <c r="CM108" i="5" s="1"/>
  <c r="CN108" i="5" s="1"/>
  <c r="CD122" i="5"/>
  <c r="CE122" i="5" s="1"/>
  <c r="CF122" i="5" s="1"/>
  <c r="CL114" i="5"/>
  <c r="CL76" i="5"/>
  <c r="CK88" i="5"/>
  <c r="CT153" i="5"/>
  <c r="CL100" i="5"/>
  <c r="CL119" i="5"/>
  <c r="CM119" i="5" s="1"/>
  <c r="CN119" i="5" s="1"/>
  <c r="CK102" i="5"/>
  <c r="CL90" i="5"/>
  <c r="CK70" i="5"/>
  <c r="CL116" i="5"/>
  <c r="CM116" i="5" s="1"/>
  <c r="CN116" i="5" s="1"/>
  <c r="CL154" i="5"/>
  <c r="CM154" i="5" s="1"/>
  <c r="CN154" i="5" s="1"/>
  <c r="CP154" i="5" s="1"/>
  <c r="CR154" i="5" s="1"/>
  <c r="CP106" i="5"/>
  <c r="CO106" i="5"/>
  <c r="CQ106" i="5" s="1"/>
  <c r="CJ77" i="5"/>
  <c r="CK77" i="5" s="1"/>
  <c r="CJ138" i="5"/>
  <c r="CK138" i="5" s="1"/>
  <c r="CL156" i="5"/>
  <c r="CM156" i="5" s="1"/>
  <c r="CN156" i="5" s="1"/>
  <c r="CI113" i="5"/>
  <c r="CK113" i="5" s="1"/>
  <c r="CH68" i="5"/>
  <c r="CG68" i="5"/>
  <c r="CI66" i="5"/>
  <c r="CP141" i="5"/>
  <c r="CR141" i="5" s="1"/>
  <c r="CO141" i="5"/>
  <c r="CH151" i="5"/>
  <c r="CJ151" i="5" s="1"/>
  <c r="CG151" i="5"/>
  <c r="CC84" i="5"/>
  <c r="CE84" i="5" s="1"/>
  <c r="CF84" i="5" s="1"/>
  <c r="CH117" i="5"/>
  <c r="CJ117" i="5" s="1"/>
  <c r="CG117" i="5"/>
  <c r="CL131" i="5"/>
  <c r="CM131" i="5" s="1"/>
  <c r="CN131" i="5" s="1"/>
  <c r="CL148" i="5"/>
  <c r="CM148" i="5" s="1"/>
  <c r="CN148" i="5" s="1"/>
  <c r="CH78" i="5"/>
  <c r="CG78" i="5"/>
  <c r="CP129" i="5"/>
  <c r="CO129" i="5"/>
  <c r="CQ129" i="5" s="1"/>
  <c r="CX162" i="5"/>
  <c r="CZ162" i="5" s="1"/>
  <c r="CW162" i="5"/>
  <c r="CJ72" i="5"/>
  <c r="CJ64" i="5"/>
  <c r="CP135" i="5"/>
  <c r="CR135" i="5" s="1"/>
  <c r="CO135" i="5"/>
  <c r="CP149" i="5"/>
  <c r="CR149" i="5" s="1"/>
  <c r="CO149" i="5"/>
  <c r="CI128" i="5"/>
  <c r="CK128" i="5" s="1"/>
  <c r="CH91" i="5"/>
  <c r="CG91" i="5"/>
  <c r="CI91" i="5" s="1"/>
  <c r="CR124" i="5"/>
  <c r="CT124" i="5" s="1"/>
  <c r="CL88" i="5"/>
  <c r="CJ66" i="5"/>
  <c r="CL66" i="5" s="1"/>
  <c r="CI94" i="5"/>
  <c r="CH75" i="5"/>
  <c r="CG75" i="5"/>
  <c r="CI75" i="5" s="1"/>
  <c r="CQ87" i="5"/>
  <c r="CQ160" i="5"/>
  <c r="CS160" i="5" s="1"/>
  <c r="CI107" i="5"/>
  <c r="CK107" i="5" s="1"/>
  <c r="CP83" i="5"/>
  <c r="CO83" i="5"/>
  <c r="CQ83" i="5" s="1"/>
  <c r="CQ155" i="5"/>
  <c r="CS155" i="5" s="1"/>
  <c r="CR74" i="5"/>
  <c r="CT74" i="5" s="1"/>
  <c r="CK92" i="5"/>
  <c r="CM92" i="5" s="1"/>
  <c r="CN92" i="5" s="1"/>
  <c r="CL102" i="5"/>
  <c r="CH126" i="5"/>
  <c r="CJ126" i="5" s="1"/>
  <c r="CG126" i="5"/>
  <c r="CP111" i="5"/>
  <c r="CO111" i="5"/>
  <c r="CQ111" i="5" s="1"/>
  <c r="CP89" i="5"/>
  <c r="CO89" i="5"/>
  <c r="CQ89" i="5" s="1"/>
  <c r="CJ82" i="5"/>
  <c r="CP140" i="5"/>
  <c r="CR140" i="5" s="1"/>
  <c r="CO140" i="5"/>
  <c r="CI123" i="5"/>
  <c r="CK123" i="5" s="1"/>
  <c r="CP109" i="5"/>
  <c r="CO109" i="5"/>
  <c r="CQ109" i="5" s="1"/>
  <c r="CM79" i="5"/>
  <c r="CN79" i="5" s="1"/>
  <c r="CP95" i="5"/>
  <c r="CO95" i="5"/>
  <c r="CJ94" i="5"/>
  <c r="CH110" i="5"/>
  <c r="CJ110" i="5" s="1"/>
  <c r="CG110" i="5"/>
  <c r="CH146" i="5"/>
  <c r="CJ146" i="5" s="1"/>
  <c r="CG146" i="5"/>
  <c r="CR87" i="5"/>
  <c r="CH133" i="5"/>
  <c r="CJ133" i="5" s="1"/>
  <c r="CG133" i="5"/>
  <c r="CP71" i="5"/>
  <c r="CO71" i="5"/>
  <c r="CQ71" i="5" s="1"/>
  <c r="CK67" i="5"/>
  <c r="CM67" i="5" s="1"/>
  <c r="CN67" i="5" s="1"/>
  <c r="CS120" i="5"/>
  <c r="CU120" i="5" s="1"/>
  <c r="CV120" i="5" s="1"/>
  <c r="CL150" i="5"/>
  <c r="CM150" i="5" s="1"/>
  <c r="CN150" i="5" s="1"/>
  <c r="CR112" i="5"/>
  <c r="CT112" i="5" s="1"/>
  <c r="CJ99" i="5"/>
  <c r="CK99" i="5" s="1"/>
  <c r="CI80" i="5"/>
  <c r="CI132" i="5"/>
  <c r="CK132" i="5" s="1"/>
  <c r="CL147" i="5"/>
  <c r="CM147" i="5" s="1"/>
  <c r="CN147" i="5" s="1"/>
  <c r="CQ161" i="5"/>
  <c r="CS161" i="5" s="1"/>
  <c r="CL138" i="5"/>
  <c r="CI134" i="5"/>
  <c r="CK134" i="5" s="1"/>
  <c r="CR96" i="5"/>
  <c r="CT96" i="5" s="1"/>
  <c r="CU153" i="5"/>
  <c r="CV153" i="5" s="1"/>
  <c r="CP81" i="5"/>
  <c r="CO81" i="5"/>
  <c r="CQ81" i="5" s="1"/>
  <c r="CP69" i="5"/>
  <c r="CO69" i="5"/>
  <c r="CQ69" i="5" s="1"/>
  <c r="CH139" i="5"/>
  <c r="CJ139" i="5" s="1"/>
  <c r="CG139" i="5"/>
  <c r="CP103" i="5"/>
  <c r="CO103" i="5"/>
  <c r="CL137" i="5"/>
  <c r="CM137" i="5" s="1"/>
  <c r="CN137" i="5" s="1"/>
  <c r="CI136" i="5"/>
  <c r="CK136" i="5" s="1"/>
  <c r="CI121" i="5"/>
  <c r="CK121" i="5" s="1"/>
  <c r="CL142" i="5"/>
  <c r="CM142" i="5" s="1"/>
  <c r="CN142" i="5" s="1"/>
  <c r="CP118" i="5"/>
  <c r="CO118" i="5"/>
  <c r="CI159" i="5"/>
  <c r="CK159" i="5" s="1"/>
  <c r="CP152" i="5"/>
  <c r="CR152" i="5" s="1"/>
  <c r="CO152" i="5"/>
  <c r="CL115" i="5"/>
  <c r="CM115" i="5" s="1"/>
  <c r="CN115" i="5" s="1"/>
  <c r="CI72" i="5"/>
  <c r="CP65" i="5"/>
  <c r="CO65" i="5"/>
  <c r="CQ65" i="5" s="1"/>
  <c r="CI64" i="5"/>
  <c r="CP97" i="5"/>
  <c r="CO97" i="5"/>
  <c r="CJ80" i="5"/>
  <c r="CJ93" i="5"/>
  <c r="CK93" i="5" s="1"/>
  <c r="BZ112" i="1"/>
  <c r="BY112" i="1"/>
  <c r="CE149" i="1"/>
  <c r="CF149" i="1" s="1"/>
  <c r="CG149" i="1" s="1"/>
  <c r="CB122" i="1"/>
  <c r="CA69" i="1"/>
  <c r="CL151" i="1"/>
  <c r="BZ99" i="1"/>
  <c r="CB99" i="1" s="1"/>
  <c r="BZ62" i="1"/>
  <c r="BY62" i="1"/>
  <c r="BY132" i="1"/>
  <c r="BZ132" i="1"/>
  <c r="CB69" i="1"/>
  <c r="CA122" i="1"/>
  <c r="BY108" i="1"/>
  <c r="BZ108" i="1"/>
  <c r="CB135" i="1"/>
  <c r="BV84" i="1"/>
  <c r="BU84" i="1"/>
  <c r="BZ119" i="1"/>
  <c r="CA119" i="1" s="1"/>
  <c r="BT117" i="1"/>
  <c r="CB141" i="1"/>
  <c r="BS152" i="1"/>
  <c r="CB67" i="1"/>
  <c r="BT152" i="1"/>
  <c r="CA67" i="1"/>
  <c r="CE82" i="1"/>
  <c r="CF82" i="1" s="1"/>
  <c r="BW147" i="1"/>
  <c r="BX147" i="1" s="1"/>
  <c r="BY147" i="1" s="1"/>
  <c r="CB128" i="1"/>
  <c r="CA93" i="1"/>
  <c r="CA90" i="1"/>
  <c r="CB79" i="1"/>
  <c r="CB160" i="1"/>
  <c r="CC155" i="1"/>
  <c r="CA135" i="1"/>
  <c r="CB90" i="1"/>
  <c r="BY74" i="1"/>
  <c r="BZ74" i="1"/>
  <c r="BY157" i="1"/>
  <c r="BZ157" i="1"/>
  <c r="BV97" i="1"/>
  <c r="CB80" i="1"/>
  <c r="BU142" i="1"/>
  <c r="BW142" i="1" s="1"/>
  <c r="BX142" i="1" s="1"/>
  <c r="BY100" i="1"/>
  <c r="BZ100" i="1"/>
  <c r="BU109" i="1"/>
  <c r="BS117" i="1"/>
  <c r="CA141" i="1"/>
  <c r="BY87" i="1"/>
  <c r="BZ87" i="1"/>
  <c r="BZ96" i="1"/>
  <c r="BY96" i="1"/>
  <c r="BY88" i="1"/>
  <c r="BZ88" i="1"/>
  <c r="CD155" i="1"/>
  <c r="CB93" i="1"/>
  <c r="CA80" i="1"/>
  <c r="BZ83" i="1"/>
  <c r="BY83" i="1"/>
  <c r="CA128" i="1"/>
  <c r="BY78" i="1"/>
  <c r="BZ78" i="1"/>
  <c r="BY138" i="1"/>
  <c r="BZ138" i="1"/>
  <c r="BY106" i="1"/>
  <c r="BZ106" i="1"/>
  <c r="BZ144" i="1"/>
  <c r="BY144" i="1"/>
  <c r="BY161" i="1"/>
  <c r="BZ161" i="1"/>
  <c r="BY115" i="1"/>
  <c r="BZ115" i="1"/>
  <c r="BY129" i="1"/>
  <c r="BZ129" i="1"/>
  <c r="BU97" i="1"/>
  <c r="CA160" i="1"/>
  <c r="CC160" i="1" s="1"/>
  <c r="CA79" i="1"/>
  <c r="CC104" i="1"/>
  <c r="CE104" i="1" s="1"/>
  <c r="CF104" i="1" s="1"/>
  <c r="CG104" i="1" s="1"/>
  <c r="CE153" i="1"/>
  <c r="CF153" i="1" s="1"/>
  <c r="CG153" i="1" s="1"/>
  <c r="CK110" i="1"/>
  <c r="CB143" i="1"/>
  <c r="CD143" i="1" s="1"/>
  <c r="CG123" i="1"/>
  <c r="CH123" i="1"/>
  <c r="CK127" i="1"/>
  <c r="CJ92" i="1"/>
  <c r="CL92" i="1" s="1"/>
  <c r="CI162" i="1"/>
  <c r="CL162" i="1" s="1"/>
  <c r="CL110" i="1"/>
  <c r="CL127" i="1"/>
  <c r="CJ126" i="1"/>
  <c r="CI159" i="1"/>
  <c r="CI124" i="1"/>
  <c r="CI114" i="1"/>
  <c r="CJ94" i="1"/>
  <c r="CJ68" i="1"/>
  <c r="CH149" i="1"/>
  <c r="CG82" i="1"/>
  <c r="CH82" i="1"/>
  <c r="CG76" i="1"/>
  <c r="CH76" i="1"/>
  <c r="CG73" i="1"/>
  <c r="CH73" i="1"/>
  <c r="CI126" i="1"/>
  <c r="CG156" i="1"/>
  <c r="CH156" i="1"/>
  <c r="CK151" i="1"/>
  <c r="CM151" i="1" s="1"/>
  <c r="CN151" i="1" s="1"/>
  <c r="CG89" i="1"/>
  <c r="CH89" i="1"/>
  <c r="CG140" i="1"/>
  <c r="CH140" i="1"/>
  <c r="CG64" i="1"/>
  <c r="CH64" i="1"/>
  <c r="CJ114" i="1"/>
  <c r="CJ159" i="1"/>
  <c r="CJ124" i="1"/>
  <c r="CI94" i="1"/>
  <c r="CI68" i="1"/>
  <c r="CP101" i="5" l="1"/>
  <c r="CR101" i="5" s="1"/>
  <c r="CO101" i="5"/>
  <c r="CQ101" i="5" s="1"/>
  <c r="CO105" i="5"/>
  <c r="CQ105" i="5" s="1"/>
  <c r="CP105" i="5"/>
  <c r="CL94" i="5"/>
  <c r="CH86" i="5"/>
  <c r="CJ86" i="5" s="1"/>
  <c r="CL70" i="5"/>
  <c r="CM70" i="5" s="1"/>
  <c r="CN70" i="5" s="1"/>
  <c r="CX143" i="5"/>
  <c r="CZ143" i="5" s="1"/>
  <c r="CW143" i="5"/>
  <c r="CY143" i="5" s="1"/>
  <c r="CI144" i="5"/>
  <c r="CJ144" i="5"/>
  <c r="CL72" i="5"/>
  <c r="CM114" i="5"/>
  <c r="CN114" i="5" s="1"/>
  <c r="CO114" i="5" s="1"/>
  <c r="CQ114" i="5" s="1"/>
  <c r="CM90" i="5"/>
  <c r="CN90" i="5" s="1"/>
  <c r="CT101" i="5"/>
  <c r="CC145" i="1"/>
  <c r="CC136" i="1"/>
  <c r="CD130" i="1"/>
  <c r="CD135" i="1"/>
  <c r="BZ125" i="1"/>
  <c r="BY105" i="1"/>
  <c r="CD136" i="1"/>
  <c r="CE136" i="1" s="1"/>
  <c r="CF136" i="1" s="1"/>
  <c r="CL159" i="1"/>
  <c r="CA137" i="1"/>
  <c r="CC137" i="1" s="1"/>
  <c r="BZ139" i="1"/>
  <c r="BY139" i="1"/>
  <c r="CD145" i="1"/>
  <c r="CA113" i="1"/>
  <c r="CD63" i="1"/>
  <c r="CE63" i="1" s="1"/>
  <c r="CF63" i="1" s="1"/>
  <c r="CH63" i="1" s="1"/>
  <c r="CK94" i="1"/>
  <c r="CD134" i="1"/>
  <c r="CC134" i="1"/>
  <c r="BW81" i="1"/>
  <c r="BX81" i="1" s="1"/>
  <c r="BZ81" i="1" s="1"/>
  <c r="BW131" i="1"/>
  <c r="BX131" i="1" s="1"/>
  <c r="BZ131" i="1" s="1"/>
  <c r="CA77" i="1"/>
  <c r="CB77" i="1"/>
  <c r="BY95" i="1"/>
  <c r="CB95" i="1" s="1"/>
  <c r="BU71" i="1"/>
  <c r="BV71" i="1"/>
  <c r="BY158" i="1"/>
  <c r="CA158" i="1" s="1"/>
  <c r="BY70" i="1"/>
  <c r="BZ70" i="1"/>
  <c r="BY146" i="1"/>
  <c r="BZ146" i="1"/>
  <c r="CE155" i="1"/>
  <c r="CF155" i="1" s="1"/>
  <c r="CH155" i="1" s="1"/>
  <c r="BV107" i="1"/>
  <c r="BU107" i="1"/>
  <c r="CD133" i="1"/>
  <c r="CM102" i="5"/>
  <c r="CN102" i="5" s="1"/>
  <c r="CP102" i="5" s="1"/>
  <c r="CH85" i="5"/>
  <c r="CJ85" i="5" s="1"/>
  <c r="CA116" i="1"/>
  <c r="CB125" i="1"/>
  <c r="BZ147" i="1"/>
  <c r="BV152" i="1"/>
  <c r="BW103" i="1"/>
  <c r="BX103" i="1" s="1"/>
  <c r="BY103" i="1" s="1"/>
  <c r="CE75" i="1"/>
  <c r="CF75" i="1" s="1"/>
  <c r="CG75" i="1" s="1"/>
  <c r="BZ66" i="1"/>
  <c r="BY66" i="1"/>
  <c r="CB116" i="1"/>
  <c r="CD116" i="1" s="1"/>
  <c r="BY81" i="1"/>
  <c r="BU98" i="1"/>
  <c r="CC80" i="1"/>
  <c r="CA125" i="1"/>
  <c r="CC125" i="1" s="1"/>
  <c r="BV98" i="1"/>
  <c r="CA91" i="1"/>
  <c r="BY72" i="1"/>
  <c r="BZ72" i="1"/>
  <c r="CK92" i="1"/>
  <c r="CD111" i="1"/>
  <c r="CH153" i="1"/>
  <c r="BU117" i="1"/>
  <c r="CA99" i="1"/>
  <c r="BU65" i="1"/>
  <c r="BW65" i="1" s="1"/>
  <c r="BX65" i="1" s="1"/>
  <c r="CC133" i="1"/>
  <c r="CA105" i="1"/>
  <c r="CA154" i="1"/>
  <c r="CC67" i="1"/>
  <c r="BY101" i="1"/>
  <c r="BZ101" i="1"/>
  <c r="CM127" i="1"/>
  <c r="CN127" i="1" s="1"/>
  <c r="CC128" i="1"/>
  <c r="CL77" i="5"/>
  <c r="CX90" i="6"/>
  <c r="CZ90" i="6" s="1"/>
  <c r="DC98" i="6"/>
  <c r="CB102" i="1"/>
  <c r="CC111" i="1"/>
  <c r="CB105" i="1"/>
  <c r="CB154" i="1"/>
  <c r="CO154" i="5"/>
  <c r="CT62" i="5"/>
  <c r="CG127" i="5"/>
  <c r="CI127" i="5" s="1"/>
  <c r="CK127" i="5" s="1"/>
  <c r="CU104" i="6"/>
  <c r="CS121" i="6"/>
  <c r="CT121" i="6" s="1"/>
  <c r="CA148" i="1"/>
  <c r="BW150" i="1"/>
  <c r="BX150" i="1" s="1"/>
  <c r="CB118" i="1"/>
  <c r="CA118" i="1"/>
  <c r="CB158" i="1"/>
  <c r="BZ103" i="1"/>
  <c r="CC130" i="1"/>
  <c r="CE130" i="1" s="1"/>
  <c r="CF130" i="1" s="1"/>
  <c r="CM110" i="1"/>
  <c r="CN110" i="1" s="1"/>
  <c r="BW109" i="1"/>
  <c r="BX109" i="1" s="1"/>
  <c r="BY109" i="1" s="1"/>
  <c r="CA86" i="1"/>
  <c r="CB148" i="1"/>
  <c r="BY121" i="1"/>
  <c r="BZ121" i="1"/>
  <c r="CK126" i="1"/>
  <c r="CA102" i="1"/>
  <c r="CB112" i="1"/>
  <c r="BY120" i="1"/>
  <c r="BZ120" i="1"/>
  <c r="CB91" i="1"/>
  <c r="DD63" i="6"/>
  <c r="DF63" i="6" s="1"/>
  <c r="DH63" i="6" s="1"/>
  <c r="CK86" i="5"/>
  <c r="CW162" i="6"/>
  <c r="CY162" i="6" s="1"/>
  <c r="DA162" i="6" s="1"/>
  <c r="DB162" i="6" s="1"/>
  <c r="CX162" i="6"/>
  <c r="CZ162" i="6" s="1"/>
  <c r="DD139" i="6"/>
  <c r="DF139" i="6" s="1"/>
  <c r="DH139" i="6" s="1"/>
  <c r="CI85" i="5"/>
  <c r="CK85" i="5" s="1"/>
  <c r="CS62" i="5"/>
  <c r="DA97" i="6"/>
  <c r="DB97" i="6" s="1"/>
  <c r="CS114" i="6"/>
  <c r="CT114" i="6" s="1"/>
  <c r="CU114" i="6" s="1"/>
  <c r="DA161" i="6"/>
  <c r="DB161" i="6" s="1"/>
  <c r="DC161" i="6" s="1"/>
  <c r="CV143" i="6"/>
  <c r="CW143" i="6" s="1"/>
  <c r="CY143" i="6" s="1"/>
  <c r="DC84" i="6"/>
  <c r="DF84" i="6" s="1"/>
  <c r="DH84" i="6" s="1"/>
  <c r="DI95" i="6"/>
  <c r="DJ95" i="6" s="1"/>
  <c r="DL95" i="6" s="1"/>
  <c r="DA89" i="6"/>
  <c r="DB89" i="6" s="1"/>
  <c r="DD89" i="6" s="1"/>
  <c r="DI103" i="6"/>
  <c r="DJ103" i="6" s="1"/>
  <c r="DL103" i="6" s="1"/>
  <c r="DI66" i="6"/>
  <c r="DJ66" i="6" s="1"/>
  <c r="DK66" i="6" s="1"/>
  <c r="DA137" i="6"/>
  <c r="DB137" i="6" s="1"/>
  <c r="DC137" i="6" s="1"/>
  <c r="CS105" i="6"/>
  <c r="CT105" i="6" s="1"/>
  <c r="CV105" i="6" s="1"/>
  <c r="CX143" i="6"/>
  <c r="CZ143" i="6" s="1"/>
  <c r="CW135" i="6"/>
  <c r="CY135" i="6" s="1"/>
  <c r="DA99" i="6"/>
  <c r="DB99" i="6" s="1"/>
  <c r="DC99" i="6" s="1"/>
  <c r="CX135" i="6"/>
  <c r="CZ135" i="6" s="1"/>
  <c r="DA80" i="6"/>
  <c r="DB80" i="6" s="1"/>
  <c r="DC80" i="6" s="1"/>
  <c r="CX130" i="6"/>
  <c r="CZ130" i="6" s="1"/>
  <c r="CX123" i="6"/>
  <c r="CZ123" i="6" s="1"/>
  <c r="CX109" i="6"/>
  <c r="CZ109" i="6" s="1"/>
  <c r="DF67" i="6"/>
  <c r="DH67" i="6" s="1"/>
  <c r="CX74" i="6"/>
  <c r="CZ74" i="6" s="1"/>
  <c r="CX91" i="6"/>
  <c r="CZ91" i="6" s="1"/>
  <c r="DF107" i="6"/>
  <c r="DH107" i="6" s="1"/>
  <c r="DF81" i="6"/>
  <c r="DH81" i="6" s="1"/>
  <c r="DF102" i="6"/>
  <c r="DH102" i="6" s="1"/>
  <c r="DA128" i="6"/>
  <c r="DB128" i="6" s="1"/>
  <c r="DD128" i="6" s="1"/>
  <c r="DA106" i="6"/>
  <c r="DB106" i="6" s="1"/>
  <c r="DD106" i="6" s="1"/>
  <c r="DA88" i="6"/>
  <c r="DB88" i="6" s="1"/>
  <c r="DC88" i="6" s="1"/>
  <c r="DA76" i="6"/>
  <c r="DB76" i="6" s="1"/>
  <c r="DC76" i="6" s="1"/>
  <c r="DF156" i="6"/>
  <c r="DH156" i="6" s="1"/>
  <c r="DF98" i="6"/>
  <c r="DH98" i="6" s="1"/>
  <c r="CW113" i="6"/>
  <c r="CY113" i="6" s="1"/>
  <c r="DE139" i="6"/>
  <c r="DG139" i="6" s="1"/>
  <c r="DI111" i="6"/>
  <c r="DJ111" i="6" s="1"/>
  <c r="DL111" i="6" s="1"/>
  <c r="CW62" i="6"/>
  <c r="CY62" i="6" s="1"/>
  <c r="CW122" i="6"/>
  <c r="CY122" i="6" s="1"/>
  <c r="CW158" i="6"/>
  <c r="CY158" i="6" s="1"/>
  <c r="CW151" i="6"/>
  <c r="CY151" i="6" s="1"/>
  <c r="CW93" i="6"/>
  <c r="CY93" i="6" s="1"/>
  <c r="DE153" i="6"/>
  <c r="DG153" i="6" s="1"/>
  <c r="CW129" i="6"/>
  <c r="CY129" i="6" s="1"/>
  <c r="CW83" i="6"/>
  <c r="CY83" i="6" s="1"/>
  <c r="CU85" i="6"/>
  <c r="CV85" i="6"/>
  <c r="CW130" i="6"/>
  <c r="CY130" i="6" s="1"/>
  <c r="CW123" i="6"/>
  <c r="CY123" i="6" s="1"/>
  <c r="CW109" i="6"/>
  <c r="CY109" i="6" s="1"/>
  <c r="DE67" i="6"/>
  <c r="DG67" i="6" s="1"/>
  <c r="DE63" i="6"/>
  <c r="DG63" i="6" s="1"/>
  <c r="CW74" i="6"/>
  <c r="CY74" i="6" s="1"/>
  <c r="CW91" i="6"/>
  <c r="CY91" i="6" s="1"/>
  <c r="DE84" i="6"/>
  <c r="DG84" i="6" s="1"/>
  <c r="DE107" i="6"/>
  <c r="DG107" i="6" s="1"/>
  <c r="DE81" i="6"/>
  <c r="DG81" i="6" s="1"/>
  <c r="DI81" i="6" s="1"/>
  <c r="DJ81" i="6" s="1"/>
  <c r="DE102" i="6"/>
  <c r="DG102" i="6" s="1"/>
  <c r="DE156" i="6"/>
  <c r="DG156" i="6" s="1"/>
  <c r="DE98" i="6"/>
  <c r="DG98" i="6" s="1"/>
  <c r="CX138" i="6"/>
  <c r="CZ138" i="6" s="1"/>
  <c r="DF149" i="6"/>
  <c r="DH149" i="6" s="1"/>
  <c r="CX77" i="6"/>
  <c r="CZ77" i="6" s="1"/>
  <c r="CX119" i="6"/>
  <c r="CZ119" i="6" s="1"/>
  <c r="CX113" i="6"/>
  <c r="CZ113" i="6" s="1"/>
  <c r="CX62" i="6"/>
  <c r="CZ62" i="6" s="1"/>
  <c r="CX122" i="6"/>
  <c r="CZ122" i="6" s="1"/>
  <c r="CX158" i="6"/>
  <c r="CZ158" i="6" s="1"/>
  <c r="CX151" i="6"/>
  <c r="CZ151" i="6" s="1"/>
  <c r="CX93" i="6"/>
  <c r="CZ93" i="6" s="1"/>
  <c r="DF153" i="6"/>
  <c r="DH153" i="6" s="1"/>
  <c r="CX129" i="6"/>
  <c r="CZ129" i="6" s="1"/>
  <c r="CX83" i="6"/>
  <c r="CZ83" i="6" s="1"/>
  <c r="DD161" i="6"/>
  <c r="DC118" i="6"/>
  <c r="DD118" i="6"/>
  <c r="DC100" i="6"/>
  <c r="DD100" i="6"/>
  <c r="DC73" i="6"/>
  <c r="DD73" i="6"/>
  <c r="DC69" i="6"/>
  <c r="DD69" i="6"/>
  <c r="CU145" i="6"/>
  <c r="CV145" i="6"/>
  <c r="DC128" i="6"/>
  <c r="CU115" i="6"/>
  <c r="CV115" i="6"/>
  <c r="CW138" i="6"/>
  <c r="CY138" i="6" s="1"/>
  <c r="DE149" i="6"/>
  <c r="DG149" i="6" s="1"/>
  <c r="CW77" i="6"/>
  <c r="CY77" i="6" s="1"/>
  <c r="CW119" i="6"/>
  <c r="CY119" i="6" s="1"/>
  <c r="DC147" i="6"/>
  <c r="DD147" i="6"/>
  <c r="DC117" i="6"/>
  <c r="DD117" i="6"/>
  <c r="DL66" i="6"/>
  <c r="CU121" i="6"/>
  <c r="CV121" i="6"/>
  <c r="CU108" i="6"/>
  <c r="CV108" i="6"/>
  <c r="DC110" i="6"/>
  <c r="DD110" i="6"/>
  <c r="DC150" i="6"/>
  <c r="DD150" i="6"/>
  <c r="DC120" i="6"/>
  <c r="DD120" i="6"/>
  <c r="CU64" i="6"/>
  <c r="CV64" i="6"/>
  <c r="DK95" i="6"/>
  <c r="CW94" i="6"/>
  <c r="CY94" i="6" s="1"/>
  <c r="CX94" i="6"/>
  <c r="CZ94" i="6" s="1"/>
  <c r="CW96" i="6"/>
  <c r="CY96" i="6" s="1"/>
  <c r="CX96" i="6"/>
  <c r="CZ96" i="6" s="1"/>
  <c r="CW82" i="6"/>
  <c r="CY82" i="6" s="1"/>
  <c r="CX82" i="6"/>
  <c r="CZ82" i="6" s="1"/>
  <c r="CU70" i="6"/>
  <c r="CV70" i="6"/>
  <c r="DC78" i="6"/>
  <c r="DD78" i="6"/>
  <c r="CU126" i="6"/>
  <c r="CV126" i="6"/>
  <c r="CU92" i="6"/>
  <c r="CV92" i="6"/>
  <c r="CU146" i="6"/>
  <c r="CV146" i="6"/>
  <c r="CU155" i="6"/>
  <c r="CV155" i="6"/>
  <c r="CU140" i="6"/>
  <c r="CV140" i="6"/>
  <c r="DK111" i="6"/>
  <c r="DC127" i="6"/>
  <c r="DD127" i="6"/>
  <c r="DC125" i="6"/>
  <c r="DD125" i="6"/>
  <c r="DC97" i="6"/>
  <c r="DD97" i="6"/>
  <c r="DC131" i="6"/>
  <c r="DD131" i="6"/>
  <c r="DC154" i="6"/>
  <c r="DD154" i="6"/>
  <c r="CU72" i="6"/>
  <c r="CV72" i="6"/>
  <c r="CW124" i="6"/>
  <c r="CY124" i="6" s="1"/>
  <c r="CX124" i="6"/>
  <c r="CZ124" i="6" s="1"/>
  <c r="CW132" i="6"/>
  <c r="CY132" i="6" s="1"/>
  <c r="CX132" i="6"/>
  <c r="CZ132" i="6" s="1"/>
  <c r="CW104" i="6"/>
  <c r="CY104" i="6" s="1"/>
  <c r="CX104" i="6"/>
  <c r="CZ104" i="6" s="1"/>
  <c r="DA116" i="6"/>
  <c r="DB116" i="6" s="1"/>
  <c r="DA159" i="6"/>
  <c r="DB159" i="6" s="1"/>
  <c r="DA134" i="6"/>
  <c r="DB134" i="6" s="1"/>
  <c r="DA152" i="6"/>
  <c r="DB152" i="6" s="1"/>
  <c r="DA148" i="6"/>
  <c r="DB148" i="6" s="1"/>
  <c r="DI112" i="6"/>
  <c r="DJ112" i="6" s="1"/>
  <c r="CS142" i="6"/>
  <c r="CT142" i="6" s="1"/>
  <c r="DA65" i="6"/>
  <c r="DB65" i="6" s="1"/>
  <c r="DA87" i="6"/>
  <c r="DB87" i="6" s="1"/>
  <c r="DA160" i="6"/>
  <c r="DB160" i="6" s="1"/>
  <c r="DA68" i="6"/>
  <c r="DB68" i="6" s="1"/>
  <c r="CS75" i="6"/>
  <c r="CT75" i="6" s="1"/>
  <c r="DA101" i="6"/>
  <c r="DB101" i="6" s="1"/>
  <c r="DA90" i="6"/>
  <c r="DB90" i="6" s="1"/>
  <c r="DI79" i="6"/>
  <c r="DJ79" i="6" s="1"/>
  <c r="DA71" i="6"/>
  <c r="DB71" i="6" s="1"/>
  <c r="DA144" i="6"/>
  <c r="DB144" i="6" s="1"/>
  <c r="DA86" i="6"/>
  <c r="DB86" i="6" s="1"/>
  <c r="DA133" i="6"/>
  <c r="DB133" i="6" s="1"/>
  <c r="DA157" i="6"/>
  <c r="DB157" i="6" s="1"/>
  <c r="CM88" i="5"/>
  <c r="CN88" i="5" s="1"/>
  <c r="CO88" i="5" s="1"/>
  <c r="CQ88" i="5" s="1"/>
  <c r="CL86" i="5"/>
  <c r="CM86" i="5" s="1"/>
  <c r="CN86" i="5" s="1"/>
  <c r="CP98" i="5"/>
  <c r="CR98" i="5" s="1"/>
  <c r="CO98" i="5"/>
  <c r="CM100" i="5"/>
  <c r="CN100" i="5" s="1"/>
  <c r="CO100" i="5" s="1"/>
  <c r="CQ100" i="5" s="1"/>
  <c r="CO63" i="5"/>
  <c r="CQ63" i="5" s="1"/>
  <c r="CP63" i="5"/>
  <c r="CS101" i="5"/>
  <c r="CM76" i="5"/>
  <c r="CN76" i="5" s="1"/>
  <c r="CO76" i="5" s="1"/>
  <c r="CQ76" i="5" s="1"/>
  <c r="CL82" i="5"/>
  <c r="CP145" i="5"/>
  <c r="CR145" i="5" s="1"/>
  <c r="CO145" i="5"/>
  <c r="CQ145" i="5" s="1"/>
  <c r="CK64" i="5"/>
  <c r="CS87" i="5"/>
  <c r="CI130" i="5"/>
  <c r="CK130" i="5" s="1"/>
  <c r="CK80" i="5"/>
  <c r="CH73" i="5"/>
  <c r="CJ73" i="5" s="1"/>
  <c r="CG73" i="5"/>
  <c r="CI158" i="5"/>
  <c r="CK158" i="5" s="1"/>
  <c r="CH104" i="5"/>
  <c r="CL124" i="1"/>
  <c r="CK68" i="1"/>
  <c r="CB86" i="1"/>
  <c r="CD86" i="1" s="1"/>
  <c r="BW85" i="1"/>
  <c r="BX85" i="1" s="1"/>
  <c r="CC135" i="1"/>
  <c r="CE135" i="1" s="1"/>
  <c r="CF135" i="1" s="1"/>
  <c r="CA108" i="1"/>
  <c r="CB62" i="1"/>
  <c r="CL114" i="1"/>
  <c r="CC122" i="1"/>
  <c r="CL159" i="5"/>
  <c r="CM159" i="5" s="1"/>
  <c r="CN159" i="5" s="1"/>
  <c r="CS112" i="5"/>
  <c r="CU112" i="5" s="1"/>
  <c r="CV112" i="5" s="1"/>
  <c r="CH122" i="5"/>
  <c r="CJ122" i="5" s="1"/>
  <c r="CG122" i="5"/>
  <c r="CK66" i="5"/>
  <c r="CM66" i="5" s="1"/>
  <c r="CN66" i="5" s="1"/>
  <c r="CK72" i="5"/>
  <c r="CM72" i="5" s="1"/>
  <c r="CN72" i="5" s="1"/>
  <c r="CL80" i="5"/>
  <c r="DB143" i="5"/>
  <c r="CL123" i="5"/>
  <c r="CM123" i="5" s="1"/>
  <c r="CN123" i="5" s="1"/>
  <c r="CO123" i="5" s="1"/>
  <c r="CQ123" i="5" s="1"/>
  <c r="CK82" i="5"/>
  <c r="CT160" i="5"/>
  <c r="CU160" i="5" s="1"/>
  <c r="CV160" i="5" s="1"/>
  <c r="CW160" i="5" s="1"/>
  <c r="CL127" i="5"/>
  <c r="CM127" i="5" s="1"/>
  <c r="CN127" i="5" s="1"/>
  <c r="CP115" i="5"/>
  <c r="CO115" i="5"/>
  <c r="CQ115" i="5" s="1"/>
  <c r="CR97" i="5"/>
  <c r="CQ103" i="5"/>
  <c r="CL64" i="5"/>
  <c r="CR118" i="5"/>
  <c r="CL136" i="5"/>
  <c r="CM136" i="5" s="1"/>
  <c r="CN136" i="5" s="1"/>
  <c r="CR103" i="5"/>
  <c r="CS103" i="5" s="1"/>
  <c r="CR69" i="5"/>
  <c r="CS69" i="5" s="1"/>
  <c r="CS96" i="5"/>
  <c r="CU96" i="5" s="1"/>
  <c r="CV96" i="5" s="1"/>
  <c r="CP147" i="5"/>
  <c r="CR147" i="5" s="1"/>
  <c r="CO147" i="5"/>
  <c r="CX120" i="5"/>
  <c r="CZ120" i="5" s="1"/>
  <c r="CW120" i="5"/>
  <c r="CI133" i="5"/>
  <c r="CK133" i="5" s="1"/>
  <c r="CI146" i="5"/>
  <c r="CK146" i="5" s="1"/>
  <c r="CK94" i="5"/>
  <c r="CM94" i="5" s="1"/>
  <c r="CN94" i="5" s="1"/>
  <c r="CR95" i="5"/>
  <c r="CX125" i="5"/>
  <c r="CZ125" i="5" s="1"/>
  <c r="CW125" i="5"/>
  <c r="CT155" i="5"/>
  <c r="CU155" i="5" s="1"/>
  <c r="CV155" i="5" s="1"/>
  <c r="CJ75" i="5"/>
  <c r="CK75" i="5" s="1"/>
  <c r="CS124" i="5"/>
  <c r="CU124" i="5" s="1"/>
  <c r="CV124" i="5" s="1"/>
  <c r="CL128" i="5"/>
  <c r="CM128" i="5" s="1"/>
  <c r="CN128" i="5" s="1"/>
  <c r="CJ78" i="5"/>
  <c r="CI117" i="5"/>
  <c r="CK117" i="5" s="1"/>
  <c r="CP114" i="5"/>
  <c r="CJ68" i="5"/>
  <c r="CP108" i="5"/>
  <c r="CO108" i="5"/>
  <c r="CQ108" i="5" s="1"/>
  <c r="CR105" i="5"/>
  <c r="CT105" i="5" s="1"/>
  <c r="CI104" i="5"/>
  <c r="CL93" i="5"/>
  <c r="CM93" i="5" s="1"/>
  <c r="CN93" i="5" s="1"/>
  <c r="CP67" i="5"/>
  <c r="CO67" i="5"/>
  <c r="CQ67" i="5" s="1"/>
  <c r="CQ140" i="5"/>
  <c r="CS140" i="5" s="1"/>
  <c r="CL99" i="5"/>
  <c r="CM99" i="5" s="1"/>
  <c r="CN99" i="5" s="1"/>
  <c r="CP131" i="5"/>
  <c r="CR131" i="5" s="1"/>
  <c r="CO131" i="5"/>
  <c r="CT87" i="5"/>
  <c r="CU87" i="5" s="1"/>
  <c r="CV87" i="5" s="1"/>
  <c r="CP148" i="5"/>
  <c r="CR148" i="5" s="1"/>
  <c r="CO148" i="5"/>
  <c r="CI151" i="5"/>
  <c r="CL151" i="5" s="1"/>
  <c r="CM138" i="5"/>
  <c r="CN138" i="5" s="1"/>
  <c r="CR106" i="5"/>
  <c r="CT106" i="5" s="1"/>
  <c r="CJ104" i="5"/>
  <c r="CP142" i="5"/>
  <c r="CO142" i="5"/>
  <c r="CI139" i="5"/>
  <c r="CK139" i="5" s="1"/>
  <c r="CQ97" i="5"/>
  <c r="CL121" i="5"/>
  <c r="CM121" i="5" s="1"/>
  <c r="CN121" i="5" s="1"/>
  <c r="CP137" i="5"/>
  <c r="CR137" i="5" s="1"/>
  <c r="CO137" i="5"/>
  <c r="CR81" i="5"/>
  <c r="CT81" i="5" s="1"/>
  <c r="CL134" i="5"/>
  <c r="CM134" i="5" s="1"/>
  <c r="CN134" i="5" s="1"/>
  <c r="CT161" i="5"/>
  <c r="CU161" i="5" s="1"/>
  <c r="CV161" i="5" s="1"/>
  <c r="CL132" i="5"/>
  <c r="CM132" i="5" s="1"/>
  <c r="CN132" i="5" s="1"/>
  <c r="CI110" i="5"/>
  <c r="CK110" i="5" s="1"/>
  <c r="CP90" i="5"/>
  <c r="CO90" i="5"/>
  <c r="CQ90" i="5" s="1"/>
  <c r="CP79" i="5"/>
  <c r="CO79" i="5"/>
  <c r="CQ79" i="5" s="1"/>
  <c r="CR109" i="5"/>
  <c r="CT109" i="5" s="1"/>
  <c r="CR89" i="5"/>
  <c r="CT89" i="5" s="1"/>
  <c r="CR111" i="5"/>
  <c r="CT111" i="5" s="1"/>
  <c r="CI126" i="5"/>
  <c r="CK126" i="5" s="1"/>
  <c r="CS74" i="5"/>
  <c r="CU74" i="5" s="1"/>
  <c r="CV74" i="5" s="1"/>
  <c r="CL107" i="5"/>
  <c r="CM107" i="5" s="1"/>
  <c r="CN107" i="5" s="1"/>
  <c r="CP157" i="5"/>
  <c r="CR157" i="5" s="1"/>
  <c r="CO157" i="5"/>
  <c r="CR63" i="5"/>
  <c r="CS63" i="5" s="1"/>
  <c r="CY162" i="5"/>
  <c r="DA162" i="5" s="1"/>
  <c r="CR129" i="5"/>
  <c r="CT129" i="5" s="1"/>
  <c r="CP119" i="5"/>
  <c r="CO119" i="5"/>
  <c r="CQ119" i="5" s="1"/>
  <c r="CL113" i="5"/>
  <c r="CM113" i="5" s="1"/>
  <c r="CN113" i="5" s="1"/>
  <c r="CR65" i="5"/>
  <c r="CS65" i="5" s="1"/>
  <c r="CQ152" i="5"/>
  <c r="CS152" i="5" s="1"/>
  <c r="CQ118" i="5"/>
  <c r="CX153" i="5"/>
  <c r="CZ153" i="5" s="1"/>
  <c r="CW153" i="5"/>
  <c r="CP150" i="5"/>
  <c r="CR150" i="5" s="1"/>
  <c r="CO150" i="5"/>
  <c r="CR71" i="5"/>
  <c r="CT71" i="5" s="1"/>
  <c r="CQ95" i="5"/>
  <c r="CP123" i="5"/>
  <c r="CM82" i="5"/>
  <c r="CN82" i="5" s="1"/>
  <c r="CQ154" i="5"/>
  <c r="CS154" i="5" s="1"/>
  <c r="CP92" i="5"/>
  <c r="CO92" i="5"/>
  <c r="CQ92" i="5" s="1"/>
  <c r="CR83" i="5"/>
  <c r="CS83" i="5" s="1"/>
  <c r="CJ91" i="5"/>
  <c r="CL91" i="5" s="1"/>
  <c r="CQ149" i="5"/>
  <c r="CS149" i="5" s="1"/>
  <c r="CQ135" i="5"/>
  <c r="CS135" i="5" s="1"/>
  <c r="CP116" i="5"/>
  <c r="CO116" i="5"/>
  <c r="CI78" i="5"/>
  <c r="CH84" i="5"/>
  <c r="CG84" i="5"/>
  <c r="CQ141" i="5"/>
  <c r="CS141" i="5" s="1"/>
  <c r="CI68" i="5"/>
  <c r="CP156" i="5"/>
  <c r="CR156" i="5" s="1"/>
  <c r="CO156" i="5"/>
  <c r="CM77" i="5"/>
  <c r="CN77" i="5" s="1"/>
  <c r="BX163" i="5"/>
  <c r="CD69" i="1"/>
  <c r="CC79" i="1"/>
  <c r="CA112" i="1"/>
  <c r="CC99" i="1"/>
  <c r="CD99" i="1"/>
  <c r="CB132" i="1"/>
  <c r="CA132" i="1"/>
  <c r="CB108" i="1"/>
  <c r="CD122" i="1"/>
  <c r="CH104" i="1"/>
  <c r="CI104" i="1" s="1"/>
  <c r="BW84" i="1"/>
  <c r="BX84" i="1" s="1"/>
  <c r="CC69" i="1"/>
  <c r="CA62" i="1"/>
  <c r="BW97" i="1"/>
  <c r="BX97" i="1" s="1"/>
  <c r="BY97" i="1" s="1"/>
  <c r="CD93" i="1"/>
  <c r="CB119" i="1"/>
  <c r="CD119" i="1" s="1"/>
  <c r="CA157" i="1"/>
  <c r="CD67" i="1"/>
  <c r="CE67" i="1" s="1"/>
  <c r="CF67" i="1" s="1"/>
  <c r="CD113" i="1"/>
  <c r="CC113" i="1"/>
  <c r="CA88" i="1"/>
  <c r="BU152" i="1"/>
  <c r="BW152" i="1" s="1"/>
  <c r="BX152" i="1" s="1"/>
  <c r="CB96" i="1"/>
  <c r="CA74" i="1"/>
  <c r="CD128" i="1"/>
  <c r="CA87" i="1"/>
  <c r="CB100" i="1"/>
  <c r="CA144" i="1"/>
  <c r="CB87" i="1"/>
  <c r="BZ142" i="1"/>
  <c r="BY142" i="1"/>
  <c r="CB157" i="1"/>
  <c r="CB129" i="1"/>
  <c r="CA106" i="1"/>
  <c r="CA78" i="1"/>
  <c r="BV117" i="1"/>
  <c r="BW117" i="1" s="1"/>
  <c r="BX117" i="1" s="1"/>
  <c r="CD141" i="1"/>
  <c r="CC141" i="1"/>
  <c r="CA100" i="1"/>
  <c r="CB74" i="1"/>
  <c r="CD90" i="1"/>
  <c r="CC90" i="1"/>
  <c r="CJ153" i="1"/>
  <c r="CI153" i="1"/>
  <c r="CD160" i="1"/>
  <c r="CE160" i="1" s="1"/>
  <c r="CF160" i="1" s="1"/>
  <c r="CA138" i="1"/>
  <c r="CB147" i="1"/>
  <c r="CD80" i="1"/>
  <c r="CE80" i="1" s="1"/>
  <c r="CF80" i="1" s="1"/>
  <c r="CB161" i="1"/>
  <c r="CB88" i="1"/>
  <c r="CB115" i="1"/>
  <c r="CB83" i="1"/>
  <c r="CC93" i="1"/>
  <c r="CA96" i="1"/>
  <c r="CA129" i="1"/>
  <c r="CB144" i="1"/>
  <c r="CB106" i="1"/>
  <c r="CB78" i="1"/>
  <c r="CA115" i="1"/>
  <c r="CA161" i="1"/>
  <c r="CB138" i="1"/>
  <c r="CA147" i="1"/>
  <c r="CA83" i="1"/>
  <c r="CC143" i="1"/>
  <c r="CE143" i="1" s="1"/>
  <c r="CF143" i="1" s="1"/>
  <c r="CD79" i="1"/>
  <c r="CJ123" i="1"/>
  <c r="CI123" i="1"/>
  <c r="CM92" i="1"/>
  <c r="CN92" i="1" s="1"/>
  <c r="CO92" i="1" s="1"/>
  <c r="CK162" i="1"/>
  <c r="CM162" i="1" s="1"/>
  <c r="CN162" i="1" s="1"/>
  <c r="CP162" i="1" s="1"/>
  <c r="CI73" i="1"/>
  <c r="CJ76" i="1"/>
  <c r="CJ82" i="1"/>
  <c r="CJ156" i="1"/>
  <c r="CJ140" i="1"/>
  <c r="CI89" i="1"/>
  <c r="CJ64" i="1"/>
  <c r="CL126" i="1"/>
  <c r="CI149" i="1"/>
  <c r="CI140" i="1"/>
  <c r="CI156" i="1"/>
  <c r="CK114" i="1"/>
  <c r="CM114" i="1" s="1"/>
  <c r="CN114" i="1" s="1"/>
  <c r="CL68" i="1"/>
  <c r="CM68" i="1" s="1"/>
  <c r="CN68" i="1" s="1"/>
  <c r="CO127" i="1"/>
  <c r="CP127" i="1"/>
  <c r="CL94" i="1"/>
  <c r="CM94" i="1" s="1"/>
  <c r="CN94" i="1" s="1"/>
  <c r="CI64" i="1"/>
  <c r="CJ89" i="1"/>
  <c r="CK124" i="1"/>
  <c r="CM124" i="1" s="1"/>
  <c r="CN124" i="1" s="1"/>
  <c r="CJ73" i="1"/>
  <c r="CI82" i="1"/>
  <c r="CJ149" i="1"/>
  <c r="CO110" i="1"/>
  <c r="CP110" i="1"/>
  <c r="CO151" i="1"/>
  <c r="CP151" i="1"/>
  <c r="CK159" i="1"/>
  <c r="CM159" i="1" s="1"/>
  <c r="CN159" i="1" s="1"/>
  <c r="CI76" i="1"/>
  <c r="CU62" i="5" l="1"/>
  <c r="CV62" i="5" s="1"/>
  <c r="CX62" i="5" s="1"/>
  <c r="CZ62" i="5" s="1"/>
  <c r="CL144" i="5"/>
  <c r="DA143" i="5"/>
  <c r="DC143" i="5" s="1"/>
  <c r="DD143" i="5" s="1"/>
  <c r="CU101" i="5"/>
  <c r="CV101" i="5" s="1"/>
  <c r="CW101" i="5" s="1"/>
  <c r="CY101" i="5" s="1"/>
  <c r="CK144" i="5"/>
  <c r="CO70" i="5"/>
  <c r="CQ70" i="5" s="1"/>
  <c r="CP70" i="5"/>
  <c r="CR70" i="5" s="1"/>
  <c r="CX160" i="5"/>
  <c r="CZ160" i="5" s="1"/>
  <c r="CO102" i="5"/>
  <c r="CQ102" i="5" s="1"/>
  <c r="CL75" i="5"/>
  <c r="CP86" i="5"/>
  <c r="CR86" i="5" s="1"/>
  <c r="CO86" i="5"/>
  <c r="CQ86" i="5" s="1"/>
  <c r="CK151" i="5"/>
  <c r="CP88" i="5"/>
  <c r="CP100" i="5"/>
  <c r="CR100" i="5" s="1"/>
  <c r="CS100" i="5" s="1"/>
  <c r="CL85" i="5"/>
  <c r="CM85" i="5" s="1"/>
  <c r="CN85" i="5" s="1"/>
  <c r="CO85" i="5" s="1"/>
  <c r="CQ85" i="5" s="1"/>
  <c r="CE145" i="1"/>
  <c r="CF145" i="1" s="1"/>
  <c r="CA139" i="1"/>
  <c r="CH136" i="1"/>
  <c r="CG136" i="1"/>
  <c r="CD137" i="1"/>
  <c r="CG145" i="1"/>
  <c r="CH145" i="1"/>
  <c r="CI145" i="1" s="1"/>
  <c r="CC116" i="1"/>
  <c r="CE137" i="1"/>
  <c r="CF137" i="1" s="1"/>
  <c r="CG137" i="1" s="1"/>
  <c r="CB139" i="1"/>
  <c r="CH75" i="1"/>
  <c r="CA95" i="1"/>
  <c r="CC95" i="1" s="1"/>
  <c r="CG63" i="1"/>
  <c r="CI63" i="1" s="1"/>
  <c r="CA146" i="1"/>
  <c r="CE134" i="1"/>
  <c r="CF134" i="1" s="1"/>
  <c r="BY131" i="1"/>
  <c r="CB131" i="1" s="1"/>
  <c r="CG155" i="1"/>
  <c r="CD77" i="1"/>
  <c r="CC77" i="1"/>
  <c r="CB70" i="1"/>
  <c r="CE133" i="1"/>
  <c r="CF133" i="1" s="1"/>
  <c r="CG133" i="1" s="1"/>
  <c r="CA70" i="1"/>
  <c r="CD105" i="1"/>
  <c r="CB146" i="1"/>
  <c r="CA131" i="1"/>
  <c r="BW71" i="1"/>
  <c r="BX71" i="1" s="1"/>
  <c r="CD95" i="1"/>
  <c r="BW107" i="1"/>
  <c r="BX107" i="1" s="1"/>
  <c r="BW98" i="1"/>
  <c r="BX98" i="1" s="1"/>
  <c r="BZ98" i="1" s="1"/>
  <c r="CB81" i="1"/>
  <c r="CB66" i="1"/>
  <c r="CA103" i="1"/>
  <c r="CD125" i="1"/>
  <c r="CE125" i="1" s="1"/>
  <c r="CF125" i="1" s="1"/>
  <c r="CD154" i="1"/>
  <c r="CB72" i="1"/>
  <c r="CA66" i="1"/>
  <c r="CC96" i="1"/>
  <c r="CE128" i="1"/>
  <c r="CF128" i="1" s="1"/>
  <c r="CA101" i="1"/>
  <c r="CA81" i="1"/>
  <c r="CE122" i="1"/>
  <c r="CF122" i="1" s="1"/>
  <c r="CA72" i="1"/>
  <c r="CC72" i="1" s="1"/>
  <c r="CC158" i="1"/>
  <c r="CJ75" i="1"/>
  <c r="CE116" i="1"/>
  <c r="CF116" i="1" s="1"/>
  <c r="CG116" i="1" s="1"/>
  <c r="CK153" i="1"/>
  <c r="CE69" i="1"/>
  <c r="CF69" i="1" s="1"/>
  <c r="CD78" i="1"/>
  <c r="CD148" i="1"/>
  <c r="CC105" i="1"/>
  <c r="CE105" i="1" s="1"/>
  <c r="CF105" i="1" s="1"/>
  <c r="CH105" i="1" s="1"/>
  <c r="BY65" i="1"/>
  <c r="BZ65" i="1"/>
  <c r="CC161" i="1"/>
  <c r="CC62" i="1"/>
  <c r="CB120" i="1"/>
  <c r="CD158" i="1"/>
  <c r="CE111" i="1"/>
  <c r="CF111" i="1" s="1"/>
  <c r="CG111" i="1" s="1"/>
  <c r="CI75" i="1"/>
  <c r="CB121" i="1"/>
  <c r="CB101" i="1"/>
  <c r="CD101" i="1" s="1"/>
  <c r="CG130" i="1"/>
  <c r="CH130" i="1"/>
  <c r="BZ150" i="1"/>
  <c r="BY150" i="1"/>
  <c r="CJ104" i="1"/>
  <c r="CD106" i="1"/>
  <c r="BZ109" i="1"/>
  <c r="CT97" i="5"/>
  <c r="CV114" i="6"/>
  <c r="BZ97" i="1"/>
  <c r="CC112" i="1"/>
  <c r="DD76" i="6"/>
  <c r="DF76" i="6" s="1"/>
  <c r="DH76" i="6" s="1"/>
  <c r="DA143" i="6"/>
  <c r="DB143" i="6" s="1"/>
  <c r="CC154" i="1"/>
  <c r="CB103" i="1"/>
  <c r="CD118" i="1"/>
  <c r="CC118" i="1"/>
  <c r="CK68" i="5"/>
  <c r="CK78" i="5"/>
  <c r="CT69" i="5"/>
  <c r="CW62" i="5"/>
  <c r="CY62" i="5" s="1"/>
  <c r="CA121" i="1"/>
  <c r="CD91" i="1"/>
  <c r="CC91" i="1"/>
  <c r="CC148" i="1"/>
  <c r="CM126" i="1"/>
  <c r="CN126" i="1" s="1"/>
  <c r="CE79" i="1"/>
  <c r="CF79" i="1" s="1"/>
  <c r="CH79" i="1" s="1"/>
  <c r="CA120" i="1"/>
  <c r="CC120" i="1" s="1"/>
  <c r="CD102" i="1"/>
  <c r="CC102" i="1"/>
  <c r="DK103" i="6"/>
  <c r="DD80" i="6"/>
  <c r="DC106" i="6"/>
  <c r="DE106" i="6" s="1"/>
  <c r="DG106" i="6" s="1"/>
  <c r="DC89" i="6"/>
  <c r="DD137" i="6"/>
  <c r="DF137" i="6" s="1"/>
  <c r="DH137" i="6" s="1"/>
  <c r="DD99" i="6"/>
  <c r="DE99" i="6" s="1"/>
  <c r="DG99" i="6" s="1"/>
  <c r="DI84" i="6"/>
  <c r="DJ84" i="6" s="1"/>
  <c r="DK84" i="6" s="1"/>
  <c r="DD88" i="6"/>
  <c r="DE88" i="6" s="1"/>
  <c r="DG88" i="6" s="1"/>
  <c r="DI153" i="6"/>
  <c r="DJ153" i="6" s="1"/>
  <c r="DA135" i="6"/>
  <c r="DB135" i="6" s="1"/>
  <c r="DC135" i="6" s="1"/>
  <c r="DA91" i="6"/>
  <c r="DB91" i="6" s="1"/>
  <c r="DC91" i="6" s="1"/>
  <c r="CU105" i="6"/>
  <c r="CX105" i="6" s="1"/>
  <c r="CZ105" i="6" s="1"/>
  <c r="CT163" i="6"/>
  <c r="DA119" i="6"/>
  <c r="DB119" i="6" s="1"/>
  <c r="DD119" i="6" s="1"/>
  <c r="DA151" i="6"/>
  <c r="DB151" i="6" s="1"/>
  <c r="DN111" i="6"/>
  <c r="DP111" i="6" s="1"/>
  <c r="CX155" i="6"/>
  <c r="CZ155" i="6" s="1"/>
  <c r="DF99" i="6"/>
  <c r="DH99" i="6" s="1"/>
  <c r="DF78" i="6"/>
  <c r="DH78" i="6" s="1"/>
  <c r="CX64" i="6"/>
  <c r="CZ64" i="6" s="1"/>
  <c r="DF110" i="6"/>
  <c r="DH110" i="6" s="1"/>
  <c r="DA62" i="6"/>
  <c r="DB62" i="6" s="1"/>
  <c r="DC62" i="6" s="1"/>
  <c r="DI98" i="6"/>
  <c r="DJ98" i="6" s="1"/>
  <c r="DK98" i="6" s="1"/>
  <c r="DA130" i="6"/>
  <c r="DB130" i="6" s="1"/>
  <c r="CX121" i="6"/>
  <c r="CZ121" i="6" s="1"/>
  <c r="DF131" i="6"/>
  <c r="DH131" i="6" s="1"/>
  <c r="DF125" i="6"/>
  <c r="DH125" i="6" s="1"/>
  <c r="DA94" i="6"/>
  <c r="DB94" i="6" s="1"/>
  <c r="DD94" i="6" s="1"/>
  <c r="DA138" i="6"/>
  <c r="DB138" i="6" s="1"/>
  <c r="DC138" i="6" s="1"/>
  <c r="DA93" i="6"/>
  <c r="DB93" i="6" s="1"/>
  <c r="DC93" i="6" s="1"/>
  <c r="DA122" i="6"/>
  <c r="DB122" i="6" s="1"/>
  <c r="DA124" i="6"/>
  <c r="DB124" i="6" s="1"/>
  <c r="DC124" i="6" s="1"/>
  <c r="CX72" i="6"/>
  <c r="CZ72" i="6" s="1"/>
  <c r="DF154" i="6"/>
  <c r="DH154" i="6" s="1"/>
  <c r="DF97" i="6"/>
  <c r="DH97" i="6" s="1"/>
  <c r="DF127" i="6"/>
  <c r="DH127" i="6" s="1"/>
  <c r="DN103" i="6"/>
  <c r="DP103" i="6" s="1"/>
  <c r="DF147" i="6"/>
  <c r="DH147" i="6" s="1"/>
  <c r="CX115" i="6"/>
  <c r="CZ115" i="6" s="1"/>
  <c r="CW85" i="6"/>
  <c r="CY85" i="6" s="1"/>
  <c r="CX145" i="6"/>
  <c r="CZ145" i="6" s="1"/>
  <c r="DF69" i="6"/>
  <c r="DH69" i="6" s="1"/>
  <c r="DF73" i="6"/>
  <c r="DH73" i="6" s="1"/>
  <c r="DF100" i="6"/>
  <c r="DH100" i="6" s="1"/>
  <c r="DF161" i="6"/>
  <c r="DH161" i="6" s="1"/>
  <c r="CX146" i="6"/>
  <c r="CZ146" i="6" s="1"/>
  <c r="CX126" i="6"/>
  <c r="CZ126" i="6" s="1"/>
  <c r="CX70" i="6"/>
  <c r="CZ70" i="6" s="1"/>
  <c r="DA96" i="6"/>
  <c r="DB96" i="6" s="1"/>
  <c r="DC96" i="6" s="1"/>
  <c r="DN95" i="6"/>
  <c r="DP95" i="6" s="1"/>
  <c r="DF120" i="6"/>
  <c r="DH120" i="6" s="1"/>
  <c r="DF150" i="6"/>
  <c r="DH150" i="6" s="1"/>
  <c r="DN66" i="6"/>
  <c r="DP66" i="6" s="1"/>
  <c r="DF117" i="6"/>
  <c r="DH117" i="6" s="1"/>
  <c r="DF89" i="6"/>
  <c r="DH89" i="6" s="1"/>
  <c r="DF80" i="6"/>
  <c r="DH80" i="6" s="1"/>
  <c r="CX114" i="6"/>
  <c r="CZ114" i="6" s="1"/>
  <c r="DF118" i="6"/>
  <c r="DH118" i="6" s="1"/>
  <c r="CX85" i="6"/>
  <c r="CZ85" i="6" s="1"/>
  <c r="DE80" i="6"/>
  <c r="DG80" i="6" s="1"/>
  <c r="CW114" i="6"/>
  <c r="CY114" i="6" s="1"/>
  <c r="DE118" i="6"/>
  <c r="DG118" i="6" s="1"/>
  <c r="DE78" i="6"/>
  <c r="DG78" i="6" s="1"/>
  <c r="CW64" i="6"/>
  <c r="CY64" i="6" s="1"/>
  <c r="DA64" i="6" s="1"/>
  <c r="DB64" i="6" s="1"/>
  <c r="DE110" i="6"/>
  <c r="DG110" i="6" s="1"/>
  <c r="CW121" i="6"/>
  <c r="CY121" i="6" s="1"/>
  <c r="DM103" i="6"/>
  <c r="DO103" i="6" s="1"/>
  <c r="DE147" i="6"/>
  <c r="DG147" i="6" s="1"/>
  <c r="CW115" i="6"/>
  <c r="CY115" i="6" s="1"/>
  <c r="DA115" i="6" s="1"/>
  <c r="DB115" i="6" s="1"/>
  <c r="CW145" i="6"/>
  <c r="CY145" i="6" s="1"/>
  <c r="DE69" i="6"/>
  <c r="DG69" i="6" s="1"/>
  <c r="DE73" i="6"/>
  <c r="DG73" i="6" s="1"/>
  <c r="DE100" i="6"/>
  <c r="DG100" i="6" s="1"/>
  <c r="DI100" i="6" s="1"/>
  <c r="DJ100" i="6" s="1"/>
  <c r="DE161" i="6"/>
  <c r="DG161" i="6" s="1"/>
  <c r="DC144" i="6"/>
  <c r="DD144" i="6"/>
  <c r="DC68" i="6"/>
  <c r="DD68" i="6"/>
  <c r="DC143" i="6"/>
  <c r="DD143" i="6"/>
  <c r="DK112" i="6"/>
  <c r="DL112" i="6"/>
  <c r="DC134" i="6"/>
  <c r="DD134" i="6"/>
  <c r="CW72" i="6"/>
  <c r="CY72" i="6" s="1"/>
  <c r="DE154" i="6"/>
  <c r="DG154" i="6" s="1"/>
  <c r="DE97" i="6"/>
  <c r="DG97" i="6" s="1"/>
  <c r="DE127" i="6"/>
  <c r="DG127" i="6" s="1"/>
  <c r="DE76" i="6"/>
  <c r="DG76" i="6" s="1"/>
  <c r="CW146" i="6"/>
  <c r="CY146" i="6" s="1"/>
  <c r="CW126" i="6"/>
  <c r="CY126" i="6" s="1"/>
  <c r="CW70" i="6"/>
  <c r="CY70" i="6" s="1"/>
  <c r="DM95" i="6"/>
  <c r="DO95" i="6" s="1"/>
  <c r="DE120" i="6"/>
  <c r="DG120" i="6" s="1"/>
  <c r="DE150" i="6"/>
  <c r="DG150" i="6" s="1"/>
  <c r="DI150" i="6" s="1"/>
  <c r="DJ150" i="6" s="1"/>
  <c r="DM66" i="6"/>
  <c r="DO66" i="6" s="1"/>
  <c r="DE117" i="6"/>
  <c r="DG117" i="6" s="1"/>
  <c r="DE89" i="6"/>
  <c r="DG89" i="6" s="1"/>
  <c r="DC157" i="6"/>
  <c r="DD157" i="6"/>
  <c r="DC86" i="6"/>
  <c r="DD86" i="6"/>
  <c r="DK81" i="6"/>
  <c r="DL81" i="6"/>
  <c r="DC101" i="6"/>
  <c r="DD101" i="6"/>
  <c r="DC119" i="6"/>
  <c r="DC87" i="6"/>
  <c r="DD87" i="6"/>
  <c r="DC148" i="6"/>
  <c r="DD148" i="6"/>
  <c r="DC159" i="6"/>
  <c r="DD159" i="6"/>
  <c r="CW140" i="6"/>
  <c r="CY140" i="6" s="1"/>
  <c r="CX140" i="6"/>
  <c r="CZ140" i="6" s="1"/>
  <c r="CW92" i="6"/>
  <c r="CY92" i="6" s="1"/>
  <c r="CX92" i="6"/>
  <c r="CZ92" i="6" s="1"/>
  <c r="CW108" i="6"/>
  <c r="CY108" i="6" s="1"/>
  <c r="CX108" i="6"/>
  <c r="CZ108" i="6" s="1"/>
  <c r="DE128" i="6"/>
  <c r="DG128" i="6" s="1"/>
  <c r="DF128" i="6"/>
  <c r="DH128" i="6" s="1"/>
  <c r="DD93" i="6"/>
  <c r="DC130" i="6"/>
  <c r="DD130" i="6"/>
  <c r="DL84" i="6"/>
  <c r="DK79" i="6"/>
  <c r="DL79" i="6"/>
  <c r="CU75" i="6"/>
  <c r="CV75" i="6"/>
  <c r="DC160" i="6"/>
  <c r="DD160" i="6"/>
  <c r="DC65" i="6"/>
  <c r="DD65" i="6"/>
  <c r="DC152" i="6"/>
  <c r="DD152" i="6"/>
  <c r="DC116" i="6"/>
  <c r="DD116" i="6"/>
  <c r="DE131" i="6"/>
  <c r="DG131" i="6" s="1"/>
  <c r="DE125" i="6"/>
  <c r="DG125" i="6" s="1"/>
  <c r="DM111" i="6"/>
  <c r="DO111" i="6" s="1"/>
  <c r="CW155" i="6"/>
  <c r="CY155" i="6" s="1"/>
  <c r="DC133" i="6"/>
  <c r="DD133" i="6"/>
  <c r="DC71" i="6"/>
  <c r="DD71" i="6"/>
  <c r="DC90" i="6"/>
  <c r="DD90" i="6"/>
  <c r="DC162" i="6"/>
  <c r="DD162" i="6"/>
  <c r="CU142" i="6"/>
  <c r="CV142" i="6"/>
  <c r="DK153" i="6"/>
  <c r="DL153" i="6"/>
  <c r="DC94" i="6"/>
  <c r="CT145" i="5"/>
  <c r="DA141" i="6"/>
  <c r="DB141" i="6" s="1"/>
  <c r="DA136" i="6"/>
  <c r="DB136" i="6" s="1"/>
  <c r="DA132" i="6"/>
  <c r="DB132" i="6" s="1"/>
  <c r="DA74" i="6"/>
  <c r="DB74" i="6" s="1"/>
  <c r="DI156" i="6"/>
  <c r="DJ156" i="6" s="1"/>
  <c r="DA82" i="6"/>
  <c r="DB82" i="6" s="1"/>
  <c r="DA104" i="6"/>
  <c r="DB104" i="6" s="1"/>
  <c r="DA158" i="6"/>
  <c r="DB158" i="6" s="1"/>
  <c r="DI63" i="6"/>
  <c r="DJ63" i="6" s="1"/>
  <c r="DI149" i="6"/>
  <c r="DJ149" i="6" s="1"/>
  <c r="DA77" i="6"/>
  <c r="DB77" i="6" s="1"/>
  <c r="DI102" i="6"/>
  <c r="DJ102" i="6" s="1"/>
  <c r="DA123" i="6"/>
  <c r="DB123" i="6" s="1"/>
  <c r="DA109" i="6"/>
  <c r="DB109" i="6" s="1"/>
  <c r="DA113" i="6"/>
  <c r="DB113" i="6" s="1"/>
  <c r="DI139" i="6"/>
  <c r="DJ139" i="6" s="1"/>
  <c r="DI67" i="6"/>
  <c r="DJ67" i="6" s="1"/>
  <c r="DI107" i="6"/>
  <c r="DJ107" i="6" s="1"/>
  <c r="DA129" i="6"/>
  <c r="DB129" i="6" s="1"/>
  <c r="CQ98" i="5"/>
  <c r="CS98" i="5" s="1"/>
  <c r="CM80" i="5"/>
  <c r="CN80" i="5" s="1"/>
  <c r="CX101" i="5"/>
  <c r="CZ101" i="5" s="1"/>
  <c r="CP76" i="5"/>
  <c r="CM64" i="5"/>
  <c r="CN64" i="5" s="1"/>
  <c r="CX112" i="5"/>
  <c r="CZ112" i="5" s="1"/>
  <c r="CW112" i="5"/>
  <c r="CS95" i="5"/>
  <c r="CS118" i="5"/>
  <c r="CL130" i="5"/>
  <c r="CM130" i="5" s="1"/>
  <c r="CN130" i="5" s="1"/>
  <c r="CS145" i="5"/>
  <c r="CL158" i="5"/>
  <c r="CM158" i="5" s="1"/>
  <c r="CN158" i="5" s="1"/>
  <c r="CI73" i="5"/>
  <c r="CK73" i="5" s="1"/>
  <c r="CK104" i="5"/>
  <c r="CT95" i="5"/>
  <c r="CL139" i="5"/>
  <c r="CM139" i="5" s="1"/>
  <c r="CN139" i="5" s="1"/>
  <c r="CC119" i="1"/>
  <c r="CE119" i="1" s="1"/>
  <c r="CF119" i="1" s="1"/>
  <c r="CG119" i="1" s="1"/>
  <c r="CD144" i="1"/>
  <c r="CC86" i="1"/>
  <c r="CE86" i="1" s="1"/>
  <c r="CF86" i="1" s="1"/>
  <c r="CD108" i="1"/>
  <c r="BZ85" i="1"/>
  <c r="BY85" i="1"/>
  <c r="CS109" i="5"/>
  <c r="CU109" i="5" s="1"/>
  <c r="CV109" i="5" s="1"/>
  <c r="CT141" i="5"/>
  <c r="CU141" i="5" s="1"/>
  <c r="CV141" i="5" s="1"/>
  <c r="CL126" i="5"/>
  <c r="CM126" i="5" s="1"/>
  <c r="CN126" i="5" s="1"/>
  <c r="CO126" i="5" s="1"/>
  <c r="CS81" i="5"/>
  <c r="CS106" i="5"/>
  <c r="CU106" i="5" s="1"/>
  <c r="CV106" i="5" s="1"/>
  <c r="CT135" i="5"/>
  <c r="CU135" i="5" s="1"/>
  <c r="CV135" i="5" s="1"/>
  <c r="DB162" i="5"/>
  <c r="DC162" i="5" s="1"/>
  <c r="DD162" i="5" s="1"/>
  <c r="DE162" i="5" s="1"/>
  <c r="CS89" i="5"/>
  <c r="CU89" i="5" s="1"/>
  <c r="CV89" i="5" s="1"/>
  <c r="CI122" i="5"/>
  <c r="CK122" i="5" s="1"/>
  <c r="CS70" i="5"/>
  <c r="DA62" i="5"/>
  <c r="CS129" i="5"/>
  <c r="CU129" i="5" s="1"/>
  <c r="CV129" i="5" s="1"/>
  <c r="CW129" i="5" s="1"/>
  <c r="CL104" i="5"/>
  <c r="CS71" i="5"/>
  <c r="CU71" i="5" s="1"/>
  <c r="CV71" i="5" s="1"/>
  <c r="CS111" i="5"/>
  <c r="CU111" i="5" s="1"/>
  <c r="CV111" i="5" s="1"/>
  <c r="CS97" i="5"/>
  <c r="CL133" i="5"/>
  <c r="CM133" i="5" s="1"/>
  <c r="CN133" i="5" s="1"/>
  <c r="CP113" i="5"/>
  <c r="CO113" i="5"/>
  <c r="CQ113" i="5" s="1"/>
  <c r="CX161" i="5"/>
  <c r="CZ161" i="5" s="1"/>
  <c r="CW161" i="5"/>
  <c r="CP107" i="5"/>
  <c r="CO107" i="5"/>
  <c r="CQ107" i="5" s="1"/>
  <c r="CP134" i="5"/>
  <c r="CR134" i="5" s="1"/>
  <c r="CO134" i="5"/>
  <c r="CP99" i="5"/>
  <c r="CO99" i="5"/>
  <c r="CP93" i="5"/>
  <c r="CO93" i="5"/>
  <c r="CQ93" i="5" s="1"/>
  <c r="CP128" i="5"/>
  <c r="CO128" i="5"/>
  <c r="CX87" i="5"/>
  <c r="CW87" i="5"/>
  <c r="CY87" i="5" s="1"/>
  <c r="CP64" i="5"/>
  <c r="CO64" i="5"/>
  <c r="CQ64" i="5" s="1"/>
  <c r="CQ150" i="5"/>
  <c r="CS150" i="5" s="1"/>
  <c r="CQ156" i="5"/>
  <c r="CS156" i="5" s="1"/>
  <c r="CL78" i="5"/>
  <c r="CM78" i="5" s="1"/>
  <c r="CN78" i="5" s="1"/>
  <c r="CK91" i="5"/>
  <c r="CM91" i="5" s="1"/>
  <c r="CN91" i="5" s="1"/>
  <c r="CY160" i="5"/>
  <c r="DA160" i="5" s="1"/>
  <c r="CT154" i="5"/>
  <c r="CU154" i="5" s="1"/>
  <c r="CV154" i="5" s="1"/>
  <c r="CR123" i="5"/>
  <c r="CT123" i="5" s="1"/>
  <c r="CT152" i="5"/>
  <c r="CU152" i="5" s="1"/>
  <c r="CV152" i="5" s="1"/>
  <c r="CT100" i="5"/>
  <c r="CR119" i="5"/>
  <c r="CT119" i="5" s="1"/>
  <c r="CQ157" i="5"/>
  <c r="CS157" i="5" s="1"/>
  <c r="CR90" i="5"/>
  <c r="CS90" i="5" s="1"/>
  <c r="CT65" i="5"/>
  <c r="CU65" i="5" s="1"/>
  <c r="CV65" i="5" s="1"/>
  <c r="CR142" i="5"/>
  <c r="CS105" i="5"/>
  <c r="CU105" i="5" s="1"/>
  <c r="CV105" i="5" s="1"/>
  <c r="CL117" i="5"/>
  <c r="CM117" i="5" s="1"/>
  <c r="CN117" i="5" s="1"/>
  <c r="CX124" i="5"/>
  <c r="CW124" i="5"/>
  <c r="CL146" i="5"/>
  <c r="CM146" i="5" s="1"/>
  <c r="CN146" i="5" s="1"/>
  <c r="CY120" i="5"/>
  <c r="DA120" i="5" s="1"/>
  <c r="CX96" i="5"/>
  <c r="CW96" i="5"/>
  <c r="CR115" i="5"/>
  <c r="CT115" i="5" s="1"/>
  <c r="CP132" i="5"/>
  <c r="CR132" i="5" s="1"/>
  <c r="CO132" i="5"/>
  <c r="CP127" i="5"/>
  <c r="CO127" i="5"/>
  <c r="CQ127" i="5" s="1"/>
  <c r="CT83" i="5"/>
  <c r="CU83" i="5" s="1"/>
  <c r="CV83" i="5" s="1"/>
  <c r="CQ137" i="5"/>
  <c r="CS137" i="5" s="1"/>
  <c r="CP139" i="5"/>
  <c r="CR139" i="5" s="1"/>
  <c r="CO139" i="5"/>
  <c r="CM151" i="5"/>
  <c r="CN151" i="5" s="1"/>
  <c r="CT63" i="5"/>
  <c r="CU63" i="5" s="1"/>
  <c r="CV63" i="5" s="1"/>
  <c r="CQ131" i="5"/>
  <c r="CS131" i="5" s="1"/>
  <c r="CP159" i="5"/>
  <c r="CR159" i="5" s="1"/>
  <c r="CO159" i="5"/>
  <c r="CM75" i="5"/>
  <c r="CN75" i="5" s="1"/>
  <c r="CU69" i="5"/>
  <c r="CV69" i="5" s="1"/>
  <c r="CP136" i="5"/>
  <c r="CR136" i="5" s="1"/>
  <c r="CO136" i="5"/>
  <c r="CR88" i="5"/>
  <c r="CS88" i="5" s="1"/>
  <c r="CR92" i="5"/>
  <c r="CT92" i="5" s="1"/>
  <c r="CX71" i="5"/>
  <c r="CW71" i="5"/>
  <c r="CY71" i="5" s="1"/>
  <c r="CL68" i="5"/>
  <c r="CM68" i="5" s="1"/>
  <c r="CN68" i="5" s="1"/>
  <c r="CI84" i="5"/>
  <c r="CQ116" i="5"/>
  <c r="CT149" i="5"/>
  <c r="CU149" i="5" s="1"/>
  <c r="CV149" i="5" s="1"/>
  <c r="CP66" i="5"/>
  <c r="CO66" i="5"/>
  <c r="CQ66" i="5" s="1"/>
  <c r="CP82" i="5"/>
  <c r="CO82" i="5"/>
  <c r="CQ82" i="5" s="1"/>
  <c r="CT118" i="5"/>
  <c r="CU118" i="5" s="1"/>
  <c r="CV118" i="5" s="1"/>
  <c r="CX74" i="5"/>
  <c r="CW74" i="5"/>
  <c r="CR79" i="5"/>
  <c r="CT79" i="5" s="1"/>
  <c r="CL110" i="5"/>
  <c r="CM110" i="5" s="1"/>
  <c r="CN110" i="5" s="1"/>
  <c r="CT140" i="5"/>
  <c r="CU140" i="5" s="1"/>
  <c r="CV140" i="5" s="1"/>
  <c r="CR67" i="5"/>
  <c r="CS67" i="5" s="1"/>
  <c r="CR108" i="5"/>
  <c r="CT108" i="5" s="1"/>
  <c r="CR114" i="5"/>
  <c r="CT114" i="5" s="1"/>
  <c r="CY125" i="5"/>
  <c r="DA125" i="5" s="1"/>
  <c r="CQ147" i="5"/>
  <c r="CS147" i="5" s="1"/>
  <c r="CT103" i="5"/>
  <c r="CU103" i="5" s="1"/>
  <c r="CV103" i="5" s="1"/>
  <c r="CP80" i="5"/>
  <c r="CO80" i="5"/>
  <c r="CQ80" i="5" s="1"/>
  <c r="CP72" i="5"/>
  <c r="CO72" i="5"/>
  <c r="CQ72" i="5" s="1"/>
  <c r="CR102" i="5"/>
  <c r="CT102" i="5" s="1"/>
  <c r="CP77" i="5"/>
  <c r="CO77" i="5"/>
  <c r="CQ77" i="5" s="1"/>
  <c r="CJ84" i="5"/>
  <c r="CR116" i="5"/>
  <c r="CY153" i="5"/>
  <c r="DA153" i="5" s="1"/>
  <c r="DF162" i="5"/>
  <c r="DH162" i="5" s="1"/>
  <c r="CP126" i="5"/>
  <c r="CX89" i="5"/>
  <c r="CW89" i="5"/>
  <c r="CY89" i="5" s="1"/>
  <c r="CU81" i="5"/>
  <c r="CV81" i="5" s="1"/>
  <c r="CP121" i="5"/>
  <c r="CO121" i="5"/>
  <c r="CQ121" i="5" s="1"/>
  <c r="CY112" i="5"/>
  <c r="DA112" i="5" s="1"/>
  <c r="CQ142" i="5"/>
  <c r="CT142" i="5" s="1"/>
  <c r="CP138" i="5"/>
  <c r="CR138" i="5" s="1"/>
  <c r="CO138" i="5"/>
  <c r="CQ148" i="5"/>
  <c r="CS148" i="5" s="1"/>
  <c r="CX155" i="5"/>
  <c r="CZ155" i="5" s="1"/>
  <c r="CW155" i="5"/>
  <c r="CP94" i="5"/>
  <c r="CO94" i="5"/>
  <c r="CQ94" i="5" s="1"/>
  <c r="CC144" i="1"/>
  <c r="CE93" i="1"/>
  <c r="CF93" i="1" s="1"/>
  <c r="CH93" i="1" s="1"/>
  <c r="CD112" i="1"/>
  <c r="CK76" i="1"/>
  <c r="CD100" i="1"/>
  <c r="CD132" i="1"/>
  <c r="CL73" i="1"/>
  <c r="CC115" i="1"/>
  <c r="CE90" i="1"/>
  <c r="CF90" i="1" s="1"/>
  <c r="CH90" i="1" s="1"/>
  <c r="CE141" i="1"/>
  <c r="CF141" i="1" s="1"/>
  <c r="CG141" i="1" s="1"/>
  <c r="CD157" i="1"/>
  <c r="CC132" i="1"/>
  <c r="CK82" i="1"/>
  <c r="CD138" i="1"/>
  <c r="CD88" i="1"/>
  <c r="CA142" i="1"/>
  <c r="CH122" i="1"/>
  <c r="CG122" i="1"/>
  <c r="CG69" i="1"/>
  <c r="CH69" i="1"/>
  <c r="CD129" i="1"/>
  <c r="CE113" i="1"/>
  <c r="CF113" i="1" s="1"/>
  <c r="CH113" i="1" s="1"/>
  <c r="CD62" i="1"/>
  <c r="CE62" i="1" s="1"/>
  <c r="CF62" i="1" s="1"/>
  <c r="CC108" i="1"/>
  <c r="CB109" i="1"/>
  <c r="BY84" i="1"/>
  <c r="BZ84" i="1"/>
  <c r="CE99" i="1"/>
  <c r="CF99" i="1" s="1"/>
  <c r="CP92" i="1"/>
  <c r="CQ92" i="1" s="1"/>
  <c r="CC100" i="1"/>
  <c r="CC83" i="1"/>
  <c r="CC129" i="1"/>
  <c r="CC157" i="1"/>
  <c r="BY152" i="1"/>
  <c r="BZ152" i="1"/>
  <c r="CC87" i="1"/>
  <c r="CG67" i="1"/>
  <c r="CH67" i="1"/>
  <c r="CD87" i="1"/>
  <c r="CG160" i="1"/>
  <c r="CH160" i="1"/>
  <c r="CA109" i="1"/>
  <c r="CD74" i="1"/>
  <c r="CC74" i="1"/>
  <c r="CG135" i="1"/>
  <c r="CH135" i="1"/>
  <c r="CB142" i="1"/>
  <c r="BZ117" i="1"/>
  <c r="BY117" i="1"/>
  <c r="CG80" i="1"/>
  <c r="CH80" i="1"/>
  <c r="CA97" i="1"/>
  <c r="CC106" i="1"/>
  <c r="CE106" i="1" s="1"/>
  <c r="CF106" i="1" s="1"/>
  <c r="CG106" i="1" s="1"/>
  <c r="CD83" i="1"/>
  <c r="CE83" i="1" s="1"/>
  <c r="CF83" i="1" s="1"/>
  <c r="CD96" i="1"/>
  <c r="CE96" i="1" s="1"/>
  <c r="CF96" i="1" s="1"/>
  <c r="CG93" i="1"/>
  <c r="CC88" i="1"/>
  <c r="CL153" i="1"/>
  <c r="CM153" i="1" s="1"/>
  <c r="CN153" i="1" s="1"/>
  <c r="CK123" i="1"/>
  <c r="CB97" i="1"/>
  <c r="CC78" i="1"/>
  <c r="CE78" i="1" s="1"/>
  <c r="CF78" i="1" s="1"/>
  <c r="CC138" i="1"/>
  <c r="CD161" i="1"/>
  <c r="CE161" i="1" s="1"/>
  <c r="CF161" i="1" s="1"/>
  <c r="CD147" i="1"/>
  <c r="CC147" i="1"/>
  <c r="CG128" i="1"/>
  <c r="CH128" i="1"/>
  <c r="CD115" i="1"/>
  <c r="CE115" i="1" s="1"/>
  <c r="CF115" i="1" s="1"/>
  <c r="CL123" i="1"/>
  <c r="CG143" i="1"/>
  <c r="CH143" i="1"/>
  <c r="CL149" i="1"/>
  <c r="CL89" i="1"/>
  <c r="CL82" i="1"/>
  <c r="CO162" i="1"/>
  <c r="CR162" i="1" s="1"/>
  <c r="CK64" i="1"/>
  <c r="CK104" i="1"/>
  <c r="CL64" i="1"/>
  <c r="CK140" i="1"/>
  <c r="CL104" i="1"/>
  <c r="CL156" i="1"/>
  <c r="CK156" i="1"/>
  <c r="CR110" i="1"/>
  <c r="CQ127" i="1"/>
  <c r="CL140" i="1"/>
  <c r="CR151" i="1"/>
  <c r="CO94" i="1"/>
  <c r="CP94" i="1"/>
  <c r="CQ151" i="1"/>
  <c r="CK73" i="1"/>
  <c r="CR127" i="1"/>
  <c r="CO126" i="1"/>
  <c r="CP126" i="1"/>
  <c r="CK89" i="1"/>
  <c r="CQ110" i="1"/>
  <c r="CO68" i="1"/>
  <c r="CP68" i="1"/>
  <c r="CO124" i="1"/>
  <c r="CP124" i="1"/>
  <c r="CK149" i="1"/>
  <c r="CL76" i="1"/>
  <c r="CO114" i="1"/>
  <c r="CP114" i="1"/>
  <c r="CO159" i="1"/>
  <c r="CP159" i="1"/>
  <c r="CR92" i="1"/>
  <c r="CM144" i="5" l="1"/>
  <c r="CN144" i="5" s="1"/>
  <c r="CT116" i="5"/>
  <c r="DB62" i="5"/>
  <c r="DC62" i="5" s="1"/>
  <c r="DD62" i="5" s="1"/>
  <c r="DE143" i="5"/>
  <c r="DG143" i="5" s="1"/>
  <c r="DF143" i="5"/>
  <c r="DH143" i="5" s="1"/>
  <c r="CT70" i="5"/>
  <c r="CU70" i="5" s="1"/>
  <c r="CV70" i="5" s="1"/>
  <c r="CP144" i="5"/>
  <c r="CR144" i="5" s="1"/>
  <c r="CO144" i="5"/>
  <c r="CS86" i="5"/>
  <c r="CU100" i="5"/>
  <c r="CV100" i="5" s="1"/>
  <c r="CL84" i="5"/>
  <c r="CX129" i="5"/>
  <c r="CZ129" i="5" s="1"/>
  <c r="CJ136" i="1"/>
  <c r="BY98" i="1"/>
  <c r="CC70" i="1"/>
  <c r="CI136" i="1"/>
  <c r="CD70" i="1"/>
  <c r="CH137" i="1"/>
  <c r="CI137" i="1" s="1"/>
  <c r="CD121" i="1"/>
  <c r="CC139" i="1"/>
  <c r="CD139" i="1"/>
  <c r="CJ145" i="1"/>
  <c r="CL145" i="1" s="1"/>
  <c r="CE95" i="1"/>
  <c r="CF95" i="1" s="1"/>
  <c r="BX163" i="1"/>
  <c r="CJ63" i="1"/>
  <c r="CL63" i="1" s="1"/>
  <c r="CH134" i="1"/>
  <c r="CG134" i="1"/>
  <c r="CJ137" i="1"/>
  <c r="CC121" i="1"/>
  <c r="CE112" i="1"/>
  <c r="CF112" i="1" s="1"/>
  <c r="CE158" i="1"/>
  <c r="CF158" i="1" s="1"/>
  <c r="CJ155" i="1"/>
  <c r="CI155" i="1"/>
  <c r="CE77" i="1"/>
  <c r="CF77" i="1" s="1"/>
  <c r="CB65" i="1"/>
  <c r="CH133" i="1"/>
  <c r="CC66" i="1"/>
  <c r="BZ71" i="1"/>
  <c r="BY71" i="1"/>
  <c r="CE138" i="1"/>
  <c r="CF138" i="1" s="1"/>
  <c r="CE154" i="1"/>
  <c r="CF154" i="1" s="1"/>
  <c r="CG154" i="1" s="1"/>
  <c r="CC131" i="1"/>
  <c r="CD131" i="1"/>
  <c r="CE70" i="1"/>
  <c r="CF70" i="1" s="1"/>
  <c r="CC146" i="1"/>
  <c r="CD146" i="1"/>
  <c r="CH141" i="1"/>
  <c r="CE108" i="1"/>
  <c r="CF108" i="1" s="1"/>
  <c r="BZ107" i="1"/>
  <c r="BY107" i="1"/>
  <c r="CE129" i="1"/>
  <c r="CF129" i="1" s="1"/>
  <c r="CD72" i="1"/>
  <c r="CE72" i="1" s="1"/>
  <c r="CF72" i="1" s="1"/>
  <c r="CU145" i="5"/>
  <c r="CV145" i="5" s="1"/>
  <c r="CM104" i="5"/>
  <c r="CN104" i="5" s="1"/>
  <c r="CH116" i="1"/>
  <c r="CI116" i="1" s="1"/>
  <c r="CM73" i="1"/>
  <c r="CN73" i="1" s="1"/>
  <c r="CE148" i="1"/>
  <c r="CF148" i="1" s="1"/>
  <c r="CH148" i="1" s="1"/>
  <c r="CH111" i="1"/>
  <c r="CJ111" i="1" s="1"/>
  <c r="CE88" i="1"/>
  <c r="CF88" i="1" s="1"/>
  <c r="CD66" i="1"/>
  <c r="CI133" i="1"/>
  <c r="CB98" i="1"/>
  <c r="CE132" i="1"/>
  <c r="CF132" i="1" s="1"/>
  <c r="CD81" i="1"/>
  <c r="CC81" i="1"/>
  <c r="CH158" i="1"/>
  <c r="CG158" i="1"/>
  <c r="CC97" i="1"/>
  <c r="CG105" i="1"/>
  <c r="CI105" i="1" s="1"/>
  <c r="CA98" i="1"/>
  <c r="CC98" i="1" s="1"/>
  <c r="CE102" i="1"/>
  <c r="CF102" i="1" s="1"/>
  <c r="CG102" i="1" s="1"/>
  <c r="CG125" i="1"/>
  <c r="CH125" i="1"/>
  <c r="CE100" i="1"/>
  <c r="CF100" i="1" s="1"/>
  <c r="CE144" i="1"/>
  <c r="CF144" i="1" s="1"/>
  <c r="CH144" i="1" s="1"/>
  <c r="CA85" i="1"/>
  <c r="CT92" i="1"/>
  <c r="CJ133" i="1"/>
  <c r="CL133" i="1" s="1"/>
  <c r="CA65" i="1"/>
  <c r="CG95" i="1"/>
  <c r="CH95" i="1"/>
  <c r="CK75" i="1"/>
  <c r="CL75" i="1"/>
  <c r="CD97" i="1"/>
  <c r="CC101" i="1"/>
  <c r="CE101" i="1" s="1"/>
  <c r="CF101" i="1" s="1"/>
  <c r="CE91" i="1"/>
  <c r="CF91" i="1" s="1"/>
  <c r="CG91" i="1" s="1"/>
  <c r="CA150" i="1"/>
  <c r="CJ130" i="1"/>
  <c r="CJ116" i="1"/>
  <c r="CC109" i="1"/>
  <c r="DA121" i="6"/>
  <c r="DB121" i="6" s="1"/>
  <c r="DE137" i="6"/>
  <c r="DG137" i="6" s="1"/>
  <c r="DA85" i="6"/>
  <c r="DB85" i="6" s="1"/>
  <c r="CE118" i="1"/>
  <c r="CF118" i="1" s="1"/>
  <c r="CI111" i="1"/>
  <c r="CG79" i="1"/>
  <c r="CU97" i="5"/>
  <c r="CV97" i="5" s="1"/>
  <c r="CW97" i="5" s="1"/>
  <c r="CY97" i="5" s="1"/>
  <c r="CP85" i="5"/>
  <c r="CR85" i="5" s="1"/>
  <c r="CJ105" i="1"/>
  <c r="CC103" i="1"/>
  <c r="CD103" i="1"/>
  <c r="CB150" i="1"/>
  <c r="CI130" i="1"/>
  <c r="CH154" i="1"/>
  <c r="CM82" i="1"/>
  <c r="CN82" i="1" s="1"/>
  <c r="CH119" i="1"/>
  <c r="CJ119" i="1" s="1"/>
  <c r="CE121" i="1"/>
  <c r="CF121" i="1" s="1"/>
  <c r="CM76" i="1"/>
  <c r="CN76" i="1" s="1"/>
  <c r="CG90" i="1"/>
  <c r="CI90" i="1" s="1"/>
  <c r="CD142" i="1"/>
  <c r="CJ160" i="1"/>
  <c r="CD120" i="1"/>
  <c r="CE120" i="1" s="1"/>
  <c r="CF120" i="1" s="1"/>
  <c r="DF106" i="6"/>
  <c r="DH106" i="6" s="1"/>
  <c r="DD135" i="6"/>
  <c r="DF135" i="6" s="1"/>
  <c r="DH135" i="6" s="1"/>
  <c r="DI125" i="6"/>
  <c r="DJ125" i="6" s="1"/>
  <c r="DK125" i="6" s="1"/>
  <c r="DD91" i="6"/>
  <c r="DA101" i="5"/>
  <c r="DA72" i="6"/>
  <c r="DB72" i="6" s="1"/>
  <c r="CW105" i="6"/>
  <c r="CY105" i="6" s="1"/>
  <c r="DA105" i="6" s="1"/>
  <c r="DB105" i="6" s="1"/>
  <c r="DC105" i="6" s="1"/>
  <c r="DD62" i="6"/>
  <c r="DQ111" i="6"/>
  <c r="DR111" i="6" s="1"/>
  <c r="DT111" i="6" s="1"/>
  <c r="DF88" i="6"/>
  <c r="DH88" i="6" s="1"/>
  <c r="DI88" i="6" s="1"/>
  <c r="DJ88" i="6" s="1"/>
  <c r="DQ66" i="6"/>
  <c r="DR66" i="6" s="1"/>
  <c r="DS66" i="6" s="1"/>
  <c r="DI154" i="6"/>
  <c r="DJ154" i="6" s="1"/>
  <c r="DL98" i="6"/>
  <c r="DN98" i="6" s="1"/>
  <c r="DP98" i="6" s="1"/>
  <c r="DQ95" i="6"/>
  <c r="DR95" i="6" s="1"/>
  <c r="DT95" i="6" s="1"/>
  <c r="DI118" i="6"/>
  <c r="DJ118" i="6" s="1"/>
  <c r="DK118" i="6" s="1"/>
  <c r="DD124" i="6"/>
  <c r="DF124" i="6" s="1"/>
  <c r="DH124" i="6" s="1"/>
  <c r="DI89" i="6"/>
  <c r="DJ89" i="6" s="1"/>
  <c r="DK89" i="6" s="1"/>
  <c r="DD151" i="6"/>
  <c r="DC151" i="6"/>
  <c r="DD138" i="6"/>
  <c r="DE152" i="6"/>
  <c r="DG152" i="6" s="1"/>
  <c r="DE160" i="6"/>
  <c r="DG160" i="6" s="1"/>
  <c r="DD96" i="6"/>
  <c r="DE96" i="6" s="1"/>
  <c r="DG96" i="6" s="1"/>
  <c r="DM79" i="6"/>
  <c r="DO79" i="6" s="1"/>
  <c r="DE130" i="6"/>
  <c r="DG130" i="6" s="1"/>
  <c r="DA92" i="6"/>
  <c r="DB92" i="6" s="1"/>
  <c r="DC92" i="6" s="1"/>
  <c r="DE124" i="6"/>
  <c r="DG124" i="6" s="1"/>
  <c r="DE148" i="6"/>
  <c r="DG148" i="6" s="1"/>
  <c r="DE119" i="6"/>
  <c r="DG119" i="6" s="1"/>
  <c r="DE62" i="6"/>
  <c r="DG62" i="6" s="1"/>
  <c r="DE86" i="6"/>
  <c r="DG86" i="6" s="1"/>
  <c r="DC122" i="6"/>
  <c r="DD122" i="6"/>
  <c r="DE116" i="6"/>
  <c r="DG116" i="6" s="1"/>
  <c r="DE65" i="6"/>
  <c r="DG65" i="6" s="1"/>
  <c r="CW75" i="6"/>
  <c r="CY75" i="6" s="1"/>
  <c r="DM84" i="6"/>
  <c r="DO84" i="6" s="1"/>
  <c r="DE93" i="6"/>
  <c r="DG93" i="6" s="1"/>
  <c r="DA108" i="6"/>
  <c r="DB108" i="6" s="1"/>
  <c r="DD108" i="6" s="1"/>
  <c r="DA140" i="6"/>
  <c r="DB140" i="6" s="1"/>
  <c r="DC140" i="6" s="1"/>
  <c r="DE159" i="6"/>
  <c r="DG159" i="6" s="1"/>
  <c r="DE87" i="6"/>
  <c r="DG87" i="6" s="1"/>
  <c r="DE101" i="6"/>
  <c r="DG101" i="6" s="1"/>
  <c r="DM81" i="6"/>
  <c r="DO81" i="6" s="1"/>
  <c r="DE157" i="6"/>
  <c r="DG157" i="6" s="1"/>
  <c r="DE134" i="6"/>
  <c r="DG134" i="6" s="1"/>
  <c r="DE91" i="6"/>
  <c r="DG91" i="6" s="1"/>
  <c r="DE138" i="6"/>
  <c r="DG138" i="6" s="1"/>
  <c r="DE135" i="6"/>
  <c r="DG135" i="6" s="1"/>
  <c r="DE68" i="6"/>
  <c r="DG68" i="6" s="1"/>
  <c r="DM112" i="6"/>
  <c r="DO112" i="6" s="1"/>
  <c r="DE143" i="6"/>
  <c r="DG143" i="6" s="1"/>
  <c r="DM98" i="6"/>
  <c r="DO98" i="6" s="1"/>
  <c r="DE94" i="6"/>
  <c r="DG94" i="6" s="1"/>
  <c r="CW142" i="6"/>
  <c r="CY142" i="6" s="1"/>
  <c r="DE90" i="6"/>
  <c r="DG90" i="6" s="1"/>
  <c r="DE133" i="6"/>
  <c r="DG133" i="6" s="1"/>
  <c r="DF152" i="6"/>
  <c r="DH152" i="6" s="1"/>
  <c r="DF160" i="6"/>
  <c r="DH160" i="6" s="1"/>
  <c r="DN79" i="6"/>
  <c r="DP79" i="6" s="1"/>
  <c r="DQ79" i="6" s="1"/>
  <c r="DR79" i="6" s="1"/>
  <c r="DF130" i="6"/>
  <c r="DH130" i="6" s="1"/>
  <c r="DF148" i="6"/>
  <c r="DH148" i="6" s="1"/>
  <c r="DI148" i="6" s="1"/>
  <c r="DJ148" i="6" s="1"/>
  <c r="DF119" i="6"/>
  <c r="DH119" i="6" s="1"/>
  <c r="DF62" i="6"/>
  <c r="DH62" i="6" s="1"/>
  <c r="DF86" i="6"/>
  <c r="DH86" i="6" s="1"/>
  <c r="DN112" i="6"/>
  <c r="DP112" i="6" s="1"/>
  <c r="DF143" i="6"/>
  <c r="DH143" i="6" s="1"/>
  <c r="DI143" i="6" s="1"/>
  <c r="DJ143" i="6" s="1"/>
  <c r="DE162" i="6"/>
  <c r="DG162" i="6" s="1"/>
  <c r="DE71" i="6"/>
  <c r="DG71" i="6" s="1"/>
  <c r="DF116" i="6"/>
  <c r="DH116" i="6" s="1"/>
  <c r="DF65" i="6"/>
  <c r="DH65" i="6" s="1"/>
  <c r="CX75" i="6"/>
  <c r="CZ75" i="6" s="1"/>
  <c r="DN84" i="6"/>
  <c r="DP84" i="6" s="1"/>
  <c r="DF93" i="6"/>
  <c r="DH93" i="6" s="1"/>
  <c r="DF159" i="6"/>
  <c r="DH159" i="6" s="1"/>
  <c r="DF87" i="6"/>
  <c r="DH87" i="6" s="1"/>
  <c r="DF101" i="6"/>
  <c r="DH101" i="6" s="1"/>
  <c r="DI101" i="6" s="1"/>
  <c r="DJ101" i="6" s="1"/>
  <c r="DN81" i="6"/>
  <c r="DP81" i="6" s="1"/>
  <c r="DQ81" i="6" s="1"/>
  <c r="DR81" i="6" s="1"/>
  <c r="DF157" i="6"/>
  <c r="DH157" i="6" s="1"/>
  <c r="DF134" i="6"/>
  <c r="DH134" i="6" s="1"/>
  <c r="DF91" i="6"/>
  <c r="DH91" i="6" s="1"/>
  <c r="DF138" i="6"/>
  <c r="DH138" i="6" s="1"/>
  <c r="DF68" i="6"/>
  <c r="DH68" i="6" s="1"/>
  <c r="DI68" i="6" s="1"/>
  <c r="DJ68" i="6" s="1"/>
  <c r="DK139" i="6"/>
  <c r="DL139" i="6"/>
  <c r="DC109" i="6"/>
  <c r="DD109" i="6"/>
  <c r="DK149" i="6"/>
  <c r="DL149" i="6"/>
  <c r="DK63" i="6"/>
  <c r="DL63" i="6"/>
  <c r="DC82" i="6"/>
  <c r="DD82" i="6"/>
  <c r="DC132" i="6"/>
  <c r="DD132" i="6"/>
  <c r="CX142" i="6"/>
  <c r="CZ142" i="6" s="1"/>
  <c r="DF90" i="6"/>
  <c r="DH90" i="6" s="1"/>
  <c r="DF133" i="6"/>
  <c r="DH133" i="6" s="1"/>
  <c r="DC72" i="6"/>
  <c r="DD72" i="6"/>
  <c r="DK107" i="6"/>
  <c r="DL107" i="6"/>
  <c r="DC121" i="6"/>
  <c r="DD121" i="6"/>
  <c r="DC123" i="6"/>
  <c r="DD123" i="6"/>
  <c r="DT66" i="6"/>
  <c r="DK156" i="6"/>
  <c r="DL156" i="6"/>
  <c r="DC136" i="6"/>
  <c r="DD136" i="6"/>
  <c r="DN153" i="6"/>
  <c r="DP153" i="6" s="1"/>
  <c r="DM153" i="6"/>
  <c r="DO153" i="6" s="1"/>
  <c r="DC115" i="6"/>
  <c r="DD115" i="6"/>
  <c r="DK154" i="6"/>
  <c r="DL154" i="6"/>
  <c r="DK67" i="6"/>
  <c r="DL67" i="6"/>
  <c r="DC113" i="6"/>
  <c r="DD113" i="6"/>
  <c r="DK102" i="6"/>
  <c r="DL102" i="6"/>
  <c r="DS95" i="6"/>
  <c r="DC158" i="6"/>
  <c r="DD158" i="6"/>
  <c r="DC74" i="6"/>
  <c r="DD74" i="6"/>
  <c r="DC64" i="6"/>
  <c r="DD64" i="6"/>
  <c r="DF94" i="6"/>
  <c r="DH94" i="6" s="1"/>
  <c r="DI94" i="6" s="1"/>
  <c r="DJ94" i="6" s="1"/>
  <c r="DF162" i="6"/>
  <c r="DH162" i="6" s="1"/>
  <c r="DF71" i="6"/>
  <c r="DH71" i="6" s="1"/>
  <c r="DC129" i="6"/>
  <c r="DD129" i="6"/>
  <c r="DK100" i="6"/>
  <c r="DL100" i="6"/>
  <c r="DL125" i="6"/>
  <c r="DC77" i="6"/>
  <c r="DD77" i="6"/>
  <c r="DK150" i="6"/>
  <c r="DL150" i="6"/>
  <c r="DC104" i="6"/>
  <c r="DD104" i="6"/>
  <c r="DS111" i="6"/>
  <c r="DC141" i="6"/>
  <c r="DD141" i="6"/>
  <c r="DI128" i="6"/>
  <c r="DJ128" i="6" s="1"/>
  <c r="DE144" i="6"/>
  <c r="DG144" i="6" s="1"/>
  <c r="DF144" i="6"/>
  <c r="DH144" i="6" s="1"/>
  <c r="DB101" i="5"/>
  <c r="DI69" i="6"/>
  <c r="DJ69" i="6" s="1"/>
  <c r="DA114" i="6"/>
  <c r="DB114" i="6" s="1"/>
  <c r="DA126" i="6"/>
  <c r="DB126" i="6" s="1"/>
  <c r="DI110" i="6"/>
  <c r="DJ110" i="6" s="1"/>
  <c r="DI78" i="6"/>
  <c r="DJ78" i="6" s="1"/>
  <c r="DI127" i="6"/>
  <c r="DJ127" i="6" s="1"/>
  <c r="DI80" i="6"/>
  <c r="DJ80" i="6" s="1"/>
  <c r="DA83" i="6"/>
  <c r="DB83" i="6" s="1"/>
  <c r="DA155" i="6"/>
  <c r="DB155" i="6" s="1"/>
  <c r="DA146" i="6"/>
  <c r="DB146" i="6" s="1"/>
  <c r="DI117" i="6"/>
  <c r="DJ117" i="6" s="1"/>
  <c r="DA145" i="6"/>
  <c r="DB145" i="6" s="1"/>
  <c r="DI106" i="6"/>
  <c r="DJ106" i="6" s="1"/>
  <c r="DI120" i="6"/>
  <c r="DJ120" i="6" s="1"/>
  <c r="DI73" i="6"/>
  <c r="DJ73" i="6" s="1"/>
  <c r="DI99" i="6"/>
  <c r="DJ99" i="6" s="1"/>
  <c r="DI97" i="6"/>
  <c r="DJ97" i="6" s="1"/>
  <c r="DI137" i="6"/>
  <c r="DJ137" i="6" s="1"/>
  <c r="DI131" i="6"/>
  <c r="DJ131" i="6" s="1"/>
  <c r="DI147" i="6"/>
  <c r="DJ147" i="6" s="1"/>
  <c r="DI76" i="6"/>
  <c r="DJ76" i="6" s="1"/>
  <c r="DI160" i="6"/>
  <c r="DJ160" i="6" s="1"/>
  <c r="DQ103" i="6"/>
  <c r="DR103" i="6" s="1"/>
  <c r="CT98" i="5"/>
  <c r="CU98" i="5" s="1"/>
  <c r="CV98" i="5" s="1"/>
  <c r="CU95" i="5"/>
  <c r="CV95" i="5" s="1"/>
  <c r="CX95" i="5" s="1"/>
  <c r="CR76" i="5"/>
  <c r="CS76" i="5" s="1"/>
  <c r="CO130" i="5"/>
  <c r="CQ130" i="5" s="1"/>
  <c r="CP130" i="5"/>
  <c r="CT90" i="5"/>
  <c r="CU90" i="5" s="1"/>
  <c r="CV90" i="5" s="1"/>
  <c r="CP158" i="5"/>
  <c r="CR158" i="5" s="1"/>
  <c r="CO158" i="5"/>
  <c r="CL73" i="5"/>
  <c r="CM73" i="5" s="1"/>
  <c r="CN73" i="5" s="1"/>
  <c r="CT148" i="5"/>
  <c r="CU148" i="5" s="1"/>
  <c r="CV148" i="5" s="1"/>
  <c r="CW148" i="5" s="1"/>
  <c r="CH106" i="1"/>
  <c r="CG113" i="1"/>
  <c r="CI113" i="1" s="1"/>
  <c r="CG86" i="1"/>
  <c r="CH86" i="1"/>
  <c r="CB85" i="1"/>
  <c r="CD85" i="1" s="1"/>
  <c r="CM156" i="1"/>
  <c r="CN156" i="1" s="1"/>
  <c r="CD109" i="1"/>
  <c r="CC142" i="1"/>
  <c r="CE142" i="1" s="1"/>
  <c r="CF142" i="1" s="1"/>
  <c r="CT86" i="5"/>
  <c r="CU86" i="5" s="1"/>
  <c r="CV86" i="5" s="1"/>
  <c r="DB153" i="5"/>
  <c r="DC153" i="5" s="1"/>
  <c r="DD153" i="5" s="1"/>
  <c r="DF153" i="5" s="1"/>
  <c r="DH153" i="5" s="1"/>
  <c r="CK84" i="5"/>
  <c r="CS102" i="5"/>
  <c r="CU102" i="5" s="1"/>
  <c r="CV102" i="5" s="1"/>
  <c r="CS115" i="5"/>
  <c r="CU115" i="5" s="1"/>
  <c r="CV115" i="5" s="1"/>
  <c r="CX115" i="5" s="1"/>
  <c r="CZ115" i="5" s="1"/>
  <c r="CL122" i="5"/>
  <c r="CM122" i="5" s="1"/>
  <c r="CN122" i="5" s="1"/>
  <c r="CS116" i="5"/>
  <c r="CU116" i="5" s="1"/>
  <c r="CV116" i="5" s="1"/>
  <c r="CX116" i="5" s="1"/>
  <c r="CZ116" i="5" s="1"/>
  <c r="CS92" i="5"/>
  <c r="CU92" i="5" s="1"/>
  <c r="CV92" i="5" s="1"/>
  <c r="CS142" i="5"/>
  <c r="CU142" i="5" s="1"/>
  <c r="CV142" i="5" s="1"/>
  <c r="CX142" i="5" s="1"/>
  <c r="CZ142" i="5" s="1"/>
  <c r="DB112" i="5"/>
  <c r="DC112" i="5" s="1"/>
  <c r="DD112" i="5" s="1"/>
  <c r="DB120" i="5"/>
  <c r="DC120" i="5" s="1"/>
  <c r="DD120" i="5" s="1"/>
  <c r="CX149" i="5"/>
  <c r="CZ149" i="5" s="1"/>
  <c r="CW149" i="5"/>
  <c r="CP68" i="5"/>
  <c r="CO68" i="5"/>
  <c r="CQ68" i="5" s="1"/>
  <c r="CX63" i="5"/>
  <c r="CZ63" i="5" s="1"/>
  <c r="CW63" i="5"/>
  <c r="CX83" i="5"/>
  <c r="CW83" i="5"/>
  <c r="CY83" i="5" s="1"/>
  <c r="CP78" i="5"/>
  <c r="CO78" i="5"/>
  <c r="CQ78" i="5" s="1"/>
  <c r="CP110" i="5"/>
  <c r="CO110" i="5"/>
  <c r="CQ110" i="5" s="1"/>
  <c r="CX118" i="5"/>
  <c r="CZ118" i="5" s="1"/>
  <c r="CW118" i="5"/>
  <c r="CX65" i="5"/>
  <c r="CW65" i="5"/>
  <c r="CY65" i="5" s="1"/>
  <c r="CX100" i="5"/>
  <c r="CW100" i="5"/>
  <c r="CX103" i="5"/>
  <c r="CW103" i="5"/>
  <c r="CY103" i="5" s="1"/>
  <c r="CX140" i="5"/>
  <c r="CZ140" i="5" s="1"/>
  <c r="CW140" i="5"/>
  <c r="CR94" i="5"/>
  <c r="CS94" i="5" s="1"/>
  <c r="CX106" i="5"/>
  <c r="CZ106" i="5" s="1"/>
  <c r="CW106" i="5"/>
  <c r="CQ126" i="5"/>
  <c r="DG162" i="5"/>
  <c r="DJ162" i="5" s="1"/>
  <c r="CZ74" i="5"/>
  <c r="CR66" i="5"/>
  <c r="CS66" i="5" s="1"/>
  <c r="CP75" i="5"/>
  <c r="CO75" i="5"/>
  <c r="CQ75" i="5" s="1"/>
  <c r="CT67" i="5"/>
  <c r="CU67" i="5" s="1"/>
  <c r="CV67" i="5" s="1"/>
  <c r="CQ139" i="5"/>
  <c r="CS139" i="5" s="1"/>
  <c r="CT88" i="5"/>
  <c r="CU88" i="5" s="1"/>
  <c r="CV88" i="5" s="1"/>
  <c r="CX152" i="5"/>
  <c r="CZ152" i="5" s="1"/>
  <c r="CW152" i="5"/>
  <c r="CX135" i="5"/>
  <c r="CZ135" i="5" s="1"/>
  <c r="CW135" i="5"/>
  <c r="CR99" i="5"/>
  <c r="CQ134" i="5"/>
  <c r="CS134" i="5" s="1"/>
  <c r="CY161" i="5"/>
  <c r="DA161" i="5" s="1"/>
  <c r="CY155" i="5"/>
  <c r="DA155" i="5" s="1"/>
  <c r="CX109" i="5"/>
  <c r="CZ109" i="5" s="1"/>
  <c r="CW109" i="5"/>
  <c r="CR126" i="5"/>
  <c r="CR80" i="5"/>
  <c r="CT80" i="5" s="1"/>
  <c r="DB125" i="5"/>
  <c r="DC125" i="5" s="1"/>
  <c r="DD125" i="5" s="1"/>
  <c r="CS108" i="5"/>
  <c r="CU108" i="5" s="1"/>
  <c r="CV108" i="5" s="1"/>
  <c r="CS79" i="5"/>
  <c r="CU79" i="5" s="1"/>
  <c r="CV79" i="5" s="1"/>
  <c r="CR82" i="5"/>
  <c r="CT82" i="5" s="1"/>
  <c r="CZ71" i="5"/>
  <c r="DA71" i="5" s="1"/>
  <c r="CX69" i="5"/>
  <c r="CW69" i="5"/>
  <c r="CY69" i="5" s="1"/>
  <c r="CP151" i="5"/>
  <c r="CR151" i="5" s="1"/>
  <c r="CO151" i="5"/>
  <c r="CY96" i="5"/>
  <c r="CP146" i="5"/>
  <c r="CR146" i="5" s="1"/>
  <c r="CO146" i="5"/>
  <c r="CX105" i="5"/>
  <c r="CW105" i="5"/>
  <c r="CY105" i="5" s="1"/>
  <c r="CS119" i="5"/>
  <c r="CU119" i="5" s="1"/>
  <c r="CV119" i="5" s="1"/>
  <c r="CS123" i="5"/>
  <c r="CU123" i="5" s="1"/>
  <c r="CV123" i="5" s="1"/>
  <c r="DB160" i="5"/>
  <c r="DC160" i="5" s="1"/>
  <c r="DD160" i="5" s="1"/>
  <c r="CR64" i="5"/>
  <c r="CT64" i="5" s="1"/>
  <c r="CQ128" i="5"/>
  <c r="CZ95" i="5"/>
  <c r="CQ138" i="5"/>
  <c r="CS138" i="5" s="1"/>
  <c r="CR121" i="5"/>
  <c r="CT121" i="5" s="1"/>
  <c r="CQ159" i="5"/>
  <c r="CS159" i="5" s="1"/>
  <c r="CR127" i="5"/>
  <c r="CT127" i="5" s="1"/>
  <c r="CQ132" i="5"/>
  <c r="CS132" i="5" s="1"/>
  <c r="CZ96" i="5"/>
  <c r="CY124" i="5"/>
  <c r="CX141" i="5"/>
  <c r="CZ141" i="5" s="1"/>
  <c r="CW141" i="5"/>
  <c r="CR128" i="5"/>
  <c r="CR93" i="5"/>
  <c r="CT93" i="5" s="1"/>
  <c r="CP133" i="5"/>
  <c r="CR133" i="5" s="1"/>
  <c r="CO133" i="5"/>
  <c r="CT94" i="5"/>
  <c r="CP117" i="5"/>
  <c r="CR117" i="5" s="1"/>
  <c r="CO117" i="5"/>
  <c r="CX81" i="5"/>
  <c r="CW81" i="5"/>
  <c r="CY81" i="5" s="1"/>
  <c r="CZ89" i="5"/>
  <c r="DB89" i="5" s="1"/>
  <c r="CR77" i="5"/>
  <c r="CT77" i="5" s="1"/>
  <c r="CR72" i="5"/>
  <c r="CT72" i="5" s="1"/>
  <c r="CT147" i="5"/>
  <c r="CU147" i="5" s="1"/>
  <c r="CV147" i="5" s="1"/>
  <c r="CS114" i="5"/>
  <c r="CU114" i="5" s="1"/>
  <c r="CV114" i="5" s="1"/>
  <c r="CY74" i="5"/>
  <c r="DI143" i="5"/>
  <c r="CT66" i="5"/>
  <c r="CX70" i="5"/>
  <c r="CW70" i="5"/>
  <c r="CQ136" i="5"/>
  <c r="CS136" i="5" s="1"/>
  <c r="CT131" i="5"/>
  <c r="CU131" i="5" s="1"/>
  <c r="CV131" i="5" s="1"/>
  <c r="CP104" i="5"/>
  <c r="CO104" i="5"/>
  <c r="CQ104" i="5" s="1"/>
  <c r="CT137" i="5"/>
  <c r="CU137" i="5" s="1"/>
  <c r="CV137" i="5" s="1"/>
  <c r="CX111" i="5"/>
  <c r="CZ111" i="5" s="1"/>
  <c r="CW111" i="5"/>
  <c r="CY129" i="5"/>
  <c r="DA129" i="5" s="1"/>
  <c r="CZ124" i="5"/>
  <c r="DA124" i="5" s="1"/>
  <c r="CT157" i="5"/>
  <c r="CU157" i="5" s="1"/>
  <c r="CV157" i="5" s="1"/>
  <c r="CX154" i="5"/>
  <c r="CZ154" i="5" s="1"/>
  <c r="CW154" i="5"/>
  <c r="CP91" i="5"/>
  <c r="CO91" i="5"/>
  <c r="CT156" i="5"/>
  <c r="CU156" i="5" s="1"/>
  <c r="CV156" i="5" s="1"/>
  <c r="CT150" i="5"/>
  <c r="CU150" i="5" s="1"/>
  <c r="CV150" i="5" s="1"/>
  <c r="CZ87" i="5"/>
  <c r="DB87" i="5" s="1"/>
  <c r="CQ99" i="5"/>
  <c r="CT99" i="5" s="1"/>
  <c r="CR107" i="5"/>
  <c r="CS107" i="5" s="1"/>
  <c r="CR113" i="5"/>
  <c r="CT113" i="5" s="1"/>
  <c r="CM149" i="1"/>
  <c r="CN149" i="1" s="1"/>
  <c r="CO149" i="1" s="1"/>
  <c r="CS127" i="1"/>
  <c r="CM140" i="1"/>
  <c r="CN140" i="1" s="1"/>
  <c r="CG112" i="1"/>
  <c r="CH112" i="1"/>
  <c r="CE157" i="1"/>
  <c r="CF157" i="1" s="1"/>
  <c r="CH157" i="1" s="1"/>
  <c r="CA84" i="1"/>
  <c r="CH132" i="1"/>
  <c r="CG132" i="1"/>
  <c r="CI69" i="1"/>
  <c r="CJ122" i="1"/>
  <c r="CG62" i="1"/>
  <c r="CH62" i="1"/>
  <c r="CE97" i="1"/>
  <c r="CF97" i="1" s="1"/>
  <c r="CG97" i="1" s="1"/>
  <c r="CB84" i="1"/>
  <c r="CJ69" i="1"/>
  <c r="CH99" i="1"/>
  <c r="CG99" i="1"/>
  <c r="CG108" i="1"/>
  <c r="CH108" i="1"/>
  <c r="CI122" i="1"/>
  <c r="CM89" i="1"/>
  <c r="CN89" i="1" s="1"/>
  <c r="CI67" i="1"/>
  <c r="CE87" i="1"/>
  <c r="CF87" i="1" s="1"/>
  <c r="CG87" i="1" s="1"/>
  <c r="CB152" i="1"/>
  <c r="CJ67" i="1"/>
  <c r="CI119" i="1"/>
  <c r="CI135" i="1"/>
  <c r="CA152" i="1"/>
  <c r="CI141" i="1"/>
  <c r="CI80" i="1"/>
  <c r="CJ90" i="1"/>
  <c r="CJ135" i="1"/>
  <c r="CE74" i="1"/>
  <c r="CF74" i="1" s="1"/>
  <c r="CM123" i="1"/>
  <c r="CN123" i="1" s="1"/>
  <c r="CO123" i="1" s="1"/>
  <c r="CA117" i="1"/>
  <c r="CB117" i="1"/>
  <c r="CI93" i="1"/>
  <c r="CJ141" i="1"/>
  <c r="CH100" i="1"/>
  <c r="CG100" i="1"/>
  <c r="CI160" i="1"/>
  <c r="CL160" i="1" s="1"/>
  <c r="CP153" i="1"/>
  <c r="CQ153" i="1" s="1"/>
  <c r="CO153" i="1"/>
  <c r="CG96" i="1"/>
  <c r="CH96" i="1"/>
  <c r="CG88" i="1"/>
  <c r="CH88" i="1"/>
  <c r="CJ128" i="1"/>
  <c r="CJ106" i="1"/>
  <c r="CJ93" i="1"/>
  <c r="CJ80" i="1"/>
  <c r="CH115" i="1"/>
  <c r="CG115" i="1"/>
  <c r="CG161" i="1"/>
  <c r="CH161" i="1"/>
  <c r="CI106" i="1"/>
  <c r="CH78" i="1"/>
  <c r="CG78" i="1"/>
  <c r="CG138" i="1"/>
  <c r="CH138" i="1"/>
  <c r="CG129" i="1"/>
  <c r="CH129" i="1"/>
  <c r="CJ79" i="1"/>
  <c r="CI128" i="1"/>
  <c r="CE147" i="1"/>
  <c r="CF147" i="1" s="1"/>
  <c r="CG83" i="1"/>
  <c r="CH83" i="1"/>
  <c r="CI79" i="1"/>
  <c r="CS110" i="1"/>
  <c r="CQ162" i="1"/>
  <c r="CS162" i="1" s="1"/>
  <c r="CI143" i="1"/>
  <c r="CJ143" i="1"/>
  <c r="CM104" i="1"/>
  <c r="CN104" i="1" s="1"/>
  <c r="CP104" i="1" s="1"/>
  <c r="CM64" i="1"/>
  <c r="CN64" i="1" s="1"/>
  <c r="CP64" i="1" s="1"/>
  <c r="CT127" i="1"/>
  <c r="CU127" i="1" s="1"/>
  <c r="CV127" i="1" s="1"/>
  <c r="CS151" i="1"/>
  <c r="CT151" i="1"/>
  <c r="CQ68" i="1"/>
  <c r="CQ94" i="1"/>
  <c r="CQ159" i="1"/>
  <c r="CQ114" i="1"/>
  <c r="CQ124" i="1"/>
  <c r="CQ126" i="1"/>
  <c r="CO76" i="1"/>
  <c r="CP76" i="1"/>
  <c r="CO82" i="1"/>
  <c r="CP82" i="1"/>
  <c r="CO156" i="1"/>
  <c r="CP156" i="1"/>
  <c r="CR159" i="1"/>
  <c r="CS92" i="1"/>
  <c r="CU92" i="1" s="1"/>
  <c r="CV92" i="1" s="1"/>
  <c r="CR114" i="1"/>
  <c r="CR68" i="1"/>
  <c r="CO89" i="1"/>
  <c r="CP89" i="1"/>
  <c r="CR126" i="1"/>
  <c r="CR94" i="1"/>
  <c r="CO73" i="1"/>
  <c r="CP73" i="1"/>
  <c r="CT110" i="1"/>
  <c r="CO140" i="1"/>
  <c r="CP140" i="1"/>
  <c r="CR124" i="1"/>
  <c r="DF62" i="5" l="1"/>
  <c r="DE62" i="5"/>
  <c r="DJ143" i="5"/>
  <c r="DK143" i="5" s="1"/>
  <c r="DL143" i="5" s="1"/>
  <c r="CX97" i="5"/>
  <c r="CZ97" i="5" s="1"/>
  <c r="DB97" i="5" s="1"/>
  <c r="CQ144" i="5"/>
  <c r="CS144" i="5" s="1"/>
  <c r="CW115" i="5"/>
  <c r="CS85" i="5"/>
  <c r="CM84" i="5"/>
  <c r="CN84" i="5" s="1"/>
  <c r="DB96" i="5"/>
  <c r="DI162" i="5"/>
  <c r="DC101" i="5"/>
  <c r="DD101" i="5" s="1"/>
  <c r="DF101" i="5" s="1"/>
  <c r="DH101" i="5" s="1"/>
  <c r="CT85" i="5"/>
  <c r="CU85" i="5" s="1"/>
  <c r="CV85" i="5" s="1"/>
  <c r="CJ134" i="1"/>
  <c r="CK136" i="1"/>
  <c r="CE139" i="1"/>
  <c r="CF139" i="1" s="1"/>
  <c r="CH139" i="1" s="1"/>
  <c r="CL136" i="1"/>
  <c r="CK155" i="1"/>
  <c r="CK145" i="1"/>
  <c r="CM145" i="1" s="1"/>
  <c r="CN145" i="1" s="1"/>
  <c r="CK63" i="1"/>
  <c r="CM63" i="1" s="1"/>
  <c r="CN63" i="1" s="1"/>
  <c r="CI134" i="1"/>
  <c r="CK134" i="1" s="1"/>
  <c r="CH91" i="1"/>
  <c r="CE146" i="1"/>
  <c r="CF146" i="1" s="1"/>
  <c r="CL155" i="1"/>
  <c r="CL137" i="1"/>
  <c r="CK137" i="1"/>
  <c r="CE109" i="1"/>
  <c r="CF109" i="1" s="1"/>
  <c r="CE66" i="1"/>
  <c r="CF66" i="1" s="1"/>
  <c r="CH66" i="1" s="1"/>
  <c r="CJ158" i="1"/>
  <c r="CK158" i="1" s="1"/>
  <c r="CE131" i="1"/>
  <c r="CF131" i="1" s="1"/>
  <c r="CA71" i="1"/>
  <c r="CB71" i="1"/>
  <c r="CD71" i="1" s="1"/>
  <c r="CH77" i="1"/>
  <c r="CG77" i="1"/>
  <c r="CG146" i="1"/>
  <c r="CH146" i="1"/>
  <c r="CA107" i="1"/>
  <c r="CH70" i="1"/>
  <c r="CG70" i="1"/>
  <c r="CI158" i="1"/>
  <c r="CG148" i="1"/>
  <c r="CJ148" i="1" s="1"/>
  <c r="CH102" i="1"/>
  <c r="CB107" i="1"/>
  <c r="CK111" i="1"/>
  <c r="CX145" i="5"/>
  <c r="CZ145" i="5" s="1"/>
  <c r="CW145" i="5"/>
  <c r="CY145" i="5" s="1"/>
  <c r="CD150" i="1"/>
  <c r="CL111" i="1"/>
  <c r="CE81" i="1"/>
  <c r="CF81" i="1" s="1"/>
  <c r="CK133" i="1"/>
  <c r="CM133" i="1" s="1"/>
  <c r="CN133" i="1" s="1"/>
  <c r="CP133" i="1" s="1"/>
  <c r="CK130" i="1"/>
  <c r="CG144" i="1"/>
  <c r="CH72" i="1"/>
  <c r="CG72" i="1"/>
  <c r="CJ125" i="1"/>
  <c r="CI125" i="1"/>
  <c r="CD98" i="1"/>
  <c r="CE98" i="1" s="1"/>
  <c r="CF98" i="1" s="1"/>
  <c r="CI154" i="1"/>
  <c r="CM75" i="1"/>
  <c r="CN75" i="1" s="1"/>
  <c r="CI95" i="1"/>
  <c r="CC65" i="1"/>
  <c r="CD65" i="1"/>
  <c r="CL116" i="1"/>
  <c r="CK116" i="1"/>
  <c r="CH101" i="1"/>
  <c r="CG101" i="1"/>
  <c r="CI91" i="1"/>
  <c r="CJ95" i="1"/>
  <c r="CL95" i="1" s="1"/>
  <c r="CL158" i="1"/>
  <c r="CE103" i="1"/>
  <c r="CF103" i="1" s="1"/>
  <c r="CG103" i="1" s="1"/>
  <c r="CP149" i="1"/>
  <c r="CP123" i="1"/>
  <c r="CG157" i="1"/>
  <c r="DA74" i="5"/>
  <c r="CW116" i="5"/>
  <c r="CX148" i="5"/>
  <c r="CZ148" i="5" s="1"/>
  <c r="CL130" i="1"/>
  <c r="CJ154" i="1"/>
  <c r="DI162" i="6"/>
  <c r="DJ162" i="6" s="1"/>
  <c r="DI65" i="6"/>
  <c r="DJ65" i="6" s="1"/>
  <c r="CC150" i="1"/>
  <c r="CG118" i="1"/>
  <c r="CH118" i="1"/>
  <c r="DD85" i="6"/>
  <c r="DE85" i="6" s="1"/>
  <c r="DG85" i="6" s="1"/>
  <c r="DC85" i="6"/>
  <c r="DF85" i="6" s="1"/>
  <c r="DH85" i="6" s="1"/>
  <c r="DI85" i="6" s="1"/>
  <c r="DJ85" i="6" s="1"/>
  <c r="CK105" i="1"/>
  <c r="CL105" i="1"/>
  <c r="CI148" i="1"/>
  <c r="CH120" i="1"/>
  <c r="CG120" i="1"/>
  <c r="CH97" i="1"/>
  <c r="CJ113" i="1"/>
  <c r="CK113" i="1" s="1"/>
  <c r="CL69" i="1"/>
  <c r="CJ91" i="1"/>
  <c r="CG121" i="1"/>
  <c r="CH121" i="1"/>
  <c r="DL118" i="6"/>
  <c r="DC108" i="6"/>
  <c r="DE108" i="6" s="1"/>
  <c r="DG108" i="6" s="1"/>
  <c r="DF96" i="6"/>
  <c r="DH96" i="6" s="1"/>
  <c r="CS126" i="5"/>
  <c r="DE153" i="5"/>
  <c r="DI152" i="6"/>
  <c r="DJ152" i="6" s="1"/>
  <c r="DL89" i="6"/>
  <c r="DE101" i="5"/>
  <c r="DG101" i="5" s="1"/>
  <c r="DQ84" i="6"/>
  <c r="DR84" i="6" s="1"/>
  <c r="DS84" i="6" s="1"/>
  <c r="DD105" i="6"/>
  <c r="DI135" i="6"/>
  <c r="DJ135" i="6" s="1"/>
  <c r="DK135" i="6" s="1"/>
  <c r="DI124" i="6"/>
  <c r="DJ124" i="6" s="1"/>
  <c r="DK124" i="6" s="1"/>
  <c r="DI90" i="6"/>
  <c r="DJ90" i="6" s="1"/>
  <c r="DL90" i="6" s="1"/>
  <c r="DI87" i="6"/>
  <c r="DJ87" i="6" s="1"/>
  <c r="DI62" i="6"/>
  <c r="DJ62" i="6" s="1"/>
  <c r="DK62" i="6" s="1"/>
  <c r="DD92" i="6"/>
  <c r="DE92" i="6" s="1"/>
  <c r="DG92" i="6" s="1"/>
  <c r="DI116" i="6"/>
  <c r="DJ116" i="6" s="1"/>
  <c r="DK116" i="6" s="1"/>
  <c r="DF151" i="6"/>
  <c r="DH151" i="6" s="1"/>
  <c r="DE151" i="6"/>
  <c r="DG151" i="6" s="1"/>
  <c r="DI144" i="6"/>
  <c r="DJ144" i="6" s="1"/>
  <c r="DK144" i="6" s="1"/>
  <c r="DD140" i="6"/>
  <c r="DE140" i="6" s="1"/>
  <c r="DG140" i="6" s="1"/>
  <c r="DE122" i="6"/>
  <c r="DG122" i="6" s="1"/>
  <c r="DF122" i="6"/>
  <c r="DH122" i="6" s="1"/>
  <c r="DI122" i="6" s="1"/>
  <c r="DJ122" i="6" s="1"/>
  <c r="DI96" i="6"/>
  <c r="DJ96" i="6" s="1"/>
  <c r="DK96" i="6" s="1"/>
  <c r="DF141" i="6"/>
  <c r="DH141" i="6" s="1"/>
  <c r="DF104" i="6"/>
  <c r="DH104" i="6" s="1"/>
  <c r="DF77" i="6"/>
  <c r="DH77" i="6" s="1"/>
  <c r="DN89" i="6"/>
  <c r="DP89" i="6" s="1"/>
  <c r="DF129" i="6"/>
  <c r="DH129" i="6" s="1"/>
  <c r="DI91" i="6"/>
  <c r="DJ91" i="6" s="1"/>
  <c r="DM102" i="6"/>
  <c r="DO102" i="6" s="1"/>
  <c r="DM67" i="6"/>
  <c r="DO67" i="6" s="1"/>
  <c r="DQ153" i="6"/>
  <c r="DR153" i="6" s="1"/>
  <c r="DS153" i="6" s="1"/>
  <c r="DM156" i="6"/>
  <c r="DO156" i="6" s="1"/>
  <c r="DE121" i="6"/>
  <c r="DG121" i="6" s="1"/>
  <c r="DM118" i="6"/>
  <c r="DO118" i="6" s="1"/>
  <c r="DM63" i="6"/>
  <c r="DO63" i="6" s="1"/>
  <c r="DE82" i="6"/>
  <c r="DG82" i="6" s="1"/>
  <c r="DM139" i="6"/>
  <c r="DO139" i="6" s="1"/>
  <c r="DE109" i="6"/>
  <c r="DG109" i="6" s="1"/>
  <c r="DF74" i="6"/>
  <c r="DH74" i="6" s="1"/>
  <c r="DV95" i="6"/>
  <c r="DX95" i="6" s="1"/>
  <c r="DF113" i="6"/>
  <c r="DH113" i="6" s="1"/>
  <c r="DN154" i="6"/>
  <c r="DP154" i="6" s="1"/>
  <c r="DF115" i="6"/>
  <c r="DH115" i="6" s="1"/>
  <c r="DV66" i="6"/>
  <c r="DX66" i="6" s="1"/>
  <c r="DF123" i="6"/>
  <c r="DH123" i="6" s="1"/>
  <c r="DN107" i="6"/>
  <c r="DP107" i="6" s="1"/>
  <c r="DF72" i="6"/>
  <c r="DH72" i="6" s="1"/>
  <c r="DF82" i="6"/>
  <c r="DH82" i="6" s="1"/>
  <c r="DN139" i="6"/>
  <c r="DP139" i="6" s="1"/>
  <c r="DE105" i="6"/>
  <c r="DG105" i="6" s="1"/>
  <c r="DU111" i="6"/>
  <c r="DW111" i="6" s="1"/>
  <c r="DM150" i="6"/>
  <c r="DO150" i="6" s="1"/>
  <c r="DM125" i="6"/>
  <c r="DO125" i="6" s="1"/>
  <c r="DM100" i="6"/>
  <c r="DO100" i="6" s="1"/>
  <c r="DE74" i="6"/>
  <c r="DG74" i="6" s="1"/>
  <c r="DI74" i="6" s="1"/>
  <c r="DJ74" i="6" s="1"/>
  <c r="DU95" i="6"/>
  <c r="DW95" i="6" s="1"/>
  <c r="DY95" i="6" s="1"/>
  <c r="DZ95" i="6" s="1"/>
  <c r="DE113" i="6"/>
  <c r="DG113" i="6" s="1"/>
  <c r="DM154" i="6"/>
  <c r="DO154" i="6" s="1"/>
  <c r="DE115" i="6"/>
  <c r="DG115" i="6" s="1"/>
  <c r="DU66" i="6"/>
  <c r="DW66" i="6" s="1"/>
  <c r="DE123" i="6"/>
  <c r="DG123" i="6" s="1"/>
  <c r="DI123" i="6" s="1"/>
  <c r="DJ123" i="6" s="1"/>
  <c r="DM107" i="6"/>
  <c r="DO107" i="6" s="1"/>
  <c r="DQ107" i="6" s="1"/>
  <c r="DR107" i="6" s="1"/>
  <c r="DE72" i="6"/>
  <c r="DG72" i="6" s="1"/>
  <c r="DE141" i="6"/>
  <c r="DG141" i="6" s="1"/>
  <c r="DE104" i="6"/>
  <c r="DG104" i="6" s="1"/>
  <c r="DI104" i="6" s="1"/>
  <c r="DJ104" i="6" s="1"/>
  <c r="DE77" i="6"/>
  <c r="DG77" i="6" s="1"/>
  <c r="DM89" i="6"/>
  <c r="DO89" i="6" s="1"/>
  <c r="DE129" i="6"/>
  <c r="DG129" i="6" s="1"/>
  <c r="DF64" i="6"/>
  <c r="DH64" i="6" s="1"/>
  <c r="DF158" i="6"/>
  <c r="DH158" i="6" s="1"/>
  <c r="DN102" i="6"/>
  <c r="DP102" i="6" s="1"/>
  <c r="DN67" i="6"/>
  <c r="DP67" i="6" s="1"/>
  <c r="DF92" i="6"/>
  <c r="DH92" i="6" s="1"/>
  <c r="DN156" i="6"/>
  <c r="DP156" i="6" s="1"/>
  <c r="DF108" i="6"/>
  <c r="DH108" i="6" s="1"/>
  <c r="DF121" i="6"/>
  <c r="DH121" i="6" s="1"/>
  <c r="DN118" i="6"/>
  <c r="DP118" i="6" s="1"/>
  <c r="DN63" i="6"/>
  <c r="DP63" i="6" s="1"/>
  <c r="DF109" i="6"/>
  <c r="DH109" i="6" s="1"/>
  <c r="DS103" i="6"/>
  <c r="DT103" i="6"/>
  <c r="DK160" i="6"/>
  <c r="DL160" i="6"/>
  <c r="DS79" i="6"/>
  <c r="DT79" i="6"/>
  <c r="DK88" i="6"/>
  <c r="DL88" i="6"/>
  <c r="DK73" i="6"/>
  <c r="DL73" i="6"/>
  <c r="DK68" i="6"/>
  <c r="DL68" i="6"/>
  <c r="DK101" i="6"/>
  <c r="DL101" i="6"/>
  <c r="DK148" i="6"/>
  <c r="DL148" i="6"/>
  <c r="DK152" i="6"/>
  <c r="DL152" i="6"/>
  <c r="DC114" i="6"/>
  <c r="DD114" i="6"/>
  <c r="DK94" i="6"/>
  <c r="DL94" i="6"/>
  <c r="DK128" i="6"/>
  <c r="DL128" i="6"/>
  <c r="DE64" i="6"/>
  <c r="DG64" i="6" s="1"/>
  <c r="DE158" i="6"/>
  <c r="DG158" i="6" s="1"/>
  <c r="DL124" i="6"/>
  <c r="DK76" i="6"/>
  <c r="DL76" i="6"/>
  <c r="DK87" i="6"/>
  <c r="DL87" i="6"/>
  <c r="DL144" i="6"/>
  <c r="DK120" i="6"/>
  <c r="DL120" i="6"/>
  <c r="DC146" i="6"/>
  <c r="DD146" i="6"/>
  <c r="DK78" i="6"/>
  <c r="DL78" i="6"/>
  <c r="DL96" i="6"/>
  <c r="DE132" i="6"/>
  <c r="DG132" i="6" s="1"/>
  <c r="DF132" i="6"/>
  <c r="DH132" i="6" s="1"/>
  <c r="DK131" i="6"/>
  <c r="DL131" i="6"/>
  <c r="DK97" i="6"/>
  <c r="DL97" i="6"/>
  <c r="DS81" i="6"/>
  <c r="DT81" i="6"/>
  <c r="DC145" i="6"/>
  <c r="DD145" i="6"/>
  <c r="DC155" i="6"/>
  <c r="DD155" i="6"/>
  <c r="DK80" i="6"/>
  <c r="DL80" i="6"/>
  <c r="DK110" i="6"/>
  <c r="DL110" i="6"/>
  <c r="DF105" i="6"/>
  <c r="DH105" i="6" s="1"/>
  <c r="DV111" i="6"/>
  <c r="DX111" i="6" s="1"/>
  <c r="DN150" i="6"/>
  <c r="DP150" i="6" s="1"/>
  <c r="DN125" i="6"/>
  <c r="DP125" i="6" s="1"/>
  <c r="DN100" i="6"/>
  <c r="DP100" i="6" s="1"/>
  <c r="DK162" i="6"/>
  <c r="DL162" i="6"/>
  <c r="DN149" i="6"/>
  <c r="DP149" i="6" s="1"/>
  <c r="DM149" i="6"/>
  <c r="DO149" i="6" s="1"/>
  <c r="DK65" i="6"/>
  <c r="DL65" i="6"/>
  <c r="DK147" i="6"/>
  <c r="DL147" i="6"/>
  <c r="DK137" i="6"/>
  <c r="DL137" i="6"/>
  <c r="DK143" i="6"/>
  <c r="DL143" i="6"/>
  <c r="DK99" i="6"/>
  <c r="DL99" i="6"/>
  <c r="DK106" i="6"/>
  <c r="DL106" i="6"/>
  <c r="DK117" i="6"/>
  <c r="DL117" i="6"/>
  <c r="DC83" i="6"/>
  <c r="DD83" i="6"/>
  <c r="DK127" i="6"/>
  <c r="DL127" i="6"/>
  <c r="DC126" i="6"/>
  <c r="DD126" i="6"/>
  <c r="DK69" i="6"/>
  <c r="DL69" i="6"/>
  <c r="DE136" i="6"/>
  <c r="DG136" i="6" s="1"/>
  <c r="DF136" i="6"/>
  <c r="DH136" i="6" s="1"/>
  <c r="DK85" i="6"/>
  <c r="DL85" i="6"/>
  <c r="DI71" i="6"/>
  <c r="DJ71" i="6" s="1"/>
  <c r="DI134" i="6"/>
  <c r="DJ134" i="6" s="1"/>
  <c r="DA70" i="6"/>
  <c r="DB70" i="6" s="1"/>
  <c r="DI130" i="6"/>
  <c r="DJ130" i="6" s="1"/>
  <c r="DQ112" i="6"/>
  <c r="DR112" i="6" s="1"/>
  <c r="DI138" i="6"/>
  <c r="DJ138" i="6" s="1"/>
  <c r="DI161" i="6"/>
  <c r="DJ161" i="6" s="1"/>
  <c r="DA75" i="6"/>
  <c r="DB75" i="6" s="1"/>
  <c r="DA142" i="6"/>
  <c r="DB142" i="6" s="1"/>
  <c r="DI86" i="6"/>
  <c r="DJ86" i="6" s="1"/>
  <c r="DI119" i="6"/>
  <c r="DJ119" i="6" s="1"/>
  <c r="CW98" i="5"/>
  <c r="CX98" i="5"/>
  <c r="CW95" i="5"/>
  <c r="CY95" i="5" s="1"/>
  <c r="DB95" i="5" s="1"/>
  <c r="CT76" i="5"/>
  <c r="CU76" i="5" s="1"/>
  <c r="CV76" i="5" s="1"/>
  <c r="CW90" i="5"/>
  <c r="CX90" i="5"/>
  <c r="CR130" i="5"/>
  <c r="CT130" i="5" s="1"/>
  <c r="CO73" i="5"/>
  <c r="CP73" i="5"/>
  <c r="CR73" i="5" s="1"/>
  <c r="CQ158" i="5"/>
  <c r="CS158" i="5" s="1"/>
  <c r="CJ112" i="1"/>
  <c r="CJ86" i="1"/>
  <c r="CI86" i="1"/>
  <c r="CD84" i="1"/>
  <c r="CC85" i="1"/>
  <c r="CE85" i="1" s="1"/>
  <c r="CF85" i="1" s="1"/>
  <c r="CJ108" i="1"/>
  <c r="CK122" i="1"/>
  <c r="CG142" i="1"/>
  <c r="CH142" i="1"/>
  <c r="CC152" i="1"/>
  <c r="CI157" i="1"/>
  <c r="CR153" i="1"/>
  <c r="CX86" i="5"/>
  <c r="CZ86" i="5" s="1"/>
  <c r="CW86" i="5"/>
  <c r="CT136" i="5"/>
  <c r="CT138" i="5"/>
  <c r="CO122" i="5"/>
  <c r="CQ122" i="5" s="1"/>
  <c r="CP122" i="5"/>
  <c r="DB124" i="5"/>
  <c r="DC124" i="5" s="1"/>
  <c r="DD124" i="5" s="1"/>
  <c r="CT128" i="5"/>
  <c r="CS127" i="5"/>
  <c r="CT159" i="5"/>
  <c r="CU159" i="5" s="1"/>
  <c r="CV159" i="5" s="1"/>
  <c r="CX159" i="5" s="1"/>
  <c r="CZ159" i="5" s="1"/>
  <c r="DA96" i="5"/>
  <c r="CU94" i="5"/>
  <c r="CV94" i="5" s="1"/>
  <c r="CX94" i="5" s="1"/>
  <c r="CS128" i="5"/>
  <c r="CS80" i="5"/>
  <c r="CU80" i="5" s="1"/>
  <c r="CV80" i="5" s="1"/>
  <c r="CT134" i="5"/>
  <c r="CT126" i="5"/>
  <c r="CU126" i="5" s="1"/>
  <c r="CV126" i="5" s="1"/>
  <c r="CW142" i="5"/>
  <c r="CY142" i="5" s="1"/>
  <c r="DA142" i="5" s="1"/>
  <c r="DB161" i="5"/>
  <c r="DC161" i="5" s="1"/>
  <c r="DD161" i="5" s="1"/>
  <c r="DE161" i="5" s="1"/>
  <c r="CU66" i="5"/>
  <c r="CV66" i="5" s="1"/>
  <c r="CX66" i="5" s="1"/>
  <c r="CX67" i="5"/>
  <c r="CW67" i="5"/>
  <c r="CY67" i="5" s="1"/>
  <c r="CX88" i="5"/>
  <c r="CW88" i="5"/>
  <c r="CX131" i="5"/>
  <c r="CZ131" i="5" s="1"/>
  <c r="CW131" i="5"/>
  <c r="CX137" i="5"/>
  <c r="CZ137" i="5" s="1"/>
  <c r="CW137" i="5"/>
  <c r="CS113" i="5"/>
  <c r="CU113" i="5" s="1"/>
  <c r="CV113" i="5" s="1"/>
  <c r="DA97" i="5"/>
  <c r="DC97" i="5" s="1"/>
  <c r="DD97" i="5" s="1"/>
  <c r="CX150" i="5"/>
  <c r="CZ150" i="5" s="1"/>
  <c r="CW150" i="5"/>
  <c r="CY154" i="5"/>
  <c r="DA154" i="5" s="1"/>
  <c r="CY111" i="5"/>
  <c r="DA111" i="5" s="1"/>
  <c r="CR104" i="5"/>
  <c r="CS104" i="5" s="1"/>
  <c r="CY70" i="5"/>
  <c r="DB74" i="5"/>
  <c r="DC74" i="5" s="1"/>
  <c r="DD74" i="5" s="1"/>
  <c r="CS72" i="5"/>
  <c r="CU72" i="5" s="1"/>
  <c r="CV72" i="5" s="1"/>
  <c r="DA89" i="5"/>
  <c r="DC89" i="5" s="1"/>
  <c r="DD89" i="5" s="1"/>
  <c r="DF112" i="5"/>
  <c r="DE112" i="5"/>
  <c r="CY116" i="5"/>
  <c r="DA116" i="5" s="1"/>
  <c r="CT107" i="5"/>
  <c r="CU107" i="5" s="1"/>
  <c r="CV107" i="5" s="1"/>
  <c r="CX92" i="5"/>
  <c r="CW92" i="5"/>
  <c r="DF125" i="5"/>
  <c r="DE125" i="5"/>
  <c r="CS121" i="5"/>
  <c r="CU121" i="5" s="1"/>
  <c r="CV121" i="5" s="1"/>
  <c r="CS64" i="5"/>
  <c r="CU64" i="5" s="1"/>
  <c r="CV64" i="5" s="1"/>
  <c r="CX119" i="5"/>
  <c r="CZ119" i="5" s="1"/>
  <c r="CW119" i="5"/>
  <c r="DH62" i="5"/>
  <c r="CS82" i="5"/>
  <c r="CU82" i="5" s="1"/>
  <c r="CV82" i="5" s="1"/>
  <c r="DB155" i="5"/>
  <c r="DC155" i="5" s="1"/>
  <c r="DD155" i="5" s="1"/>
  <c r="CY152" i="5"/>
  <c r="DA152" i="5" s="1"/>
  <c r="CR75" i="5"/>
  <c r="CS75" i="5" s="1"/>
  <c r="CX102" i="5"/>
  <c r="CW102" i="5"/>
  <c r="CY106" i="5"/>
  <c r="DA106" i="5" s="1"/>
  <c r="CY90" i="5"/>
  <c r="CZ100" i="5"/>
  <c r="CX156" i="5"/>
  <c r="CZ156" i="5" s="1"/>
  <c r="CW156" i="5"/>
  <c r="DF120" i="5"/>
  <c r="DE120" i="5"/>
  <c r="CZ70" i="5"/>
  <c r="CQ117" i="5"/>
  <c r="CT117" i="5" s="1"/>
  <c r="CZ69" i="5"/>
  <c r="DB69" i="5" s="1"/>
  <c r="CS99" i="5"/>
  <c r="CU99" i="5" s="1"/>
  <c r="CV99" i="5" s="1"/>
  <c r="CT139" i="5"/>
  <c r="CU139" i="5" s="1"/>
  <c r="CV139" i="5" s="1"/>
  <c r="DB71" i="5"/>
  <c r="DC71" i="5" s="1"/>
  <c r="DD71" i="5" s="1"/>
  <c r="CP84" i="5"/>
  <c r="CO84" i="5"/>
  <c r="CQ84" i="5" s="1"/>
  <c r="CZ90" i="5"/>
  <c r="CR78" i="5"/>
  <c r="CT78" i="5" s="1"/>
  <c r="CZ83" i="5"/>
  <c r="DA83" i="5" s="1"/>
  <c r="CR68" i="5"/>
  <c r="CS68" i="5" s="1"/>
  <c r="DA87" i="5"/>
  <c r="DC87" i="5" s="1"/>
  <c r="DD87" i="5" s="1"/>
  <c r="CQ91" i="5"/>
  <c r="CX157" i="5"/>
  <c r="CZ157" i="5" s="1"/>
  <c r="CW157" i="5"/>
  <c r="DB129" i="5"/>
  <c r="DC129" i="5" s="1"/>
  <c r="DD129" i="5" s="1"/>
  <c r="CU136" i="5"/>
  <c r="CV136" i="5" s="1"/>
  <c r="CX114" i="5"/>
  <c r="CZ114" i="5" s="1"/>
  <c r="CW114" i="5"/>
  <c r="CS77" i="5"/>
  <c r="CU77" i="5" s="1"/>
  <c r="CV77" i="5" s="1"/>
  <c r="CQ133" i="5"/>
  <c r="CS133" i="5" s="1"/>
  <c r="CS93" i="5"/>
  <c r="CU93" i="5" s="1"/>
  <c r="CV93" i="5" s="1"/>
  <c r="CT132" i="5"/>
  <c r="CU132" i="5" s="1"/>
  <c r="CV132" i="5" s="1"/>
  <c r="CU138" i="5"/>
  <c r="CV138" i="5" s="1"/>
  <c r="DF160" i="5"/>
  <c r="DH160" i="5" s="1"/>
  <c r="DE160" i="5"/>
  <c r="CZ105" i="5"/>
  <c r="DA105" i="5" s="1"/>
  <c r="CQ151" i="5"/>
  <c r="CS151" i="5" s="1"/>
  <c r="CX79" i="5"/>
  <c r="CW79" i="5"/>
  <c r="CY79" i="5" s="1"/>
  <c r="CY109" i="5"/>
  <c r="DA109" i="5" s="1"/>
  <c r="CY148" i="5"/>
  <c r="DA148" i="5" s="1"/>
  <c r="CY135" i="5"/>
  <c r="DA135" i="5" s="1"/>
  <c r="DG153" i="5"/>
  <c r="DJ153" i="5" s="1"/>
  <c r="CZ103" i="5"/>
  <c r="DB103" i="5" s="1"/>
  <c r="CZ65" i="5"/>
  <c r="DA65" i="5" s="1"/>
  <c r="CR110" i="5"/>
  <c r="CT110" i="5" s="1"/>
  <c r="CY63" i="5"/>
  <c r="DB63" i="5" s="1"/>
  <c r="CY149" i="5"/>
  <c r="DA149" i="5" s="1"/>
  <c r="CR91" i="5"/>
  <c r="CX147" i="5"/>
  <c r="CZ147" i="5" s="1"/>
  <c r="CW147" i="5"/>
  <c r="CZ81" i="5"/>
  <c r="DB81" i="5" s="1"/>
  <c r="CY86" i="5"/>
  <c r="DA86" i="5" s="1"/>
  <c r="CY141" i="5"/>
  <c r="DA141" i="5" s="1"/>
  <c r="CY115" i="5"/>
  <c r="DA115" i="5" s="1"/>
  <c r="CU127" i="5"/>
  <c r="CV127" i="5" s="1"/>
  <c r="CX123" i="5"/>
  <c r="CZ123" i="5" s="1"/>
  <c r="CW123" i="5"/>
  <c r="CQ146" i="5"/>
  <c r="CS146" i="5" s="1"/>
  <c r="DG62" i="5"/>
  <c r="DJ62" i="5" s="1"/>
  <c r="CX108" i="5"/>
  <c r="CZ108" i="5" s="1"/>
  <c r="CW108" i="5"/>
  <c r="DK162" i="5"/>
  <c r="DL162" i="5" s="1"/>
  <c r="CU134" i="5"/>
  <c r="CV134" i="5" s="1"/>
  <c r="CY140" i="5"/>
  <c r="DA140" i="5" s="1"/>
  <c r="CY100" i="5"/>
  <c r="CY118" i="5"/>
  <c r="DA118" i="5" s="1"/>
  <c r="CO64" i="1"/>
  <c r="CR64" i="1" s="1"/>
  <c r="CK67" i="1"/>
  <c r="CI62" i="1"/>
  <c r="CI112" i="1"/>
  <c r="CH87" i="1"/>
  <c r="CJ87" i="1" s="1"/>
  <c r="CI132" i="1"/>
  <c r="CJ132" i="1"/>
  <c r="CJ99" i="1"/>
  <c r="CU110" i="1"/>
  <c r="CV110" i="1" s="1"/>
  <c r="CX110" i="1" s="1"/>
  <c r="CL67" i="1"/>
  <c r="CI108" i="1"/>
  <c r="CL122" i="1"/>
  <c r="CC84" i="1"/>
  <c r="CI99" i="1"/>
  <c r="CK69" i="1"/>
  <c r="CJ62" i="1"/>
  <c r="CT162" i="1"/>
  <c r="CU162" i="1" s="1"/>
  <c r="CV162" i="1" s="1"/>
  <c r="CK160" i="1"/>
  <c r="CM160" i="1" s="1"/>
  <c r="CN160" i="1" s="1"/>
  <c r="CC117" i="1"/>
  <c r="CL135" i="1"/>
  <c r="CJ157" i="1"/>
  <c r="CL141" i="1"/>
  <c r="CL93" i="1"/>
  <c r="CJ161" i="1"/>
  <c r="CK128" i="1"/>
  <c r="CK135" i="1"/>
  <c r="CJ100" i="1"/>
  <c r="CD152" i="1"/>
  <c r="CL113" i="1"/>
  <c r="CD117" i="1"/>
  <c r="CL119" i="1"/>
  <c r="CK119" i="1"/>
  <c r="CJ97" i="1"/>
  <c r="CI88" i="1"/>
  <c r="CJ96" i="1"/>
  <c r="CI100" i="1"/>
  <c r="CH74" i="1"/>
  <c r="CG74" i="1"/>
  <c r="CI83" i="1"/>
  <c r="CJ115" i="1"/>
  <c r="CK141" i="1"/>
  <c r="CL90" i="1"/>
  <c r="CK90" i="1"/>
  <c r="CL128" i="1"/>
  <c r="CI138" i="1"/>
  <c r="CK80" i="1"/>
  <c r="CL80" i="1"/>
  <c r="CI96" i="1"/>
  <c r="CJ88" i="1"/>
  <c r="CJ129" i="1"/>
  <c r="CI78" i="1"/>
  <c r="CK93" i="1"/>
  <c r="CH147" i="1"/>
  <c r="CG147" i="1"/>
  <c r="CI97" i="1"/>
  <c r="CJ78" i="1"/>
  <c r="CJ138" i="1"/>
  <c r="CK106" i="1"/>
  <c r="CL106" i="1"/>
  <c r="CJ83" i="1"/>
  <c r="CI129" i="1"/>
  <c r="CI161" i="1"/>
  <c r="CI115" i="1"/>
  <c r="CK79" i="1"/>
  <c r="CL79" i="1"/>
  <c r="CT114" i="1"/>
  <c r="CQ123" i="1"/>
  <c r="CL143" i="1"/>
  <c r="CR123" i="1"/>
  <c r="CU151" i="1"/>
  <c r="CV151" i="1" s="1"/>
  <c r="CW151" i="1" s="1"/>
  <c r="CK143" i="1"/>
  <c r="CO104" i="1"/>
  <c r="CQ104" i="1" s="1"/>
  <c r="CT124" i="1"/>
  <c r="CT68" i="1"/>
  <c r="CS153" i="1"/>
  <c r="CW127" i="1"/>
  <c r="CX127" i="1"/>
  <c r="CT94" i="1"/>
  <c r="CT126" i="1"/>
  <c r="CT159" i="1"/>
  <c r="CR156" i="1"/>
  <c r="CQ149" i="1"/>
  <c r="CQ82" i="1"/>
  <c r="CQ89" i="1"/>
  <c r="CQ73" i="1"/>
  <c r="CR140" i="1"/>
  <c r="CQ76" i="1"/>
  <c r="CT153" i="1"/>
  <c r="CQ140" i="1"/>
  <c r="CS124" i="1"/>
  <c r="CR89" i="1"/>
  <c r="CQ156" i="1"/>
  <c r="CS94" i="1"/>
  <c r="CS114" i="1"/>
  <c r="CS68" i="1"/>
  <c r="CS159" i="1"/>
  <c r="CR73" i="1"/>
  <c r="CR149" i="1"/>
  <c r="CW92" i="1"/>
  <c r="CX92" i="1"/>
  <c r="CS126" i="1"/>
  <c r="CR82" i="1"/>
  <c r="CR76" i="1"/>
  <c r="DN143" i="5" l="1"/>
  <c r="DP143" i="5" s="1"/>
  <c r="DM143" i="5"/>
  <c r="CT104" i="5"/>
  <c r="CT144" i="5"/>
  <c r="CU144" i="5" s="1"/>
  <c r="CV144" i="5" s="1"/>
  <c r="CX144" i="5" s="1"/>
  <c r="CZ144" i="5" s="1"/>
  <c r="CW159" i="5"/>
  <c r="DC96" i="5"/>
  <c r="DD96" i="5" s="1"/>
  <c r="DA95" i="5"/>
  <c r="DC95" i="5" s="1"/>
  <c r="DD95" i="5" s="1"/>
  <c r="DB145" i="5"/>
  <c r="CX85" i="5"/>
  <c r="CW85" i="5"/>
  <c r="CY85" i="5" s="1"/>
  <c r="DJ101" i="5"/>
  <c r="DK101" i="5" s="1"/>
  <c r="DL101" i="5" s="1"/>
  <c r="DA145" i="5"/>
  <c r="DC145" i="5" s="1"/>
  <c r="DD145" i="5" s="1"/>
  <c r="CM136" i="1"/>
  <c r="CN136" i="1" s="1"/>
  <c r="CP136" i="1" s="1"/>
  <c r="CG139" i="1"/>
  <c r="CJ139" i="1" s="1"/>
  <c r="CM155" i="1"/>
  <c r="CN155" i="1" s="1"/>
  <c r="CO136" i="1"/>
  <c r="CO145" i="1"/>
  <c r="CP145" i="1"/>
  <c r="CL134" i="1"/>
  <c r="CC71" i="1"/>
  <c r="CI139" i="1"/>
  <c r="CO133" i="1"/>
  <c r="CM137" i="1"/>
  <c r="CN137" i="1" s="1"/>
  <c r="CO137" i="1" s="1"/>
  <c r="CM134" i="1"/>
  <c r="CN134" i="1" s="1"/>
  <c r="CG66" i="1"/>
  <c r="CJ66" i="1" s="1"/>
  <c r="CL66" i="1" s="1"/>
  <c r="CJ77" i="1"/>
  <c r="CO63" i="1"/>
  <c r="CP63" i="1"/>
  <c r="CE150" i="1"/>
  <c r="CF150" i="1" s="1"/>
  <c r="CM111" i="1"/>
  <c r="CN111" i="1" s="1"/>
  <c r="CG109" i="1"/>
  <c r="CH109" i="1"/>
  <c r="CU68" i="1"/>
  <c r="CV68" i="1" s="1"/>
  <c r="CE71" i="1"/>
  <c r="CF71" i="1" s="1"/>
  <c r="CG71" i="1" s="1"/>
  <c r="CI77" i="1"/>
  <c r="CG131" i="1"/>
  <c r="CH131" i="1"/>
  <c r="CD107" i="1"/>
  <c r="CJ70" i="1"/>
  <c r="CJ146" i="1"/>
  <c r="CI70" i="1"/>
  <c r="CK108" i="1"/>
  <c r="CE152" i="1"/>
  <c r="CF152" i="1" s="1"/>
  <c r="CI146" i="1"/>
  <c r="CK146" i="1" s="1"/>
  <c r="CU159" i="1"/>
  <c r="CV159" i="1" s="1"/>
  <c r="CL108" i="1"/>
  <c r="CH103" i="1"/>
  <c r="CJ103" i="1" s="1"/>
  <c r="CC107" i="1"/>
  <c r="CI102" i="1"/>
  <c r="CJ102" i="1"/>
  <c r="CK86" i="1"/>
  <c r="CK148" i="1"/>
  <c r="DB100" i="5"/>
  <c r="DB70" i="5"/>
  <c r="CL125" i="1"/>
  <c r="CK154" i="1"/>
  <c r="CJ72" i="1"/>
  <c r="CI66" i="1"/>
  <c r="CM122" i="1"/>
  <c r="CN122" i="1" s="1"/>
  <c r="CW110" i="1"/>
  <c r="CK115" i="1"/>
  <c r="CM158" i="1"/>
  <c r="CN158" i="1" s="1"/>
  <c r="CE65" i="1"/>
  <c r="CF65" i="1" s="1"/>
  <c r="CG65" i="1" s="1"/>
  <c r="CG81" i="1"/>
  <c r="CH81" i="1"/>
  <c r="CK99" i="1"/>
  <c r="CH98" i="1"/>
  <c r="CG98" i="1"/>
  <c r="CI121" i="1"/>
  <c r="CK95" i="1"/>
  <c r="CM95" i="1" s="1"/>
  <c r="CN95" i="1" s="1"/>
  <c r="CR133" i="1"/>
  <c r="CI72" i="1"/>
  <c r="CT76" i="1"/>
  <c r="CR104" i="1"/>
  <c r="CM141" i="1"/>
  <c r="CN141" i="1" s="1"/>
  <c r="CE84" i="1"/>
  <c r="CF84" i="1" s="1"/>
  <c r="CM130" i="1"/>
  <c r="CN130" i="1" s="1"/>
  <c r="CO130" i="1" s="1"/>
  <c r="CK125" i="1"/>
  <c r="CM125" i="1" s="1"/>
  <c r="CN125" i="1" s="1"/>
  <c r="CI144" i="1"/>
  <c r="CJ144" i="1"/>
  <c r="CQ64" i="1"/>
  <c r="CL148" i="1"/>
  <c r="CL154" i="1"/>
  <c r="CM116" i="1"/>
  <c r="CN116" i="1" s="1"/>
  <c r="CO116" i="1" s="1"/>
  <c r="CQ133" i="1"/>
  <c r="CP75" i="1"/>
  <c r="CO75" i="1"/>
  <c r="CU124" i="1"/>
  <c r="CV124" i="1" s="1"/>
  <c r="CM69" i="1"/>
  <c r="CN69" i="1" s="1"/>
  <c r="CI87" i="1"/>
  <c r="CK87" i="1" s="1"/>
  <c r="CK112" i="1"/>
  <c r="CL157" i="1"/>
  <c r="CU126" i="1"/>
  <c r="CV126" i="1" s="1"/>
  <c r="CK100" i="1"/>
  <c r="CI101" i="1"/>
  <c r="CJ101" i="1"/>
  <c r="CJ120" i="1"/>
  <c r="CX151" i="1"/>
  <c r="CM67" i="1"/>
  <c r="CN67" i="1" s="1"/>
  <c r="CT75" i="5"/>
  <c r="CU75" i="5" s="1"/>
  <c r="CV75" i="5" s="1"/>
  <c r="CM105" i="1"/>
  <c r="CN105" i="1" s="1"/>
  <c r="CG150" i="1"/>
  <c r="CH150" i="1"/>
  <c r="CL86" i="1"/>
  <c r="CM86" i="1" s="1"/>
  <c r="CN86" i="1" s="1"/>
  <c r="CI103" i="1"/>
  <c r="CJ118" i="1"/>
  <c r="CI118" i="1"/>
  <c r="CT73" i="1"/>
  <c r="CU114" i="1"/>
  <c r="CV114" i="1" s="1"/>
  <c r="CK157" i="1"/>
  <c r="CP111" i="1"/>
  <c r="CO111" i="1"/>
  <c r="CI142" i="1"/>
  <c r="CL91" i="1"/>
  <c r="CK91" i="1"/>
  <c r="CJ121" i="1"/>
  <c r="CI120" i="1"/>
  <c r="DL62" i="6"/>
  <c r="DL135" i="6"/>
  <c r="DB141" i="5"/>
  <c r="DC141" i="5" s="1"/>
  <c r="DD141" i="5" s="1"/>
  <c r="DI77" i="6"/>
  <c r="DJ77" i="6" s="1"/>
  <c r="DK77" i="6" s="1"/>
  <c r="DT153" i="6"/>
  <c r="DF140" i="6"/>
  <c r="DH140" i="6" s="1"/>
  <c r="DL116" i="6"/>
  <c r="DK90" i="6"/>
  <c r="DM90" i="6" s="1"/>
  <c r="DO90" i="6" s="1"/>
  <c r="DQ100" i="6"/>
  <c r="DR100" i="6" s="1"/>
  <c r="DS100" i="6" s="1"/>
  <c r="DT84" i="6"/>
  <c r="DV84" i="6" s="1"/>
  <c r="DX84" i="6" s="1"/>
  <c r="DQ102" i="6"/>
  <c r="DR102" i="6" s="1"/>
  <c r="DQ63" i="6"/>
  <c r="DR63" i="6" s="1"/>
  <c r="DS63" i="6" s="1"/>
  <c r="DQ156" i="6"/>
  <c r="DR156" i="6" s="1"/>
  <c r="DT156" i="6" s="1"/>
  <c r="DI151" i="6"/>
  <c r="DJ151" i="6" s="1"/>
  <c r="DQ149" i="6"/>
  <c r="DR149" i="6" s="1"/>
  <c r="DI158" i="6"/>
  <c r="DJ158" i="6" s="1"/>
  <c r="DK158" i="6" s="1"/>
  <c r="DQ139" i="6"/>
  <c r="DR139" i="6" s="1"/>
  <c r="DT139" i="6" s="1"/>
  <c r="DY111" i="6"/>
  <c r="DZ111" i="6" s="1"/>
  <c r="EA111" i="6" s="1"/>
  <c r="DL91" i="6"/>
  <c r="DK91" i="6"/>
  <c r="DE126" i="6"/>
  <c r="DG126" i="6" s="1"/>
  <c r="DE83" i="6"/>
  <c r="DG83" i="6" s="1"/>
  <c r="DM106" i="6"/>
  <c r="DO106" i="6" s="1"/>
  <c r="DM143" i="6"/>
  <c r="DO143" i="6" s="1"/>
  <c r="DM147" i="6"/>
  <c r="DO147" i="6" s="1"/>
  <c r="DN110" i="6"/>
  <c r="DP110" i="6" s="1"/>
  <c r="DF155" i="6"/>
  <c r="DH155" i="6" s="1"/>
  <c r="DN97" i="6"/>
  <c r="DP97" i="6" s="1"/>
  <c r="DV153" i="6"/>
  <c r="DX153" i="6" s="1"/>
  <c r="DN96" i="6"/>
  <c r="DP96" i="6" s="1"/>
  <c r="DN62" i="6"/>
  <c r="DP62" i="6" s="1"/>
  <c r="DN90" i="6"/>
  <c r="DP90" i="6" s="1"/>
  <c r="DN144" i="6"/>
  <c r="DP144" i="6" s="1"/>
  <c r="DN135" i="6"/>
  <c r="DP135" i="6" s="1"/>
  <c r="DN124" i="6"/>
  <c r="DP124" i="6" s="1"/>
  <c r="DN128" i="6"/>
  <c r="DP128" i="6" s="1"/>
  <c r="DF114" i="6"/>
  <c r="DH114" i="6" s="1"/>
  <c r="DN148" i="6"/>
  <c r="DP148" i="6" s="1"/>
  <c r="DN68" i="6"/>
  <c r="DP68" i="6" s="1"/>
  <c r="DV79" i="6"/>
  <c r="DX79" i="6" s="1"/>
  <c r="DN85" i="6"/>
  <c r="DP85" i="6" s="1"/>
  <c r="DN69" i="6"/>
  <c r="DP69" i="6" s="1"/>
  <c r="DN94" i="6"/>
  <c r="DP94" i="6" s="1"/>
  <c r="DN152" i="6"/>
  <c r="DP152" i="6" s="1"/>
  <c r="DN101" i="6"/>
  <c r="DP101" i="6" s="1"/>
  <c r="DN73" i="6"/>
  <c r="DP73" i="6" s="1"/>
  <c r="DN88" i="6"/>
  <c r="DP88" i="6" s="1"/>
  <c r="DN160" i="6"/>
  <c r="DP160" i="6" s="1"/>
  <c r="DB163" i="6"/>
  <c r="DN127" i="6"/>
  <c r="DP127" i="6" s="1"/>
  <c r="DN117" i="6"/>
  <c r="DP117" i="6" s="1"/>
  <c r="DN99" i="6"/>
  <c r="DP99" i="6" s="1"/>
  <c r="DV103" i="6"/>
  <c r="DX103" i="6" s="1"/>
  <c r="DM110" i="6"/>
  <c r="DO110" i="6" s="1"/>
  <c r="DE155" i="6"/>
  <c r="DG155" i="6" s="1"/>
  <c r="DM97" i="6"/>
  <c r="DO97" i="6" s="1"/>
  <c r="DU153" i="6"/>
  <c r="DW153" i="6" s="1"/>
  <c r="DM96" i="6"/>
  <c r="DO96" i="6" s="1"/>
  <c r="DM62" i="6"/>
  <c r="DO62" i="6" s="1"/>
  <c r="DM144" i="6"/>
  <c r="DO144" i="6" s="1"/>
  <c r="DM135" i="6"/>
  <c r="DO135" i="6" s="1"/>
  <c r="DM124" i="6"/>
  <c r="DO124" i="6" s="1"/>
  <c r="DM128" i="6"/>
  <c r="DO128" i="6" s="1"/>
  <c r="DE114" i="6"/>
  <c r="DG114" i="6" s="1"/>
  <c r="DM148" i="6"/>
  <c r="DO148" i="6" s="1"/>
  <c r="DM68" i="6"/>
  <c r="DO68" i="6" s="1"/>
  <c r="DU79" i="6"/>
  <c r="DW79" i="6" s="1"/>
  <c r="DU103" i="6"/>
  <c r="DW103" i="6" s="1"/>
  <c r="DN137" i="6"/>
  <c r="DP137" i="6" s="1"/>
  <c r="DN65" i="6"/>
  <c r="DP65" i="6" s="1"/>
  <c r="DN162" i="6"/>
  <c r="DP162" i="6" s="1"/>
  <c r="DI136" i="6"/>
  <c r="DJ136" i="6" s="1"/>
  <c r="DK136" i="6" s="1"/>
  <c r="DF126" i="6"/>
  <c r="DH126" i="6" s="1"/>
  <c r="DI126" i="6" s="1"/>
  <c r="DJ126" i="6" s="1"/>
  <c r="DF83" i="6"/>
  <c r="DH83" i="6" s="1"/>
  <c r="DN106" i="6"/>
  <c r="DP106" i="6" s="1"/>
  <c r="DN143" i="6"/>
  <c r="DP143" i="6" s="1"/>
  <c r="DN147" i="6"/>
  <c r="DP147" i="6" s="1"/>
  <c r="DM116" i="6"/>
  <c r="DO116" i="6" s="1"/>
  <c r="DM80" i="6"/>
  <c r="DO80" i="6" s="1"/>
  <c r="DE145" i="6"/>
  <c r="DG145" i="6" s="1"/>
  <c r="DU81" i="6"/>
  <c r="DW81" i="6" s="1"/>
  <c r="DM131" i="6"/>
  <c r="DO131" i="6" s="1"/>
  <c r="DM78" i="6"/>
  <c r="DO78" i="6" s="1"/>
  <c r="DE146" i="6"/>
  <c r="DG146" i="6" s="1"/>
  <c r="DM120" i="6"/>
  <c r="DO120" i="6" s="1"/>
  <c r="DM87" i="6"/>
  <c r="DO87" i="6" s="1"/>
  <c r="DM76" i="6"/>
  <c r="DO76" i="6" s="1"/>
  <c r="DM94" i="6"/>
  <c r="DO94" i="6" s="1"/>
  <c r="DM152" i="6"/>
  <c r="DO152" i="6" s="1"/>
  <c r="DM101" i="6"/>
  <c r="DO101" i="6" s="1"/>
  <c r="DM73" i="6"/>
  <c r="DO73" i="6" s="1"/>
  <c r="DM88" i="6"/>
  <c r="DO88" i="6" s="1"/>
  <c r="DM160" i="6"/>
  <c r="DO160" i="6" s="1"/>
  <c r="DS149" i="6"/>
  <c r="DT149" i="6"/>
  <c r="DK119" i="6"/>
  <c r="DL119" i="6"/>
  <c r="DK86" i="6"/>
  <c r="DL86" i="6"/>
  <c r="DK161" i="6"/>
  <c r="DL161" i="6"/>
  <c r="DK71" i="6"/>
  <c r="DL71" i="6"/>
  <c r="DK104" i="6"/>
  <c r="DL104" i="6"/>
  <c r="DS139" i="6"/>
  <c r="DS102" i="6"/>
  <c r="DT102" i="6"/>
  <c r="DC142" i="6"/>
  <c r="DD142" i="6"/>
  <c r="DK138" i="6"/>
  <c r="DL138" i="6"/>
  <c r="DC70" i="6"/>
  <c r="DD70" i="6"/>
  <c r="DM85" i="6"/>
  <c r="DO85" i="6" s="1"/>
  <c r="DM69" i="6"/>
  <c r="DO69" i="6" s="1"/>
  <c r="DQ69" i="6" s="1"/>
  <c r="DR69" i="6" s="1"/>
  <c r="DM127" i="6"/>
  <c r="DO127" i="6" s="1"/>
  <c r="DQ127" i="6" s="1"/>
  <c r="DR127" i="6" s="1"/>
  <c r="DM117" i="6"/>
  <c r="DO117" i="6" s="1"/>
  <c r="DM99" i="6"/>
  <c r="DO99" i="6" s="1"/>
  <c r="DM137" i="6"/>
  <c r="DO137" i="6" s="1"/>
  <c r="DM65" i="6"/>
  <c r="DO65" i="6" s="1"/>
  <c r="DM162" i="6"/>
  <c r="DO162" i="6" s="1"/>
  <c r="DN116" i="6"/>
  <c r="DP116" i="6" s="1"/>
  <c r="DN80" i="6"/>
  <c r="DP80" i="6" s="1"/>
  <c r="DF145" i="6"/>
  <c r="DH145" i="6" s="1"/>
  <c r="DV81" i="6"/>
  <c r="DX81" i="6" s="1"/>
  <c r="DN131" i="6"/>
  <c r="DP131" i="6" s="1"/>
  <c r="DN78" i="6"/>
  <c r="DP78" i="6" s="1"/>
  <c r="DF146" i="6"/>
  <c r="DH146" i="6" s="1"/>
  <c r="DN120" i="6"/>
  <c r="DP120" i="6" s="1"/>
  <c r="DN87" i="6"/>
  <c r="DP87" i="6" s="1"/>
  <c r="DN76" i="6"/>
  <c r="DP76" i="6" s="1"/>
  <c r="DL77" i="6"/>
  <c r="DS107" i="6"/>
  <c r="DT107" i="6"/>
  <c r="DC75" i="6"/>
  <c r="DD75" i="6"/>
  <c r="DS112" i="6"/>
  <c r="DT112" i="6"/>
  <c r="DK74" i="6"/>
  <c r="DL74" i="6"/>
  <c r="EA95" i="6"/>
  <c r="EB95" i="6"/>
  <c r="DS156" i="6"/>
  <c r="DK123" i="6"/>
  <c r="DL123" i="6"/>
  <c r="DK122" i="6"/>
  <c r="DL122" i="6"/>
  <c r="DK130" i="6"/>
  <c r="DL130" i="6"/>
  <c r="DK134" i="6"/>
  <c r="DL134" i="6"/>
  <c r="DI159" i="6"/>
  <c r="DJ159" i="6" s="1"/>
  <c r="DQ98" i="6"/>
  <c r="DR98" i="6" s="1"/>
  <c r="DI141" i="6"/>
  <c r="DJ141" i="6" s="1"/>
  <c r="DI82" i="6"/>
  <c r="DJ82" i="6" s="1"/>
  <c r="DI108" i="6"/>
  <c r="DJ108" i="6" s="1"/>
  <c r="DI157" i="6"/>
  <c r="DJ157" i="6" s="1"/>
  <c r="DI113" i="6"/>
  <c r="DJ113" i="6" s="1"/>
  <c r="DI132" i="6"/>
  <c r="DJ132" i="6" s="1"/>
  <c r="DY66" i="6"/>
  <c r="DZ66" i="6" s="1"/>
  <c r="DI64" i="6"/>
  <c r="DJ64" i="6" s="1"/>
  <c r="DI93" i="6"/>
  <c r="DJ93" i="6" s="1"/>
  <c r="DI109" i="6"/>
  <c r="DJ109" i="6" s="1"/>
  <c r="DQ154" i="6"/>
  <c r="DR154" i="6" s="1"/>
  <c r="DI133" i="6"/>
  <c r="DJ133" i="6" s="1"/>
  <c r="DQ150" i="6"/>
  <c r="DR150" i="6" s="1"/>
  <c r="DQ125" i="6"/>
  <c r="DR125" i="6" s="1"/>
  <c r="DI105" i="6"/>
  <c r="DJ105" i="6" s="1"/>
  <c r="DI121" i="6"/>
  <c r="DJ121" i="6" s="1"/>
  <c r="DQ89" i="6"/>
  <c r="DR89" i="6" s="1"/>
  <c r="DI92" i="6"/>
  <c r="DJ92" i="6" s="1"/>
  <c r="CU128" i="5"/>
  <c r="CV128" i="5" s="1"/>
  <c r="CZ98" i="5"/>
  <c r="CY98" i="5"/>
  <c r="CX76" i="5"/>
  <c r="CW76" i="5"/>
  <c r="CY76" i="5" s="1"/>
  <c r="CT158" i="5"/>
  <c r="CU158" i="5" s="1"/>
  <c r="CV158" i="5" s="1"/>
  <c r="CS130" i="5"/>
  <c r="CU130" i="5" s="1"/>
  <c r="CV130" i="5" s="1"/>
  <c r="CW130" i="5" s="1"/>
  <c r="DF161" i="5"/>
  <c r="DH161" i="5" s="1"/>
  <c r="CW94" i="5"/>
  <c r="CQ73" i="5"/>
  <c r="CT73" i="5" s="1"/>
  <c r="DA90" i="5"/>
  <c r="DB152" i="5"/>
  <c r="CH85" i="1"/>
  <c r="CG85" i="1"/>
  <c r="CT82" i="1"/>
  <c r="CK97" i="1"/>
  <c r="CL132" i="1"/>
  <c r="CJ142" i="1"/>
  <c r="CL62" i="1"/>
  <c r="CT91" i="5"/>
  <c r="CW66" i="5"/>
  <c r="CX126" i="5"/>
  <c r="CZ126" i="5" s="1"/>
  <c r="CW126" i="5"/>
  <c r="CY126" i="5" s="1"/>
  <c r="DB109" i="5"/>
  <c r="DB106" i="5"/>
  <c r="DC106" i="5" s="1"/>
  <c r="DD106" i="5" s="1"/>
  <c r="CR122" i="5"/>
  <c r="CT122" i="5" s="1"/>
  <c r="DA63" i="5"/>
  <c r="DC63" i="5" s="1"/>
  <c r="DD63" i="5" s="1"/>
  <c r="DF63" i="5" s="1"/>
  <c r="DA81" i="5"/>
  <c r="CS117" i="5"/>
  <c r="CU117" i="5" s="1"/>
  <c r="CV117" i="5" s="1"/>
  <c r="DB86" i="5"/>
  <c r="DC86" i="5" s="1"/>
  <c r="DD86" i="5" s="1"/>
  <c r="DA70" i="5"/>
  <c r="DC70" i="5" s="1"/>
  <c r="DD70" i="5" s="1"/>
  <c r="DB154" i="5"/>
  <c r="DC154" i="5" s="1"/>
  <c r="DD154" i="5" s="1"/>
  <c r="DI62" i="5"/>
  <c r="DK62" i="5" s="1"/>
  <c r="DL62" i="5" s="1"/>
  <c r="DB118" i="5"/>
  <c r="DC118" i="5" s="1"/>
  <c r="DD118" i="5" s="1"/>
  <c r="DA100" i="5"/>
  <c r="DC100" i="5" s="1"/>
  <c r="DD100" i="5" s="1"/>
  <c r="DB116" i="5"/>
  <c r="DI101" i="5"/>
  <c r="CT133" i="5"/>
  <c r="DA69" i="5"/>
  <c r="DC69" i="5" s="1"/>
  <c r="DD69" i="5" s="1"/>
  <c r="DB90" i="5"/>
  <c r="DF74" i="5"/>
  <c r="DE74" i="5"/>
  <c r="DG74" i="5" s="1"/>
  <c r="CX107" i="5"/>
  <c r="CZ107" i="5" s="1"/>
  <c r="CW107" i="5"/>
  <c r="DF71" i="5"/>
  <c r="DE71" i="5"/>
  <c r="DG71" i="5" s="1"/>
  <c r="CX132" i="5"/>
  <c r="CZ132" i="5" s="1"/>
  <c r="CW132" i="5"/>
  <c r="CX139" i="5"/>
  <c r="CZ139" i="5" s="1"/>
  <c r="CW139" i="5"/>
  <c r="CY147" i="5"/>
  <c r="DA147" i="5" s="1"/>
  <c r="CZ79" i="5"/>
  <c r="DA79" i="5" s="1"/>
  <c r="CY114" i="5"/>
  <c r="DA114" i="5" s="1"/>
  <c r="CY157" i="5"/>
  <c r="DA157" i="5" s="1"/>
  <c r="DF87" i="5"/>
  <c r="DE87" i="5"/>
  <c r="DB65" i="5"/>
  <c r="DC65" i="5" s="1"/>
  <c r="DD65" i="5" s="1"/>
  <c r="CX99" i="5"/>
  <c r="CW99" i="5"/>
  <c r="CY99" i="5" s="1"/>
  <c r="DG120" i="5"/>
  <c r="CT68" i="5"/>
  <c r="CU68" i="5" s="1"/>
  <c r="CV68" i="5" s="1"/>
  <c r="DF155" i="5"/>
  <c r="DH155" i="5" s="1"/>
  <c r="DE155" i="5"/>
  <c r="CY92" i="5"/>
  <c r="DH112" i="5"/>
  <c r="CY150" i="5"/>
  <c r="DA150" i="5" s="1"/>
  <c r="DF124" i="5"/>
  <c r="DE124" i="5"/>
  <c r="CY88" i="5"/>
  <c r="DI153" i="5"/>
  <c r="DK153" i="5" s="1"/>
  <c r="DL153" i="5" s="1"/>
  <c r="CX134" i="5"/>
  <c r="CZ134" i="5" s="1"/>
  <c r="CW134" i="5"/>
  <c r="CY123" i="5"/>
  <c r="DA123" i="5" s="1"/>
  <c r="CX127" i="5"/>
  <c r="CZ127" i="5" s="1"/>
  <c r="CW127" i="5"/>
  <c r="CS91" i="5"/>
  <c r="CU91" i="5" s="1"/>
  <c r="CV91" i="5" s="1"/>
  <c r="CS110" i="5"/>
  <c r="CU110" i="5" s="1"/>
  <c r="CV110" i="5" s="1"/>
  <c r="DA103" i="5"/>
  <c r="DC103" i="5" s="1"/>
  <c r="DD103" i="5" s="1"/>
  <c r="DB135" i="5"/>
  <c r="DC135" i="5" s="1"/>
  <c r="DD135" i="5" s="1"/>
  <c r="DC109" i="5"/>
  <c r="DD109" i="5" s="1"/>
  <c r="CT151" i="5"/>
  <c r="CU151" i="5" s="1"/>
  <c r="CV151" i="5" s="1"/>
  <c r="DG160" i="5"/>
  <c r="DJ160" i="5" s="1"/>
  <c r="CS78" i="5"/>
  <c r="CU78" i="5" s="1"/>
  <c r="CV78" i="5" s="1"/>
  <c r="CR84" i="5"/>
  <c r="CT84" i="5" s="1"/>
  <c r="DG161" i="5"/>
  <c r="DJ161" i="5" s="1"/>
  <c r="CY159" i="5"/>
  <c r="DB159" i="5" s="1"/>
  <c r="DH120" i="5"/>
  <c r="DB83" i="5"/>
  <c r="DC83" i="5" s="1"/>
  <c r="DD83" i="5" s="1"/>
  <c r="CY102" i="5"/>
  <c r="CX82" i="5"/>
  <c r="CW82" i="5"/>
  <c r="CY119" i="5"/>
  <c r="DA119" i="5" s="1"/>
  <c r="CX121" i="5"/>
  <c r="CZ121" i="5" s="1"/>
  <c r="CW121" i="5"/>
  <c r="CZ92" i="5"/>
  <c r="DC116" i="5"/>
  <c r="DD116" i="5" s="1"/>
  <c r="DF89" i="5"/>
  <c r="DE89" i="5"/>
  <c r="DB111" i="5"/>
  <c r="DC111" i="5" s="1"/>
  <c r="DD111" i="5" s="1"/>
  <c r="CY66" i="5"/>
  <c r="CZ88" i="5"/>
  <c r="DN162" i="5"/>
  <c r="DP162" i="5" s="1"/>
  <c r="DM162" i="5"/>
  <c r="CZ85" i="5"/>
  <c r="DB85" i="5" s="1"/>
  <c r="DF141" i="5"/>
  <c r="DE141" i="5"/>
  <c r="DG141" i="5" s="1"/>
  <c r="DC81" i="5"/>
  <c r="DD81" i="5" s="1"/>
  <c r="DO143" i="5"/>
  <c r="DR143" i="5" s="1"/>
  <c r="CX93" i="5"/>
  <c r="CW93" i="5"/>
  <c r="CY93" i="5" s="1"/>
  <c r="CX136" i="5"/>
  <c r="CZ136" i="5" s="1"/>
  <c r="CW136" i="5"/>
  <c r="DB105" i="5"/>
  <c r="DC105" i="5" s="1"/>
  <c r="DD105" i="5" s="1"/>
  <c r="DA159" i="5"/>
  <c r="DF96" i="5"/>
  <c r="DE96" i="5"/>
  <c r="DG96" i="5" s="1"/>
  <c r="CY156" i="5"/>
  <c r="DA156" i="5" s="1"/>
  <c r="CZ102" i="5"/>
  <c r="DG125" i="5"/>
  <c r="CX72" i="5"/>
  <c r="CW72" i="5"/>
  <c r="CU104" i="5"/>
  <c r="CV104" i="5" s="1"/>
  <c r="DF154" i="5"/>
  <c r="DH154" i="5" s="1"/>
  <c r="DE154" i="5"/>
  <c r="DF97" i="5"/>
  <c r="DE97" i="5"/>
  <c r="DG97" i="5" s="1"/>
  <c r="CZ66" i="5"/>
  <c r="CX128" i="5"/>
  <c r="CZ128" i="5" s="1"/>
  <c r="CW128" i="5"/>
  <c r="CY94" i="5"/>
  <c r="CZ67" i="5"/>
  <c r="DB67" i="5" s="1"/>
  <c r="DB140" i="5"/>
  <c r="DC140" i="5" s="1"/>
  <c r="DD140" i="5" s="1"/>
  <c r="CY108" i="5"/>
  <c r="DA108" i="5" s="1"/>
  <c r="CT146" i="5"/>
  <c r="CU146" i="5" s="1"/>
  <c r="CV146" i="5" s="1"/>
  <c r="DB115" i="5"/>
  <c r="DC115" i="5" s="1"/>
  <c r="DD115" i="5" s="1"/>
  <c r="DB149" i="5"/>
  <c r="DC149" i="5" s="1"/>
  <c r="DD149" i="5" s="1"/>
  <c r="DB142" i="5"/>
  <c r="DC142" i="5" s="1"/>
  <c r="DD142" i="5" s="1"/>
  <c r="DB148" i="5"/>
  <c r="DC148" i="5" s="1"/>
  <c r="DD148" i="5" s="1"/>
  <c r="DB79" i="5"/>
  <c r="CX138" i="5"/>
  <c r="CZ138" i="5" s="1"/>
  <c r="CW138" i="5"/>
  <c r="CU133" i="5"/>
  <c r="CV133" i="5" s="1"/>
  <c r="CX77" i="5"/>
  <c r="CW77" i="5"/>
  <c r="CY77" i="5" s="1"/>
  <c r="DF129" i="5"/>
  <c r="DE129" i="5"/>
  <c r="DG129" i="5" s="1"/>
  <c r="CX80" i="5"/>
  <c r="CW80" i="5"/>
  <c r="DC152" i="5"/>
  <c r="DD152" i="5" s="1"/>
  <c r="CX64" i="5"/>
  <c r="CW64" i="5"/>
  <c r="DH125" i="5"/>
  <c r="DG112" i="5"/>
  <c r="DI112" i="5" s="1"/>
  <c r="CX113" i="5"/>
  <c r="CZ113" i="5" s="1"/>
  <c r="CW113" i="5"/>
  <c r="CY137" i="5"/>
  <c r="DA137" i="5" s="1"/>
  <c r="CY131" i="5"/>
  <c r="DA131" i="5" s="1"/>
  <c r="CZ94" i="5"/>
  <c r="DB94" i="5" s="1"/>
  <c r="CE117" i="1"/>
  <c r="CF117" i="1" s="1"/>
  <c r="CH117" i="1" s="1"/>
  <c r="CT149" i="1"/>
  <c r="CK161" i="1"/>
  <c r="CL112" i="1"/>
  <c r="CL100" i="1"/>
  <c r="CM100" i="1" s="1"/>
  <c r="CN100" i="1" s="1"/>
  <c r="CM113" i="1"/>
  <c r="CN113" i="1" s="1"/>
  <c r="CO113" i="1" s="1"/>
  <c r="CK132" i="1"/>
  <c r="CO67" i="1"/>
  <c r="CP67" i="1"/>
  <c r="CM93" i="1"/>
  <c r="CN93" i="1" s="1"/>
  <c r="CO93" i="1" s="1"/>
  <c r="CO69" i="1"/>
  <c r="CP69" i="1"/>
  <c r="CK62" i="1"/>
  <c r="CG84" i="1"/>
  <c r="CH84" i="1"/>
  <c r="CM108" i="1"/>
  <c r="CN108" i="1" s="1"/>
  <c r="CL99" i="1"/>
  <c r="CM99" i="1" s="1"/>
  <c r="CN99" i="1" s="1"/>
  <c r="CI74" i="1"/>
  <c r="CP122" i="1"/>
  <c r="CO122" i="1"/>
  <c r="CT89" i="1"/>
  <c r="CU153" i="1"/>
  <c r="CV153" i="1" s="1"/>
  <c r="CX153" i="1" s="1"/>
  <c r="CM128" i="1"/>
  <c r="CN128" i="1" s="1"/>
  <c r="CP128" i="1" s="1"/>
  <c r="CM135" i="1"/>
  <c r="CN135" i="1" s="1"/>
  <c r="CU94" i="1"/>
  <c r="CV94" i="1" s="1"/>
  <c r="CK129" i="1"/>
  <c r="CL138" i="1"/>
  <c r="CL88" i="1"/>
  <c r="CL78" i="1"/>
  <c r="CM119" i="1"/>
  <c r="CN119" i="1" s="1"/>
  <c r="CP119" i="1" s="1"/>
  <c r="CG152" i="1"/>
  <c r="CH152" i="1"/>
  <c r="CT123" i="1"/>
  <c r="CO141" i="1"/>
  <c r="CP141" i="1"/>
  <c r="CJ74" i="1"/>
  <c r="CL74" i="1" s="1"/>
  <c r="CM143" i="1"/>
  <c r="CN143" i="1" s="1"/>
  <c r="CP143" i="1" s="1"/>
  <c r="CL97" i="1"/>
  <c r="CM80" i="1"/>
  <c r="CN80" i="1" s="1"/>
  <c r="CM90" i="1"/>
  <c r="CN90" i="1" s="1"/>
  <c r="CK138" i="1"/>
  <c r="CK96" i="1"/>
  <c r="CL96" i="1"/>
  <c r="CI147" i="1"/>
  <c r="CK88" i="1"/>
  <c r="CL115" i="1"/>
  <c r="CM115" i="1" s="1"/>
  <c r="CN115" i="1" s="1"/>
  <c r="CL129" i="1"/>
  <c r="CM79" i="1"/>
  <c r="CN79" i="1" s="1"/>
  <c r="CO79" i="1" s="1"/>
  <c r="CK83" i="1"/>
  <c r="CL83" i="1"/>
  <c r="CM106" i="1"/>
  <c r="CN106" i="1" s="1"/>
  <c r="CO160" i="1"/>
  <c r="CP160" i="1"/>
  <c r="CK78" i="1"/>
  <c r="CL161" i="1"/>
  <c r="CM161" i="1" s="1"/>
  <c r="CN161" i="1" s="1"/>
  <c r="CJ147" i="1"/>
  <c r="CS64" i="1"/>
  <c r="CS123" i="1"/>
  <c r="CT140" i="1"/>
  <c r="CY127" i="1"/>
  <c r="CS156" i="1"/>
  <c r="CT64" i="1"/>
  <c r="CS140" i="1"/>
  <c r="CZ127" i="1"/>
  <c r="CT156" i="1"/>
  <c r="CT104" i="1"/>
  <c r="CS104" i="1"/>
  <c r="CW162" i="1"/>
  <c r="CX162" i="1"/>
  <c r="CY92" i="1"/>
  <c r="CY110" i="1"/>
  <c r="CY151" i="1"/>
  <c r="CZ110" i="1"/>
  <c r="CS73" i="1"/>
  <c r="CU73" i="1" s="1"/>
  <c r="CV73" i="1" s="1"/>
  <c r="CZ151" i="1"/>
  <c r="CW159" i="1"/>
  <c r="CX159" i="1"/>
  <c r="CS149" i="1"/>
  <c r="CW114" i="1"/>
  <c r="CX114" i="1"/>
  <c r="CW124" i="1"/>
  <c r="CX124" i="1"/>
  <c r="CS89" i="1"/>
  <c r="CW126" i="1"/>
  <c r="CX126" i="1"/>
  <c r="CW94" i="1"/>
  <c r="CX94" i="1"/>
  <c r="CZ92" i="1"/>
  <c r="CS76" i="1"/>
  <c r="CU76" i="1" s="1"/>
  <c r="CV76" i="1" s="1"/>
  <c r="CW68" i="1"/>
  <c r="CX68" i="1"/>
  <c r="CS82" i="1"/>
  <c r="CU82" i="1" s="1"/>
  <c r="CV82" i="1" s="1"/>
  <c r="CW144" i="5" l="1"/>
  <c r="CY144" i="5" s="1"/>
  <c r="DA144" i="5" s="1"/>
  <c r="DF95" i="5"/>
  <c r="DE95" i="5"/>
  <c r="DG95" i="5" s="1"/>
  <c r="DI160" i="5"/>
  <c r="CW75" i="5"/>
  <c r="CY75" i="5" s="1"/>
  <c r="CX75" i="5"/>
  <c r="DF145" i="5"/>
  <c r="DH145" i="5" s="1"/>
  <c r="DE145" i="5"/>
  <c r="DG145" i="5" s="1"/>
  <c r="CM62" i="1"/>
  <c r="CN62" i="1" s="1"/>
  <c r="CM148" i="1"/>
  <c r="CN148" i="1" s="1"/>
  <c r="CK77" i="1"/>
  <c r="CP155" i="1"/>
  <c r="CO155" i="1"/>
  <c r="CR155" i="1" s="1"/>
  <c r="CR136" i="1"/>
  <c r="CK102" i="1"/>
  <c r="CQ145" i="1"/>
  <c r="CQ136" i="1"/>
  <c r="CS136" i="1" s="1"/>
  <c r="CQ63" i="1"/>
  <c r="CK139" i="1"/>
  <c r="CL139" i="1"/>
  <c r="CR145" i="1"/>
  <c r="CT145" i="1" s="1"/>
  <c r="CP137" i="1"/>
  <c r="CQ137" i="1" s="1"/>
  <c r="CI131" i="1"/>
  <c r="CK144" i="1"/>
  <c r="CL70" i="1"/>
  <c r="CP134" i="1"/>
  <c r="CO134" i="1"/>
  <c r="CG117" i="1"/>
  <c r="CH65" i="1"/>
  <c r="CI65" i="1" s="1"/>
  <c r="CJ109" i="1"/>
  <c r="CR63" i="1"/>
  <c r="CT63" i="1" s="1"/>
  <c r="CL77" i="1"/>
  <c r="CU123" i="1"/>
  <c r="CV123" i="1" s="1"/>
  <c r="CE107" i="1"/>
  <c r="CF107" i="1" s="1"/>
  <c r="CH107" i="1" s="1"/>
  <c r="CH71" i="1"/>
  <c r="CJ71" i="1" s="1"/>
  <c r="CI109" i="1"/>
  <c r="CM154" i="1"/>
  <c r="CN154" i="1" s="1"/>
  <c r="CP154" i="1" s="1"/>
  <c r="CJ131" i="1"/>
  <c r="CO128" i="1"/>
  <c r="CP130" i="1"/>
  <c r="CQ130" i="1" s="1"/>
  <c r="CK66" i="1"/>
  <c r="CM66" i="1" s="1"/>
  <c r="CN66" i="1" s="1"/>
  <c r="CK70" i="1"/>
  <c r="CJ98" i="1"/>
  <c r="CM112" i="1"/>
  <c r="CN112" i="1" s="1"/>
  <c r="CM132" i="1"/>
  <c r="CN132" i="1" s="1"/>
  <c r="CK72" i="1"/>
  <c r="CI81" i="1"/>
  <c r="CL146" i="1"/>
  <c r="CM146" i="1" s="1"/>
  <c r="CN146" i="1" s="1"/>
  <c r="CM97" i="1"/>
  <c r="CN97" i="1" s="1"/>
  <c r="CL102" i="1"/>
  <c r="CM102" i="1" s="1"/>
  <c r="CN102" i="1" s="1"/>
  <c r="CG107" i="1"/>
  <c r="CO119" i="1"/>
  <c r="CM157" i="1"/>
  <c r="CN157" i="1" s="1"/>
  <c r="CO157" i="1" s="1"/>
  <c r="CO154" i="1"/>
  <c r="CL101" i="1"/>
  <c r="CQ122" i="1"/>
  <c r="CK103" i="1"/>
  <c r="CP116" i="1"/>
  <c r="CR116" i="1" s="1"/>
  <c r="CS133" i="1"/>
  <c r="CO158" i="1"/>
  <c r="CP158" i="1"/>
  <c r="CJ81" i="1"/>
  <c r="CL81" i="1" s="1"/>
  <c r="CQ75" i="1"/>
  <c r="CJ85" i="1"/>
  <c r="CM91" i="1"/>
  <c r="CN91" i="1" s="1"/>
  <c r="CO91" i="1" s="1"/>
  <c r="CP125" i="1"/>
  <c r="CO125" i="1"/>
  <c r="CQ67" i="1"/>
  <c r="CL144" i="1"/>
  <c r="CM144" i="1" s="1"/>
  <c r="CN144" i="1" s="1"/>
  <c r="CI98" i="1"/>
  <c r="CK98" i="1" s="1"/>
  <c r="CL72" i="1"/>
  <c r="CW153" i="1"/>
  <c r="CU149" i="1"/>
  <c r="CV149" i="1" s="1"/>
  <c r="CL87" i="1"/>
  <c r="CM87" i="1" s="1"/>
  <c r="CN87" i="1" s="1"/>
  <c r="CR75" i="1"/>
  <c r="CP93" i="1"/>
  <c r="CI150" i="1"/>
  <c r="CK101" i="1"/>
  <c r="CT133" i="1"/>
  <c r="CL118" i="1"/>
  <c r="CO95" i="1"/>
  <c r="CP95" i="1"/>
  <c r="CR111" i="1"/>
  <c r="CP86" i="1"/>
  <c r="CO86" i="1"/>
  <c r="CU89" i="1"/>
  <c r="CV89" i="1" s="1"/>
  <c r="CM78" i="1"/>
  <c r="CN78" i="1" s="1"/>
  <c r="CM129" i="1"/>
  <c r="CN129" i="1" s="1"/>
  <c r="DU84" i="6"/>
  <c r="DW84" i="6" s="1"/>
  <c r="CP157" i="1"/>
  <c r="CK118" i="1"/>
  <c r="CL103" i="1"/>
  <c r="CO105" i="1"/>
  <c r="CP105" i="1"/>
  <c r="CO143" i="1"/>
  <c r="CM138" i="1"/>
  <c r="CN138" i="1" s="1"/>
  <c r="CO138" i="1" s="1"/>
  <c r="CP113" i="1"/>
  <c r="DI120" i="5"/>
  <c r="DQ106" i="6"/>
  <c r="DR106" i="6" s="1"/>
  <c r="DS106" i="6" s="1"/>
  <c r="CQ111" i="1"/>
  <c r="CS111" i="1" s="1"/>
  <c r="CJ150" i="1"/>
  <c r="CR130" i="1"/>
  <c r="CL121" i="1"/>
  <c r="CK121" i="1"/>
  <c r="CO148" i="1"/>
  <c r="CP148" i="1"/>
  <c r="CL120" i="1"/>
  <c r="CK120" i="1"/>
  <c r="DL158" i="6"/>
  <c r="DT63" i="6"/>
  <c r="DQ120" i="6"/>
  <c r="DR120" i="6" s="1"/>
  <c r="DQ128" i="6"/>
  <c r="DR128" i="6" s="1"/>
  <c r="DT128" i="6" s="1"/>
  <c r="DT100" i="6"/>
  <c r="DQ160" i="6"/>
  <c r="DR160" i="6" s="1"/>
  <c r="DQ99" i="6"/>
  <c r="DR99" i="6" s="1"/>
  <c r="DQ135" i="6"/>
  <c r="DR135" i="6" s="1"/>
  <c r="DS135" i="6" s="1"/>
  <c r="EB111" i="6"/>
  <c r="DQ94" i="6"/>
  <c r="DR94" i="6" s="1"/>
  <c r="DS94" i="6" s="1"/>
  <c r="DK151" i="6"/>
  <c r="DL151" i="6"/>
  <c r="DI114" i="6"/>
  <c r="DJ114" i="6" s="1"/>
  <c r="DK114" i="6" s="1"/>
  <c r="DQ65" i="6"/>
  <c r="DR65" i="6" s="1"/>
  <c r="DS65" i="6" s="1"/>
  <c r="DL136" i="6"/>
  <c r="DN136" i="6" s="1"/>
  <c r="DP136" i="6" s="1"/>
  <c r="DU107" i="6"/>
  <c r="DW107" i="6" s="1"/>
  <c r="DU102" i="6"/>
  <c r="DW102" i="6" s="1"/>
  <c r="DM104" i="6"/>
  <c r="DO104" i="6" s="1"/>
  <c r="DM71" i="6"/>
  <c r="DO71" i="6" s="1"/>
  <c r="DM119" i="6"/>
  <c r="DO119" i="6" s="1"/>
  <c r="DU63" i="6"/>
  <c r="DW63" i="6" s="1"/>
  <c r="DQ62" i="6"/>
  <c r="DR62" i="6" s="1"/>
  <c r="DS62" i="6" s="1"/>
  <c r="DM91" i="6"/>
  <c r="DO91" i="6" s="1"/>
  <c r="DQ90" i="6"/>
  <c r="DR90" i="6" s="1"/>
  <c r="DT90" i="6" s="1"/>
  <c r="DN91" i="6"/>
  <c r="DP91" i="6" s="1"/>
  <c r="DM74" i="6"/>
  <c r="DO74" i="6" s="1"/>
  <c r="DE75" i="6"/>
  <c r="DG75" i="6" s="1"/>
  <c r="DQ78" i="6"/>
  <c r="DR78" i="6" s="1"/>
  <c r="DQ80" i="6"/>
  <c r="DR80" i="6" s="1"/>
  <c r="DS80" i="6" s="1"/>
  <c r="DQ148" i="6"/>
  <c r="DR148" i="6" s="1"/>
  <c r="DS148" i="6" s="1"/>
  <c r="DI83" i="6"/>
  <c r="DJ83" i="6" s="1"/>
  <c r="DL83" i="6" s="1"/>
  <c r="DM123" i="6"/>
  <c r="DO123" i="6" s="1"/>
  <c r="DQ96" i="6"/>
  <c r="DR96" i="6" s="1"/>
  <c r="DN122" i="6"/>
  <c r="DP122" i="6" s="1"/>
  <c r="DV100" i="6"/>
  <c r="DX100" i="6" s="1"/>
  <c r="DV156" i="6"/>
  <c r="DX156" i="6" s="1"/>
  <c r="ED95" i="6"/>
  <c r="EF95" i="6" s="1"/>
  <c r="DV112" i="6"/>
  <c r="DX112" i="6" s="1"/>
  <c r="DN77" i="6"/>
  <c r="DP77" i="6" s="1"/>
  <c r="DF70" i="6"/>
  <c r="DH70" i="6" s="1"/>
  <c r="DF142" i="6"/>
  <c r="DH142" i="6" s="1"/>
  <c r="DV139" i="6"/>
  <c r="DX139" i="6" s="1"/>
  <c r="DN158" i="6"/>
  <c r="DP158" i="6" s="1"/>
  <c r="ED111" i="6"/>
  <c r="EF111" i="6" s="1"/>
  <c r="DN86" i="6"/>
  <c r="DP86" i="6" s="1"/>
  <c r="DV149" i="6"/>
  <c r="DX149" i="6" s="1"/>
  <c r="DN123" i="6"/>
  <c r="DP123" i="6" s="1"/>
  <c r="DN74" i="6"/>
  <c r="DP74" i="6" s="1"/>
  <c r="DF75" i="6"/>
  <c r="DH75" i="6" s="1"/>
  <c r="DV107" i="6"/>
  <c r="DX107" i="6" s="1"/>
  <c r="DQ87" i="6"/>
  <c r="DR87" i="6" s="1"/>
  <c r="DT87" i="6" s="1"/>
  <c r="DV102" i="6"/>
  <c r="DX102" i="6" s="1"/>
  <c r="DN104" i="6"/>
  <c r="DP104" i="6" s="1"/>
  <c r="DN71" i="6"/>
  <c r="DP71" i="6" s="1"/>
  <c r="DN119" i="6"/>
  <c r="DP119" i="6" s="1"/>
  <c r="DV63" i="6"/>
  <c r="DX63" i="6" s="1"/>
  <c r="DM122" i="6"/>
  <c r="DO122" i="6" s="1"/>
  <c r="DU100" i="6"/>
  <c r="DW100" i="6" s="1"/>
  <c r="DU156" i="6"/>
  <c r="DW156" i="6" s="1"/>
  <c r="EC95" i="6"/>
  <c r="EE95" i="6" s="1"/>
  <c r="DU112" i="6"/>
  <c r="DW112" i="6" s="1"/>
  <c r="DM77" i="6"/>
  <c r="DO77" i="6" s="1"/>
  <c r="DE70" i="6"/>
  <c r="DG70" i="6" s="1"/>
  <c r="DE142" i="6"/>
  <c r="DG142" i="6" s="1"/>
  <c r="DU139" i="6"/>
  <c r="DW139" i="6" s="1"/>
  <c r="DM158" i="6"/>
  <c r="DO158" i="6" s="1"/>
  <c r="EC111" i="6"/>
  <c r="EE111" i="6" s="1"/>
  <c r="DM86" i="6"/>
  <c r="DO86" i="6" s="1"/>
  <c r="DQ86" i="6" s="1"/>
  <c r="DR86" i="6" s="1"/>
  <c r="DU149" i="6"/>
  <c r="DW149" i="6" s="1"/>
  <c r="DK92" i="6"/>
  <c r="DL92" i="6"/>
  <c r="DS90" i="6"/>
  <c r="DK121" i="6"/>
  <c r="DL121" i="6"/>
  <c r="DS154" i="6"/>
  <c r="DT154" i="6"/>
  <c r="DK83" i="6"/>
  <c r="DL114" i="6"/>
  <c r="DK113" i="6"/>
  <c r="DL113" i="6"/>
  <c r="DK141" i="6"/>
  <c r="DL141" i="6"/>
  <c r="DK159" i="6"/>
  <c r="DL159" i="6"/>
  <c r="DS69" i="6"/>
  <c r="DT69" i="6"/>
  <c r="DN161" i="6"/>
  <c r="DP161" i="6" s="1"/>
  <c r="DM161" i="6"/>
  <c r="DO161" i="6" s="1"/>
  <c r="DT65" i="6"/>
  <c r="DK105" i="6"/>
  <c r="DL105" i="6"/>
  <c r="DS150" i="6"/>
  <c r="DT150" i="6"/>
  <c r="DT94" i="6"/>
  <c r="DK126" i="6"/>
  <c r="DL126" i="6"/>
  <c r="DK157" i="6"/>
  <c r="DL157" i="6"/>
  <c r="DS98" i="6"/>
  <c r="DT98" i="6"/>
  <c r="DM130" i="6"/>
  <c r="DO130" i="6" s="1"/>
  <c r="DN130" i="6"/>
  <c r="DP130" i="6" s="1"/>
  <c r="DM138" i="6"/>
  <c r="DO138" i="6" s="1"/>
  <c r="DN138" i="6"/>
  <c r="DP138" i="6" s="1"/>
  <c r="DS99" i="6"/>
  <c r="DT99" i="6"/>
  <c r="DS127" i="6"/>
  <c r="DT127" i="6"/>
  <c r="DT80" i="6"/>
  <c r="DK109" i="6"/>
  <c r="DL109" i="6"/>
  <c r="DK64" i="6"/>
  <c r="DL64" i="6"/>
  <c r="DK132" i="6"/>
  <c r="DL132" i="6"/>
  <c r="DK108" i="6"/>
  <c r="DL108" i="6"/>
  <c r="DT148" i="6"/>
  <c r="DS160" i="6"/>
  <c r="DT160" i="6"/>
  <c r="DS89" i="6"/>
  <c r="DT89" i="6"/>
  <c r="DS125" i="6"/>
  <c r="DT125" i="6"/>
  <c r="DK133" i="6"/>
  <c r="DL133" i="6"/>
  <c r="DK93" i="6"/>
  <c r="DL93" i="6"/>
  <c r="EA66" i="6"/>
  <c r="EB66" i="6"/>
  <c r="DS120" i="6"/>
  <c r="DT120" i="6"/>
  <c r="DK82" i="6"/>
  <c r="DL82" i="6"/>
  <c r="DS78" i="6"/>
  <c r="DT78" i="6"/>
  <c r="DM134" i="6"/>
  <c r="DO134" i="6" s="1"/>
  <c r="DN134" i="6"/>
  <c r="DP134" i="6" s="1"/>
  <c r="DB98" i="5"/>
  <c r="DY81" i="6"/>
  <c r="DZ81" i="6" s="1"/>
  <c r="DQ110" i="6"/>
  <c r="DR110" i="6" s="1"/>
  <c r="DQ162" i="6"/>
  <c r="DR162" i="6" s="1"/>
  <c r="DQ144" i="6"/>
  <c r="DR144" i="6" s="1"/>
  <c r="DQ152" i="6"/>
  <c r="DR152" i="6" s="1"/>
  <c r="DQ116" i="6"/>
  <c r="DR116" i="6" s="1"/>
  <c r="DI115" i="6"/>
  <c r="DJ115" i="6" s="1"/>
  <c r="DQ101" i="6"/>
  <c r="DR101" i="6" s="1"/>
  <c r="DI140" i="6"/>
  <c r="DJ140" i="6" s="1"/>
  <c r="DQ85" i="6"/>
  <c r="DR85" i="6" s="1"/>
  <c r="DQ118" i="6"/>
  <c r="DR118" i="6" s="1"/>
  <c r="DQ88" i="6"/>
  <c r="DR88" i="6" s="1"/>
  <c r="DQ117" i="6"/>
  <c r="DR117" i="6" s="1"/>
  <c r="DQ137" i="6"/>
  <c r="DR137" i="6" s="1"/>
  <c r="DQ67" i="6"/>
  <c r="DR67" i="6" s="1"/>
  <c r="DI72" i="6"/>
  <c r="DJ72" i="6" s="1"/>
  <c r="DI155" i="6"/>
  <c r="DJ155" i="6" s="1"/>
  <c r="DI146" i="6"/>
  <c r="DJ146" i="6" s="1"/>
  <c r="DQ68" i="6"/>
  <c r="DR68" i="6" s="1"/>
  <c r="DY84" i="6"/>
  <c r="DZ84" i="6" s="1"/>
  <c r="DI145" i="6"/>
  <c r="DJ145" i="6" s="1"/>
  <c r="DQ147" i="6"/>
  <c r="DR147" i="6" s="1"/>
  <c r="DQ131" i="6"/>
  <c r="DR131" i="6" s="1"/>
  <c r="DQ143" i="6"/>
  <c r="DR143" i="6" s="1"/>
  <c r="DQ97" i="6"/>
  <c r="DR97" i="6" s="1"/>
  <c r="DI129" i="6"/>
  <c r="DJ129" i="6" s="1"/>
  <c r="DQ124" i="6"/>
  <c r="DR124" i="6" s="1"/>
  <c r="DA98" i="5"/>
  <c r="DC98" i="5" s="1"/>
  <c r="DD98" i="5" s="1"/>
  <c r="DA88" i="5"/>
  <c r="DI125" i="5"/>
  <c r="DA126" i="5"/>
  <c r="CW158" i="5"/>
  <c r="CY158" i="5" s="1"/>
  <c r="CX158" i="5"/>
  <c r="CZ158" i="5" s="1"/>
  <c r="CY130" i="5"/>
  <c r="DQ143" i="5"/>
  <c r="CZ76" i="5"/>
  <c r="DA76" i="5" s="1"/>
  <c r="CX130" i="5"/>
  <c r="CZ130" i="5" s="1"/>
  <c r="DC90" i="5"/>
  <c r="DD90" i="5" s="1"/>
  <c r="DE90" i="5" s="1"/>
  <c r="DG90" i="5" s="1"/>
  <c r="DA92" i="5"/>
  <c r="CS73" i="5"/>
  <c r="CU73" i="5" s="1"/>
  <c r="CV73" i="5" s="1"/>
  <c r="DA102" i="5"/>
  <c r="CL147" i="1"/>
  <c r="CI117" i="1"/>
  <c r="CI85" i="1"/>
  <c r="CK85" i="1" s="1"/>
  <c r="CK142" i="1"/>
  <c r="CL142" i="1"/>
  <c r="CS122" i="5"/>
  <c r="CU122" i="5" s="1"/>
  <c r="CV122" i="5" s="1"/>
  <c r="CX122" i="5" s="1"/>
  <c r="CZ122" i="5" s="1"/>
  <c r="DA67" i="5"/>
  <c r="DC67" i="5" s="1"/>
  <c r="DD67" i="5" s="1"/>
  <c r="DB147" i="5"/>
  <c r="DC147" i="5" s="1"/>
  <c r="DD147" i="5" s="1"/>
  <c r="DB126" i="5"/>
  <c r="DE63" i="5"/>
  <c r="DG63" i="5" s="1"/>
  <c r="CS84" i="5"/>
  <c r="CU84" i="5" s="1"/>
  <c r="CV84" i="5" s="1"/>
  <c r="DK160" i="5"/>
  <c r="DL160" i="5" s="1"/>
  <c r="DB157" i="5"/>
  <c r="DF86" i="5"/>
  <c r="DE86" i="5"/>
  <c r="DG86" i="5" s="1"/>
  <c r="DA94" i="5"/>
  <c r="DC94" i="5" s="1"/>
  <c r="DD94" i="5" s="1"/>
  <c r="DJ125" i="5"/>
  <c r="DI161" i="5"/>
  <c r="DK161" i="5" s="1"/>
  <c r="DL161" i="5" s="1"/>
  <c r="DA85" i="5"/>
  <c r="DC85" i="5" s="1"/>
  <c r="DD85" i="5" s="1"/>
  <c r="DC79" i="5"/>
  <c r="DD79" i="5" s="1"/>
  <c r="DE79" i="5" s="1"/>
  <c r="DA66" i="5"/>
  <c r="DB102" i="5"/>
  <c r="DC102" i="5" s="1"/>
  <c r="DD102" i="5" s="1"/>
  <c r="DB123" i="5"/>
  <c r="DC123" i="5" s="1"/>
  <c r="DD123" i="5" s="1"/>
  <c r="DJ120" i="5"/>
  <c r="DB137" i="5"/>
  <c r="DC137" i="5" s="1"/>
  <c r="DD137" i="5" s="1"/>
  <c r="DE137" i="5" s="1"/>
  <c r="DG137" i="5" s="1"/>
  <c r="DJ112" i="5"/>
  <c r="DK112" i="5" s="1"/>
  <c r="DL112" i="5" s="1"/>
  <c r="DB119" i="5"/>
  <c r="DC119" i="5" s="1"/>
  <c r="DD119" i="5" s="1"/>
  <c r="DB88" i="5"/>
  <c r="DC88" i="5" s="1"/>
  <c r="DD88" i="5" s="1"/>
  <c r="DF105" i="5"/>
  <c r="DE105" i="5"/>
  <c r="DF111" i="5"/>
  <c r="DE111" i="5"/>
  <c r="DF83" i="5"/>
  <c r="DE83" i="5"/>
  <c r="DF148" i="5"/>
  <c r="DH148" i="5" s="1"/>
  <c r="DE148" i="5"/>
  <c r="DF115" i="5"/>
  <c r="DE115" i="5"/>
  <c r="DF65" i="5"/>
  <c r="DE65" i="5"/>
  <c r="DG65" i="5" s="1"/>
  <c r="DN153" i="5"/>
  <c r="DP153" i="5" s="1"/>
  <c r="DM153" i="5"/>
  <c r="CX68" i="5"/>
  <c r="CW68" i="5"/>
  <c r="DF106" i="5"/>
  <c r="DE106" i="5"/>
  <c r="DF140" i="5"/>
  <c r="DH140" i="5" s="1"/>
  <c r="DE140" i="5"/>
  <c r="DB131" i="5"/>
  <c r="DC131" i="5" s="1"/>
  <c r="DD131" i="5" s="1"/>
  <c r="CY113" i="5"/>
  <c r="DA113" i="5" s="1"/>
  <c r="DF152" i="5"/>
  <c r="DH152" i="5" s="1"/>
  <c r="DE152" i="5"/>
  <c r="CX133" i="5"/>
  <c r="CZ133" i="5" s="1"/>
  <c r="CW133" i="5"/>
  <c r="DB156" i="5"/>
  <c r="DC156" i="5" s="1"/>
  <c r="DD156" i="5" s="1"/>
  <c r="DH96" i="5"/>
  <c r="DJ96" i="5" s="1"/>
  <c r="DF90" i="5"/>
  <c r="CZ93" i="5"/>
  <c r="DA93" i="5" s="1"/>
  <c r="DB66" i="5"/>
  <c r="DC66" i="5" s="1"/>
  <c r="DD66" i="5" s="1"/>
  <c r="DH89" i="5"/>
  <c r="CY121" i="5"/>
  <c r="DA121" i="5" s="1"/>
  <c r="CY82" i="5"/>
  <c r="DF103" i="5"/>
  <c r="DE103" i="5"/>
  <c r="DG103" i="5" s="1"/>
  <c r="DI145" i="5"/>
  <c r="DB150" i="5"/>
  <c r="DC150" i="5" s="1"/>
  <c r="DD150" i="5" s="1"/>
  <c r="DH95" i="5"/>
  <c r="DI95" i="5" s="1"/>
  <c r="DF69" i="5"/>
  <c r="DE69" i="5"/>
  <c r="DG69" i="5" s="1"/>
  <c r="DC157" i="5"/>
  <c r="DD157" i="5" s="1"/>
  <c r="DF100" i="5"/>
  <c r="DH100" i="5" s="1"/>
  <c r="DE100" i="5"/>
  <c r="CY132" i="5"/>
  <c r="DA132" i="5" s="1"/>
  <c r="DH86" i="5"/>
  <c r="DI86" i="5" s="1"/>
  <c r="CZ75" i="5"/>
  <c r="DA75" i="5" s="1"/>
  <c r="DH74" i="5"/>
  <c r="DI74" i="5" s="1"/>
  <c r="DF142" i="5"/>
  <c r="DH142" i="5" s="1"/>
  <c r="DE142" i="5"/>
  <c r="CY128" i="5"/>
  <c r="DA128" i="5" s="1"/>
  <c r="CX104" i="5"/>
  <c r="CW104" i="5"/>
  <c r="CY136" i="5"/>
  <c r="DA136" i="5" s="1"/>
  <c r="DN160" i="5"/>
  <c r="DP160" i="5" s="1"/>
  <c r="DM160" i="5"/>
  <c r="DF81" i="5"/>
  <c r="DE81" i="5"/>
  <c r="DF116" i="5"/>
  <c r="DE116" i="5"/>
  <c r="CZ82" i="5"/>
  <c r="DK120" i="5"/>
  <c r="DL120" i="5" s="1"/>
  <c r="CX78" i="5"/>
  <c r="CW78" i="5"/>
  <c r="CX151" i="5"/>
  <c r="CZ151" i="5" s="1"/>
  <c r="CW151" i="5"/>
  <c r="CX110" i="5"/>
  <c r="CZ110" i="5" s="1"/>
  <c r="CW110" i="5"/>
  <c r="CY127" i="5"/>
  <c r="DA127" i="5" s="1"/>
  <c r="DB92" i="5"/>
  <c r="DC92" i="5" s="1"/>
  <c r="DD92" i="5" s="1"/>
  <c r="DG155" i="5"/>
  <c r="DI155" i="5" s="1"/>
  <c r="DG87" i="5"/>
  <c r="DF147" i="5"/>
  <c r="DE147" i="5"/>
  <c r="DG147" i="5" s="1"/>
  <c r="CY139" i="5"/>
  <c r="DA139" i="5" s="1"/>
  <c r="CY107" i="5"/>
  <c r="DA107" i="5" s="1"/>
  <c r="DH129" i="5"/>
  <c r="DJ129" i="5" s="1"/>
  <c r="CY138" i="5"/>
  <c r="DA138" i="5" s="1"/>
  <c r="CY64" i="5"/>
  <c r="CY80" i="5"/>
  <c r="DF149" i="5"/>
  <c r="DE149" i="5"/>
  <c r="DG149" i="5" s="1"/>
  <c r="DF118" i="5"/>
  <c r="DE118" i="5"/>
  <c r="DH97" i="5"/>
  <c r="DJ97" i="5" s="1"/>
  <c r="CY72" i="5"/>
  <c r="DF70" i="5"/>
  <c r="DE70" i="5"/>
  <c r="DG70" i="5" s="1"/>
  <c r="DF135" i="5"/>
  <c r="DE135" i="5"/>
  <c r="DG135" i="5" s="1"/>
  <c r="CX117" i="5"/>
  <c r="CZ117" i="5" s="1"/>
  <c r="CW117" i="5"/>
  <c r="DF109" i="5"/>
  <c r="DE109" i="5"/>
  <c r="CX91" i="5"/>
  <c r="CW91" i="5"/>
  <c r="CY91" i="5" s="1"/>
  <c r="CY134" i="5"/>
  <c r="DA134" i="5" s="1"/>
  <c r="DG124" i="5"/>
  <c r="CZ99" i="5"/>
  <c r="DB99" i="5" s="1"/>
  <c r="DH87" i="5"/>
  <c r="DB114" i="5"/>
  <c r="DC114" i="5" s="1"/>
  <c r="DD114" i="5" s="1"/>
  <c r="DH71" i="5"/>
  <c r="DJ71" i="5" s="1"/>
  <c r="CX146" i="5"/>
  <c r="CZ146" i="5" s="1"/>
  <c r="CW146" i="5"/>
  <c r="CZ64" i="5"/>
  <c r="CZ80" i="5"/>
  <c r="CZ77" i="5"/>
  <c r="DB77" i="5" s="1"/>
  <c r="DS143" i="5"/>
  <c r="DT143" i="5" s="1"/>
  <c r="DB108" i="5"/>
  <c r="DC108" i="5" s="1"/>
  <c r="DD108" i="5" s="1"/>
  <c r="DG154" i="5"/>
  <c r="DJ154" i="5" s="1"/>
  <c r="CZ72" i="5"/>
  <c r="DH141" i="5"/>
  <c r="DJ141" i="5" s="1"/>
  <c r="DO162" i="5"/>
  <c r="DQ162" i="5" s="1"/>
  <c r="DG89" i="5"/>
  <c r="DJ89" i="5" s="1"/>
  <c r="DC159" i="5"/>
  <c r="DD159" i="5" s="1"/>
  <c r="DH124" i="5"/>
  <c r="DN101" i="5"/>
  <c r="DM101" i="5"/>
  <c r="DO101" i="5" s="1"/>
  <c r="DN62" i="5"/>
  <c r="DM62" i="5"/>
  <c r="DJ74" i="5"/>
  <c r="DH63" i="5"/>
  <c r="DJ63" i="5" s="1"/>
  <c r="CF163" i="5"/>
  <c r="CP112" i="1"/>
  <c r="CO112" i="1"/>
  <c r="CI84" i="1"/>
  <c r="CR69" i="1"/>
  <c r="CR67" i="1"/>
  <c r="CS67" i="1" s="1"/>
  <c r="CP132" i="1"/>
  <c r="CO132" i="1"/>
  <c r="CM88" i="1"/>
  <c r="CN88" i="1" s="1"/>
  <c r="CP88" i="1" s="1"/>
  <c r="CP135" i="1"/>
  <c r="CO135" i="1"/>
  <c r="CO108" i="1"/>
  <c r="CP108" i="1"/>
  <c r="CQ69" i="1"/>
  <c r="CP99" i="1"/>
  <c r="CO99" i="1"/>
  <c r="CU156" i="1"/>
  <c r="CV156" i="1" s="1"/>
  <c r="CW156" i="1" s="1"/>
  <c r="CR119" i="1"/>
  <c r="CQ113" i="1"/>
  <c r="CR122" i="1"/>
  <c r="CT122" i="1" s="1"/>
  <c r="CJ84" i="1"/>
  <c r="CP79" i="1"/>
  <c r="CQ79" i="1" s="1"/>
  <c r="CO62" i="1"/>
  <c r="CP62" i="1"/>
  <c r="CJ152" i="1"/>
  <c r="CQ93" i="1"/>
  <c r="CU64" i="1"/>
  <c r="CV64" i="1" s="1"/>
  <c r="CW64" i="1" s="1"/>
  <c r="CI152" i="1"/>
  <c r="CR113" i="1"/>
  <c r="CP102" i="1"/>
  <c r="CO102" i="1"/>
  <c r="CR128" i="1"/>
  <c r="CK74" i="1"/>
  <c r="CM74" i="1" s="1"/>
  <c r="CN74" i="1" s="1"/>
  <c r="CR141" i="1"/>
  <c r="CQ119" i="1"/>
  <c r="CJ117" i="1"/>
  <c r="CU140" i="1"/>
  <c r="CV140" i="1" s="1"/>
  <c r="CW140" i="1" s="1"/>
  <c r="CO87" i="1"/>
  <c r="CP87" i="1"/>
  <c r="CO90" i="1"/>
  <c r="CP90" i="1"/>
  <c r="CQ141" i="1"/>
  <c r="CP80" i="1"/>
  <c r="CO80" i="1"/>
  <c r="CO100" i="1"/>
  <c r="CP100" i="1"/>
  <c r="CQ160" i="1"/>
  <c r="CM96" i="1"/>
  <c r="CN96" i="1" s="1"/>
  <c r="CR93" i="1"/>
  <c r="CP129" i="1"/>
  <c r="CO129" i="1"/>
  <c r="CO115" i="1"/>
  <c r="CP115" i="1"/>
  <c r="CP161" i="1"/>
  <c r="CO161" i="1"/>
  <c r="CP106" i="1"/>
  <c r="CO106" i="1"/>
  <c r="CK147" i="1"/>
  <c r="CM147" i="1" s="1"/>
  <c r="CN147" i="1" s="1"/>
  <c r="CO78" i="1"/>
  <c r="CP78" i="1"/>
  <c r="CO97" i="1"/>
  <c r="CP97" i="1"/>
  <c r="CM83" i="1"/>
  <c r="CN83" i="1" s="1"/>
  <c r="CR160" i="1"/>
  <c r="CQ128" i="1"/>
  <c r="CX123" i="1"/>
  <c r="CW123" i="1"/>
  <c r="DB127" i="1"/>
  <c r="CR143" i="1"/>
  <c r="CQ143" i="1"/>
  <c r="DB92" i="1"/>
  <c r="DB151" i="1"/>
  <c r="CY162" i="1"/>
  <c r="DB110" i="1"/>
  <c r="DA127" i="1"/>
  <c r="CU104" i="1"/>
  <c r="CV104" i="1" s="1"/>
  <c r="CZ162" i="1"/>
  <c r="CZ153" i="1"/>
  <c r="CZ126" i="1"/>
  <c r="CY68" i="1"/>
  <c r="CY94" i="1"/>
  <c r="CY124" i="1"/>
  <c r="CY114" i="1"/>
  <c r="CZ159" i="1"/>
  <c r="DA110" i="1"/>
  <c r="CW76" i="1"/>
  <c r="CX76" i="1"/>
  <c r="CW82" i="1"/>
  <c r="CX82" i="1"/>
  <c r="CZ94" i="1"/>
  <c r="DA92" i="1"/>
  <c r="CZ124" i="1"/>
  <c r="CZ114" i="1"/>
  <c r="CY159" i="1"/>
  <c r="CW149" i="1"/>
  <c r="CX149" i="1"/>
  <c r="CZ68" i="1"/>
  <c r="CY153" i="1"/>
  <c r="CY126" i="1"/>
  <c r="CW89" i="1"/>
  <c r="CX89" i="1"/>
  <c r="CW73" i="1"/>
  <c r="CX73" i="1"/>
  <c r="CX156" i="1"/>
  <c r="DA151" i="1"/>
  <c r="DB75" i="5" l="1"/>
  <c r="DB144" i="5"/>
  <c r="DC144" i="5" s="1"/>
  <c r="DD144" i="5" s="1"/>
  <c r="DJ145" i="5"/>
  <c r="DK145" i="5" s="1"/>
  <c r="DL145" i="5" s="1"/>
  <c r="DC126" i="5"/>
  <c r="DD126" i="5" s="1"/>
  <c r="DA82" i="5"/>
  <c r="DJ95" i="5"/>
  <c r="CP91" i="1"/>
  <c r="CJ65" i="1"/>
  <c r="CK109" i="1"/>
  <c r="CM77" i="1"/>
  <c r="CN77" i="1" s="1"/>
  <c r="CQ155" i="1"/>
  <c r="CM139" i="1"/>
  <c r="CN139" i="1" s="1"/>
  <c r="CT136" i="1"/>
  <c r="CU136" i="1" s="1"/>
  <c r="CV136" i="1" s="1"/>
  <c r="CS145" i="1"/>
  <c r="CU145" i="1" s="1"/>
  <c r="CV145" i="1" s="1"/>
  <c r="CI71" i="1"/>
  <c r="CM103" i="1"/>
  <c r="CN103" i="1" s="1"/>
  <c r="CR137" i="1"/>
  <c r="CS137" i="1" s="1"/>
  <c r="CR154" i="1"/>
  <c r="CR134" i="1"/>
  <c r="CP77" i="1"/>
  <c r="CO77" i="1"/>
  <c r="CM72" i="1"/>
  <c r="CN72" i="1" s="1"/>
  <c r="CS63" i="1"/>
  <c r="CU63" i="1" s="1"/>
  <c r="CV63" i="1" s="1"/>
  <c r="CU133" i="1"/>
  <c r="CV133" i="1" s="1"/>
  <c r="CW133" i="1" s="1"/>
  <c r="CF163" i="1"/>
  <c r="CM70" i="1"/>
  <c r="CN70" i="1" s="1"/>
  <c r="CP70" i="1" s="1"/>
  <c r="CK131" i="1"/>
  <c r="CL131" i="1"/>
  <c r="CL109" i="1"/>
  <c r="CQ134" i="1"/>
  <c r="CS134" i="1" s="1"/>
  <c r="CL71" i="1"/>
  <c r="CK71" i="1"/>
  <c r="CQ116" i="1"/>
  <c r="CQ148" i="1"/>
  <c r="CQ86" i="1"/>
  <c r="CM101" i="1"/>
  <c r="CN101" i="1" s="1"/>
  <c r="CP101" i="1" s="1"/>
  <c r="CQ154" i="1"/>
  <c r="CJ107" i="1"/>
  <c r="CM121" i="1"/>
  <c r="CN121" i="1" s="1"/>
  <c r="CO121" i="1" s="1"/>
  <c r="CP146" i="1"/>
  <c r="CO146" i="1"/>
  <c r="CI107" i="1"/>
  <c r="CT75" i="1"/>
  <c r="CK81" i="1"/>
  <c r="CM81" i="1" s="1"/>
  <c r="CN81" i="1" s="1"/>
  <c r="CO81" i="1" s="1"/>
  <c r="DK125" i="5"/>
  <c r="DL125" i="5" s="1"/>
  <c r="DN125" i="5" s="1"/>
  <c r="DP125" i="5" s="1"/>
  <c r="CK117" i="1"/>
  <c r="CS75" i="1"/>
  <c r="CR158" i="1"/>
  <c r="CT130" i="1"/>
  <c r="CP138" i="1"/>
  <c r="CT154" i="1"/>
  <c r="CQ158" i="1"/>
  <c r="CO66" i="1"/>
  <c r="CP66" i="1"/>
  <c r="CP72" i="1"/>
  <c r="CO72" i="1"/>
  <c r="CL65" i="1"/>
  <c r="CK65" i="1"/>
  <c r="CP144" i="1"/>
  <c r="CO144" i="1"/>
  <c r="CQ125" i="1"/>
  <c r="CR125" i="1"/>
  <c r="CL98" i="1"/>
  <c r="CM98" i="1" s="1"/>
  <c r="CN98" i="1" s="1"/>
  <c r="CO88" i="1"/>
  <c r="CT67" i="1"/>
  <c r="CU67" i="1" s="1"/>
  <c r="CV67" i="1" s="1"/>
  <c r="CS128" i="1"/>
  <c r="CM118" i="1"/>
  <c r="CN118" i="1" s="1"/>
  <c r="CP118" i="1" s="1"/>
  <c r="CR157" i="1"/>
  <c r="CQ95" i="1"/>
  <c r="CX133" i="1"/>
  <c r="CR86" i="1"/>
  <c r="CR105" i="1"/>
  <c r="CT116" i="1"/>
  <c r="CS116" i="1"/>
  <c r="CR95" i="1"/>
  <c r="CT95" i="1" s="1"/>
  <c r="CP103" i="1"/>
  <c r="CO103" i="1"/>
  <c r="CX64" i="1"/>
  <c r="CS69" i="1"/>
  <c r="DB93" i="5"/>
  <c r="DC93" i="5" s="1"/>
  <c r="DD93" i="5" s="1"/>
  <c r="DF93" i="5" s="1"/>
  <c r="DF137" i="5"/>
  <c r="DT62" i="6"/>
  <c r="CS154" i="1"/>
  <c r="CU154" i="1" s="1"/>
  <c r="CV154" i="1" s="1"/>
  <c r="CQ105" i="1"/>
  <c r="CT111" i="1"/>
  <c r="CU111" i="1" s="1"/>
  <c r="CV111" i="1" s="1"/>
  <c r="CQ157" i="1"/>
  <c r="CR91" i="1"/>
  <c r="CR79" i="1"/>
  <c r="CS79" i="1" s="1"/>
  <c r="CW122" i="5"/>
  <c r="CY122" i="5" s="1"/>
  <c r="DA122" i="5" s="1"/>
  <c r="DA158" i="5"/>
  <c r="DQ122" i="6"/>
  <c r="DR122" i="6" s="1"/>
  <c r="DT106" i="6"/>
  <c r="CK150" i="1"/>
  <c r="CL150" i="1"/>
  <c r="CS130" i="1"/>
  <c r="DC110" i="1"/>
  <c r="DD110" i="1" s="1"/>
  <c r="CL84" i="1"/>
  <c r="CR148" i="1"/>
  <c r="CT148" i="1" s="1"/>
  <c r="CM120" i="1"/>
  <c r="CN120" i="1" s="1"/>
  <c r="CQ91" i="1"/>
  <c r="DS128" i="6"/>
  <c r="DT135" i="6"/>
  <c r="DV135" i="6" s="1"/>
  <c r="DX135" i="6" s="1"/>
  <c r="DQ123" i="6"/>
  <c r="DR123" i="6" s="1"/>
  <c r="DM136" i="6"/>
  <c r="DO136" i="6" s="1"/>
  <c r="DQ136" i="6" s="1"/>
  <c r="DR136" i="6" s="1"/>
  <c r="DQ71" i="6"/>
  <c r="DR71" i="6" s="1"/>
  <c r="DT71" i="6" s="1"/>
  <c r="DQ91" i="6"/>
  <c r="DR91" i="6" s="1"/>
  <c r="DS91" i="6" s="1"/>
  <c r="DS87" i="6"/>
  <c r="DV87" i="6" s="1"/>
  <c r="DX87" i="6" s="1"/>
  <c r="DN151" i="6"/>
  <c r="DP151" i="6" s="1"/>
  <c r="DM151" i="6"/>
  <c r="DO151" i="6" s="1"/>
  <c r="DV150" i="6"/>
  <c r="DX150" i="6" s="1"/>
  <c r="DN113" i="6"/>
  <c r="DP113" i="6" s="1"/>
  <c r="DQ138" i="6"/>
  <c r="DR138" i="6" s="1"/>
  <c r="DS138" i="6" s="1"/>
  <c r="DV98" i="6"/>
  <c r="DX98" i="6" s="1"/>
  <c r="DV94" i="6"/>
  <c r="DX94" i="6" s="1"/>
  <c r="DN105" i="6"/>
  <c r="DP105" i="6" s="1"/>
  <c r="DQ130" i="6"/>
  <c r="DR130" i="6" s="1"/>
  <c r="DT130" i="6" s="1"/>
  <c r="DV65" i="6"/>
  <c r="DX65" i="6" s="1"/>
  <c r="DV69" i="6"/>
  <c r="DX69" i="6" s="1"/>
  <c r="DN141" i="6"/>
  <c r="DP141" i="6" s="1"/>
  <c r="DV78" i="6"/>
  <c r="DX78" i="6" s="1"/>
  <c r="DV120" i="6"/>
  <c r="DX120" i="6" s="1"/>
  <c r="DN114" i="6"/>
  <c r="DP114" i="6" s="1"/>
  <c r="DV154" i="6"/>
  <c r="DX154" i="6" s="1"/>
  <c r="DN121" i="6"/>
  <c r="DP121" i="6" s="1"/>
  <c r="DN92" i="6"/>
  <c r="DP92" i="6" s="1"/>
  <c r="DN93" i="6"/>
  <c r="DP93" i="6" s="1"/>
  <c r="DV125" i="6"/>
  <c r="DX125" i="6" s="1"/>
  <c r="DV160" i="6"/>
  <c r="DX160" i="6" s="1"/>
  <c r="DN108" i="6"/>
  <c r="DP108" i="6" s="1"/>
  <c r="DN64" i="6"/>
  <c r="DP64" i="6" s="1"/>
  <c r="DV80" i="6"/>
  <c r="DX80" i="6" s="1"/>
  <c r="DV99" i="6"/>
  <c r="DX99" i="6" s="1"/>
  <c r="DN83" i="6"/>
  <c r="DP83" i="6" s="1"/>
  <c r="DV62" i="6"/>
  <c r="DX62" i="6" s="1"/>
  <c r="DV90" i="6"/>
  <c r="DX90" i="6" s="1"/>
  <c r="DN82" i="6"/>
  <c r="DP82" i="6" s="1"/>
  <c r="ED66" i="6"/>
  <c r="EF66" i="6" s="1"/>
  <c r="DN133" i="6"/>
  <c r="DP133" i="6" s="1"/>
  <c r="DV89" i="6"/>
  <c r="DX89" i="6" s="1"/>
  <c r="DV148" i="6"/>
  <c r="DX148" i="6" s="1"/>
  <c r="DN132" i="6"/>
  <c r="DP132" i="6" s="1"/>
  <c r="DN109" i="6"/>
  <c r="DP109" i="6" s="1"/>
  <c r="DV127" i="6"/>
  <c r="DX127" i="6" s="1"/>
  <c r="DS96" i="6"/>
  <c r="DT96" i="6"/>
  <c r="DU78" i="6"/>
  <c r="DW78" i="6" s="1"/>
  <c r="DU120" i="6"/>
  <c r="DW120" i="6" s="1"/>
  <c r="DM93" i="6"/>
  <c r="DO93" i="6" s="1"/>
  <c r="DU125" i="6"/>
  <c r="DW125" i="6" s="1"/>
  <c r="DU160" i="6"/>
  <c r="DW160" i="6" s="1"/>
  <c r="DM108" i="6"/>
  <c r="DO108" i="6" s="1"/>
  <c r="DM64" i="6"/>
  <c r="DO64" i="6" s="1"/>
  <c r="DU80" i="6"/>
  <c r="DW80" i="6" s="1"/>
  <c r="DU99" i="6"/>
  <c r="DW99" i="6" s="1"/>
  <c r="DU98" i="6"/>
  <c r="DW98" i="6" s="1"/>
  <c r="DU94" i="6"/>
  <c r="DW94" i="6" s="1"/>
  <c r="DM105" i="6"/>
  <c r="DO105" i="6" s="1"/>
  <c r="DU65" i="6"/>
  <c r="DW65" i="6" s="1"/>
  <c r="DU69" i="6"/>
  <c r="DW69" i="6" s="1"/>
  <c r="DM141" i="6"/>
  <c r="DO141" i="6" s="1"/>
  <c r="DM114" i="6"/>
  <c r="DO114" i="6" s="1"/>
  <c r="DU154" i="6"/>
  <c r="DW154" i="6" s="1"/>
  <c r="DM121" i="6"/>
  <c r="DO121" i="6" s="1"/>
  <c r="DM92" i="6"/>
  <c r="DO92" i="6" s="1"/>
  <c r="DU150" i="6"/>
  <c r="DW150" i="6" s="1"/>
  <c r="DU135" i="6"/>
  <c r="DW135" i="6" s="1"/>
  <c r="DM113" i="6"/>
  <c r="DO113" i="6" s="1"/>
  <c r="DM83" i="6"/>
  <c r="DO83" i="6" s="1"/>
  <c r="DU62" i="6"/>
  <c r="DW62" i="6" s="1"/>
  <c r="DU90" i="6"/>
  <c r="DW90" i="6" s="1"/>
  <c r="DS97" i="6"/>
  <c r="DT97" i="6"/>
  <c r="DS86" i="6"/>
  <c r="DT86" i="6"/>
  <c r="DS68" i="6"/>
  <c r="DT68" i="6"/>
  <c r="DS117" i="6"/>
  <c r="DT117" i="6"/>
  <c r="DS85" i="6"/>
  <c r="DT85" i="6"/>
  <c r="DS116" i="6"/>
  <c r="DT116" i="6"/>
  <c r="DS162" i="6"/>
  <c r="DT162" i="6"/>
  <c r="DM82" i="6"/>
  <c r="DO82" i="6" s="1"/>
  <c r="EC66" i="6"/>
  <c r="EE66" i="6" s="1"/>
  <c r="DM133" i="6"/>
  <c r="DO133" i="6" s="1"/>
  <c r="DU89" i="6"/>
  <c r="DW89" i="6" s="1"/>
  <c r="DY89" i="6" s="1"/>
  <c r="DZ89" i="6" s="1"/>
  <c r="DU148" i="6"/>
  <c r="DW148" i="6" s="1"/>
  <c r="DM132" i="6"/>
  <c r="DO132" i="6" s="1"/>
  <c r="DM109" i="6"/>
  <c r="DO109" i="6" s="1"/>
  <c r="DU127" i="6"/>
  <c r="DW127" i="6" s="1"/>
  <c r="DY127" i="6" s="1"/>
  <c r="DZ127" i="6" s="1"/>
  <c r="DU87" i="6"/>
  <c r="DW87" i="6" s="1"/>
  <c r="DN157" i="6"/>
  <c r="DP157" i="6" s="1"/>
  <c r="DM157" i="6"/>
  <c r="DO157" i="6" s="1"/>
  <c r="DN159" i="6"/>
  <c r="DP159" i="6" s="1"/>
  <c r="DM159" i="6"/>
  <c r="DO159" i="6" s="1"/>
  <c r="DS123" i="6"/>
  <c r="DT123" i="6"/>
  <c r="DS147" i="6"/>
  <c r="DT147" i="6"/>
  <c r="DK146" i="6"/>
  <c r="DL146" i="6"/>
  <c r="DK72" i="6"/>
  <c r="DL72" i="6"/>
  <c r="DS88" i="6"/>
  <c r="DT88" i="6"/>
  <c r="DK140" i="6"/>
  <c r="DL140" i="6"/>
  <c r="DS152" i="6"/>
  <c r="DT152" i="6"/>
  <c r="DS110" i="6"/>
  <c r="DT110" i="6"/>
  <c r="DU128" i="6"/>
  <c r="DW128" i="6" s="1"/>
  <c r="DV128" i="6"/>
  <c r="DX128" i="6" s="1"/>
  <c r="DS124" i="6"/>
  <c r="DT124" i="6"/>
  <c r="DS143" i="6"/>
  <c r="DT143" i="6"/>
  <c r="DK145" i="6"/>
  <c r="DL145" i="6"/>
  <c r="DS122" i="6"/>
  <c r="DT122" i="6"/>
  <c r="DS67" i="6"/>
  <c r="DT67" i="6"/>
  <c r="DT91" i="6"/>
  <c r="DS101" i="6"/>
  <c r="DT101" i="6"/>
  <c r="DS144" i="6"/>
  <c r="DT144" i="6"/>
  <c r="EA81" i="6"/>
  <c r="EB81" i="6"/>
  <c r="DK129" i="6"/>
  <c r="DL129" i="6"/>
  <c r="DS131" i="6"/>
  <c r="DT131" i="6"/>
  <c r="EA84" i="6"/>
  <c r="EB84" i="6"/>
  <c r="DK155" i="6"/>
  <c r="DL155" i="6"/>
  <c r="DS137" i="6"/>
  <c r="DT137" i="6"/>
  <c r="DS118" i="6"/>
  <c r="DT118" i="6"/>
  <c r="DK115" i="6"/>
  <c r="DL115" i="6"/>
  <c r="DM126" i="6"/>
  <c r="DO126" i="6" s="1"/>
  <c r="DN126" i="6"/>
  <c r="DP126" i="6" s="1"/>
  <c r="DY102" i="6"/>
  <c r="DZ102" i="6" s="1"/>
  <c r="DQ113" i="6"/>
  <c r="DR113" i="6" s="1"/>
  <c r="DY112" i="6"/>
  <c r="DZ112" i="6" s="1"/>
  <c r="DQ134" i="6"/>
  <c r="DR134" i="6" s="1"/>
  <c r="DQ109" i="6"/>
  <c r="DR109" i="6" s="1"/>
  <c r="DI70" i="6"/>
  <c r="DJ70" i="6" s="1"/>
  <c r="DI75" i="6"/>
  <c r="DJ75" i="6" s="1"/>
  <c r="EG95" i="6"/>
  <c r="EH95" i="6" s="1"/>
  <c r="DQ161" i="6"/>
  <c r="DR161" i="6" s="1"/>
  <c r="DI142" i="6"/>
  <c r="DJ142" i="6" s="1"/>
  <c r="DQ108" i="6"/>
  <c r="DR108" i="6" s="1"/>
  <c r="DY103" i="6"/>
  <c r="DZ103" i="6" s="1"/>
  <c r="DQ158" i="6"/>
  <c r="DR158" i="6" s="1"/>
  <c r="DY79" i="6"/>
  <c r="DZ79" i="6" s="1"/>
  <c r="EG111" i="6"/>
  <c r="EH111" i="6" s="1"/>
  <c r="DQ119" i="6"/>
  <c r="DR119" i="6" s="1"/>
  <c r="DQ73" i="6"/>
  <c r="DR73" i="6" s="1"/>
  <c r="DY153" i="6"/>
  <c r="DZ153" i="6" s="1"/>
  <c r="DQ76" i="6"/>
  <c r="DR76" i="6" s="1"/>
  <c r="DY154" i="6"/>
  <c r="DZ154" i="6" s="1"/>
  <c r="DQ77" i="6"/>
  <c r="DR77" i="6" s="1"/>
  <c r="DQ104" i="6"/>
  <c r="DR104" i="6" s="1"/>
  <c r="DY100" i="6"/>
  <c r="DZ100" i="6" s="1"/>
  <c r="DF98" i="5"/>
  <c r="DH98" i="5" s="1"/>
  <c r="DE98" i="5"/>
  <c r="DA80" i="5"/>
  <c r="DB158" i="5"/>
  <c r="DB76" i="5"/>
  <c r="DC76" i="5" s="1"/>
  <c r="DD76" i="5" s="1"/>
  <c r="DB130" i="5"/>
  <c r="DA130" i="5"/>
  <c r="DJ86" i="5"/>
  <c r="DK86" i="5" s="1"/>
  <c r="DL86" i="5" s="1"/>
  <c r="DN86" i="5" s="1"/>
  <c r="DB113" i="5"/>
  <c r="DC113" i="5" s="1"/>
  <c r="DD113" i="5" s="1"/>
  <c r="DF79" i="5"/>
  <c r="DA72" i="5"/>
  <c r="CX73" i="5"/>
  <c r="CZ73" i="5" s="1"/>
  <c r="CW73" i="5"/>
  <c r="DJ124" i="5"/>
  <c r="DM125" i="5"/>
  <c r="CL85" i="1"/>
  <c r="CM85" i="1" s="1"/>
  <c r="CN85" i="1" s="1"/>
  <c r="CM142" i="1"/>
  <c r="CN142" i="1" s="1"/>
  <c r="CQ62" i="1"/>
  <c r="CQ112" i="1"/>
  <c r="CR132" i="1"/>
  <c r="DI87" i="5"/>
  <c r="DA64" i="5"/>
  <c r="DI71" i="5"/>
  <c r="DB127" i="5"/>
  <c r="DC127" i="5" s="1"/>
  <c r="DD127" i="5" s="1"/>
  <c r="DF88" i="5"/>
  <c r="DE88" i="5"/>
  <c r="DG88" i="5" s="1"/>
  <c r="DE102" i="5"/>
  <c r="DG102" i="5" s="1"/>
  <c r="DF102" i="5"/>
  <c r="DH102" i="5" s="1"/>
  <c r="DN112" i="5"/>
  <c r="DP112" i="5" s="1"/>
  <c r="DM112" i="5"/>
  <c r="DB72" i="5"/>
  <c r="DC72" i="5" s="1"/>
  <c r="DD72" i="5" s="1"/>
  <c r="DJ87" i="5"/>
  <c r="DB82" i="5"/>
  <c r="DI141" i="5"/>
  <c r="DK141" i="5" s="1"/>
  <c r="DL141" i="5" s="1"/>
  <c r="DM141" i="5" s="1"/>
  <c r="DB80" i="5"/>
  <c r="DC80" i="5" s="1"/>
  <c r="DD80" i="5" s="1"/>
  <c r="DK74" i="5"/>
  <c r="DL74" i="5" s="1"/>
  <c r="DM74" i="5" s="1"/>
  <c r="DB134" i="5"/>
  <c r="DC134" i="5" s="1"/>
  <c r="DD134" i="5" s="1"/>
  <c r="DB64" i="5"/>
  <c r="DB128" i="5"/>
  <c r="DC128" i="5" s="1"/>
  <c r="DD128" i="5" s="1"/>
  <c r="DF128" i="5" s="1"/>
  <c r="DC75" i="5"/>
  <c r="DD75" i="5" s="1"/>
  <c r="DE75" i="5" s="1"/>
  <c r="DG75" i="5" s="1"/>
  <c r="DI89" i="5"/>
  <c r="DK89" i="5" s="1"/>
  <c r="DL89" i="5" s="1"/>
  <c r="DF114" i="5"/>
  <c r="DE114" i="5"/>
  <c r="DN74" i="5"/>
  <c r="DF92" i="5"/>
  <c r="DE92" i="5"/>
  <c r="DG92" i="5" s="1"/>
  <c r="DF108" i="5"/>
  <c r="DE108" i="5"/>
  <c r="DF66" i="5"/>
  <c r="DE66" i="5"/>
  <c r="DG66" i="5" s="1"/>
  <c r="DI63" i="5"/>
  <c r="DK63" i="5" s="1"/>
  <c r="DL63" i="5" s="1"/>
  <c r="DP101" i="5"/>
  <c r="DQ101" i="5" s="1"/>
  <c r="DI124" i="5"/>
  <c r="CY146" i="5"/>
  <c r="DA146" i="5" s="1"/>
  <c r="CZ91" i="5"/>
  <c r="DA91" i="5" s="1"/>
  <c r="DI97" i="5"/>
  <c r="DK97" i="5" s="1"/>
  <c r="DL97" i="5" s="1"/>
  <c r="DI129" i="5"/>
  <c r="DK129" i="5" s="1"/>
  <c r="DL129" i="5" s="1"/>
  <c r="DB107" i="5"/>
  <c r="DJ155" i="5"/>
  <c r="DK155" i="5" s="1"/>
  <c r="DL155" i="5" s="1"/>
  <c r="DN120" i="5"/>
  <c r="DP120" i="5" s="1"/>
  <c r="DM120" i="5"/>
  <c r="DH116" i="5"/>
  <c r="DO160" i="5"/>
  <c r="DR160" i="5" s="1"/>
  <c r="CY104" i="5"/>
  <c r="DG100" i="5"/>
  <c r="DJ100" i="5" s="1"/>
  <c r="DF157" i="5"/>
  <c r="DH157" i="5" s="1"/>
  <c r="DE157" i="5"/>
  <c r="DH90" i="5"/>
  <c r="DI90" i="5" s="1"/>
  <c r="DI154" i="5"/>
  <c r="DK154" i="5" s="1"/>
  <c r="DL154" i="5" s="1"/>
  <c r="DG152" i="5"/>
  <c r="DJ152" i="5" s="1"/>
  <c r="DG79" i="5"/>
  <c r="DO153" i="5"/>
  <c r="DQ153" i="5" s="1"/>
  <c r="DG148" i="5"/>
  <c r="DJ148" i="5" s="1"/>
  <c r="DG83" i="5"/>
  <c r="DH111" i="5"/>
  <c r="DO62" i="5"/>
  <c r="DN141" i="5"/>
  <c r="DP141" i="5" s="1"/>
  <c r="DV143" i="5"/>
  <c r="DU143" i="5"/>
  <c r="DK71" i="5"/>
  <c r="DL71" i="5" s="1"/>
  <c r="DG109" i="5"/>
  <c r="DF119" i="5"/>
  <c r="DE119" i="5"/>
  <c r="DH70" i="5"/>
  <c r="DJ70" i="5" s="1"/>
  <c r="DH137" i="5"/>
  <c r="DJ137" i="5" s="1"/>
  <c r="DH147" i="5"/>
  <c r="DJ147" i="5" s="1"/>
  <c r="CY110" i="5"/>
  <c r="DA110" i="5" s="1"/>
  <c r="CY78" i="5"/>
  <c r="DC82" i="5"/>
  <c r="DD82" i="5" s="1"/>
  <c r="DF85" i="5"/>
  <c r="DE85" i="5"/>
  <c r="CZ104" i="5"/>
  <c r="DF131" i="5"/>
  <c r="DE131" i="5"/>
  <c r="DG131" i="5" s="1"/>
  <c r="DH103" i="5"/>
  <c r="DJ103" i="5" s="1"/>
  <c r="DB121" i="5"/>
  <c r="DC121" i="5" s="1"/>
  <c r="DD121" i="5" s="1"/>
  <c r="DI96" i="5"/>
  <c r="DK96" i="5" s="1"/>
  <c r="DL96" i="5" s="1"/>
  <c r="DG106" i="5"/>
  <c r="DH79" i="5"/>
  <c r="DH65" i="5"/>
  <c r="DI65" i="5" s="1"/>
  <c r="DH83" i="5"/>
  <c r="DI83" i="5" s="1"/>
  <c r="DG105" i="5"/>
  <c r="DR101" i="5"/>
  <c r="DP62" i="5"/>
  <c r="DQ62" i="5" s="1"/>
  <c r="CX84" i="5"/>
  <c r="CW84" i="5"/>
  <c r="DR162" i="5"/>
  <c r="DS162" i="5" s="1"/>
  <c r="DT162" i="5" s="1"/>
  <c r="DA77" i="5"/>
  <c r="DC77" i="5" s="1"/>
  <c r="DD77" i="5" s="1"/>
  <c r="DA99" i="5"/>
  <c r="DC99" i="5" s="1"/>
  <c r="DD99" i="5" s="1"/>
  <c r="DH109" i="5"/>
  <c r="DG118" i="5"/>
  <c r="DH149" i="5"/>
  <c r="DJ149" i="5" s="1"/>
  <c r="DB138" i="5"/>
  <c r="DC138" i="5" s="1"/>
  <c r="DD138" i="5" s="1"/>
  <c r="DB139" i="5"/>
  <c r="DC139" i="5" s="1"/>
  <c r="DD139" i="5" s="1"/>
  <c r="DF150" i="5"/>
  <c r="DH150" i="5" s="1"/>
  <c r="DE150" i="5"/>
  <c r="CZ78" i="5"/>
  <c r="DG81" i="5"/>
  <c r="DB136" i="5"/>
  <c r="DC136" i="5" s="1"/>
  <c r="DD136" i="5" s="1"/>
  <c r="DB132" i="5"/>
  <c r="DC132" i="5" s="1"/>
  <c r="DD132" i="5" s="1"/>
  <c r="DH69" i="5"/>
  <c r="DJ69" i="5" s="1"/>
  <c r="DF123" i="5"/>
  <c r="DE123" i="5"/>
  <c r="CY133" i="5"/>
  <c r="DA133" i="5" s="1"/>
  <c r="DF94" i="5"/>
  <c r="DH94" i="5" s="1"/>
  <c r="DE94" i="5"/>
  <c r="DH106" i="5"/>
  <c r="CY68" i="5"/>
  <c r="DO125" i="5"/>
  <c r="DR125" i="5" s="1"/>
  <c r="DG115" i="5"/>
  <c r="DO112" i="5"/>
  <c r="DR112" i="5" s="1"/>
  <c r="DH105" i="5"/>
  <c r="DJ105" i="5" s="1"/>
  <c r="DF159" i="5"/>
  <c r="DH159" i="5" s="1"/>
  <c r="DE159" i="5"/>
  <c r="DF67" i="5"/>
  <c r="DE67" i="5"/>
  <c r="DG67" i="5" s="1"/>
  <c r="DB91" i="5"/>
  <c r="CY117" i="5"/>
  <c r="DA117" i="5" s="1"/>
  <c r="DH135" i="5"/>
  <c r="DJ135" i="5" s="1"/>
  <c r="DH118" i="5"/>
  <c r="DC107" i="5"/>
  <c r="DD107" i="5" s="1"/>
  <c r="DF127" i="5"/>
  <c r="DE127" i="5"/>
  <c r="DG127" i="5" s="1"/>
  <c r="CY151" i="5"/>
  <c r="DA151" i="5" s="1"/>
  <c r="DN161" i="5"/>
  <c r="DP161" i="5" s="1"/>
  <c r="DM161" i="5"/>
  <c r="DG116" i="5"/>
  <c r="DJ116" i="5" s="1"/>
  <c r="DH81" i="5"/>
  <c r="DE128" i="5"/>
  <c r="DG142" i="5"/>
  <c r="DI142" i="5" s="1"/>
  <c r="DK95" i="5"/>
  <c r="DL95" i="5" s="1"/>
  <c r="DJ90" i="5"/>
  <c r="DF156" i="5"/>
  <c r="DH156" i="5" s="1"/>
  <c r="DE156" i="5"/>
  <c r="DG140" i="5"/>
  <c r="DI140" i="5" s="1"/>
  <c r="CZ68" i="5"/>
  <c r="DH88" i="5"/>
  <c r="DJ88" i="5" s="1"/>
  <c r="DH115" i="5"/>
  <c r="DG111" i="5"/>
  <c r="DI111" i="5" s="1"/>
  <c r="CN163" i="5"/>
  <c r="CR135" i="1"/>
  <c r="CR112" i="1"/>
  <c r="CS119" i="1"/>
  <c r="CR99" i="1"/>
  <c r="CQ108" i="1"/>
  <c r="CL152" i="1"/>
  <c r="CS122" i="1"/>
  <c r="CU122" i="1" s="1"/>
  <c r="CV122" i="1" s="1"/>
  <c r="CQ132" i="1"/>
  <c r="CR62" i="1"/>
  <c r="CT62" i="1" s="1"/>
  <c r="CT69" i="1"/>
  <c r="CU69" i="1" s="1"/>
  <c r="CV69" i="1" s="1"/>
  <c r="CK84" i="1"/>
  <c r="CQ135" i="1"/>
  <c r="CQ99" i="1"/>
  <c r="CR108" i="1"/>
  <c r="CK152" i="1"/>
  <c r="CX140" i="1"/>
  <c r="DA126" i="1"/>
  <c r="DB68" i="1"/>
  <c r="CQ100" i="1"/>
  <c r="CR90" i="1"/>
  <c r="CT93" i="1"/>
  <c r="CQ87" i="1"/>
  <c r="CR102" i="1"/>
  <c r="CT113" i="1"/>
  <c r="CS113" i="1"/>
  <c r="CT79" i="1"/>
  <c r="CQ102" i="1"/>
  <c r="CT119" i="1"/>
  <c r="CL117" i="1"/>
  <c r="CM117" i="1" s="1"/>
  <c r="CN117" i="1" s="1"/>
  <c r="CP117" i="1" s="1"/>
  <c r="DA124" i="1"/>
  <c r="CT160" i="1"/>
  <c r="CR97" i="1"/>
  <c r="CR106" i="1"/>
  <c r="CR161" i="1"/>
  <c r="CR129" i="1"/>
  <c r="CR100" i="1"/>
  <c r="CS141" i="1"/>
  <c r="CT141" i="1"/>
  <c r="CQ80" i="1"/>
  <c r="CR80" i="1"/>
  <c r="CP74" i="1"/>
  <c r="CO74" i="1"/>
  <c r="CS93" i="1"/>
  <c r="CQ88" i="1"/>
  <c r="CQ90" i="1"/>
  <c r="CR87" i="1"/>
  <c r="DA153" i="1"/>
  <c r="CR115" i="1"/>
  <c r="CQ78" i="1"/>
  <c r="CR88" i="1"/>
  <c r="CP96" i="1"/>
  <c r="CO96" i="1"/>
  <c r="CQ97" i="1"/>
  <c r="CT128" i="1"/>
  <c r="CU128" i="1" s="1"/>
  <c r="CV128" i="1" s="1"/>
  <c r="CQ115" i="1"/>
  <c r="CO83" i="1"/>
  <c r="CP83" i="1"/>
  <c r="CP147" i="1"/>
  <c r="CO147" i="1"/>
  <c r="CS160" i="1"/>
  <c r="CR78" i="1"/>
  <c r="CQ106" i="1"/>
  <c r="CQ161" i="1"/>
  <c r="CQ129" i="1"/>
  <c r="CZ123" i="1"/>
  <c r="CS143" i="1"/>
  <c r="CY123" i="1"/>
  <c r="DA114" i="1"/>
  <c r="DA94" i="1"/>
  <c r="DC127" i="1"/>
  <c r="DD127" i="1" s="1"/>
  <c r="DC151" i="1"/>
  <c r="DD151" i="1" s="1"/>
  <c r="DE151" i="1" s="1"/>
  <c r="DC92" i="1"/>
  <c r="DD92" i="1" s="1"/>
  <c r="DE92" i="1" s="1"/>
  <c r="CT143" i="1"/>
  <c r="DB159" i="1"/>
  <c r="DA159" i="1"/>
  <c r="DB126" i="1"/>
  <c r="DB162" i="1"/>
  <c r="DB114" i="1"/>
  <c r="DB124" i="1"/>
  <c r="DB94" i="1"/>
  <c r="CW104" i="1"/>
  <c r="CX104" i="1"/>
  <c r="DA162" i="1"/>
  <c r="DB153" i="1"/>
  <c r="CZ82" i="1"/>
  <c r="CY89" i="1"/>
  <c r="CZ76" i="1"/>
  <c r="CZ73" i="1"/>
  <c r="CY140" i="1"/>
  <c r="DE110" i="1"/>
  <c r="DF110" i="1"/>
  <c r="CY156" i="1"/>
  <c r="CZ149" i="1"/>
  <c r="CY64" i="1"/>
  <c r="CY76" i="1"/>
  <c r="DA68" i="1"/>
  <c r="DC68" i="1" s="1"/>
  <c r="DD68" i="1" s="1"/>
  <c r="CZ89" i="1"/>
  <c r="CZ140" i="1"/>
  <c r="CZ156" i="1"/>
  <c r="CY73" i="1"/>
  <c r="CY149" i="1"/>
  <c r="CZ64" i="1"/>
  <c r="CY82" i="1"/>
  <c r="DK124" i="5" l="1"/>
  <c r="DL124" i="5" s="1"/>
  <c r="DE144" i="5"/>
  <c r="DG144" i="5" s="1"/>
  <c r="DF144" i="5"/>
  <c r="DN145" i="5"/>
  <c r="DP145" i="5" s="1"/>
  <c r="DM145" i="5"/>
  <c r="DQ112" i="5"/>
  <c r="DF126" i="5"/>
  <c r="DH126" i="5" s="1"/>
  <c r="DE126" i="5"/>
  <c r="DG126" i="5" s="1"/>
  <c r="DC158" i="5"/>
  <c r="DD158" i="5" s="1"/>
  <c r="DE158" i="5" s="1"/>
  <c r="DC64" i="5"/>
  <c r="DD64" i="5" s="1"/>
  <c r="DE64" i="5" s="1"/>
  <c r="DG64" i="5" s="1"/>
  <c r="CM109" i="1"/>
  <c r="CN109" i="1" s="1"/>
  <c r="CT137" i="1"/>
  <c r="CS155" i="1"/>
  <c r="CT155" i="1"/>
  <c r="CT125" i="1"/>
  <c r="CX136" i="1"/>
  <c r="CW136" i="1"/>
  <c r="CZ136" i="1" s="1"/>
  <c r="CP139" i="1"/>
  <c r="CO139" i="1"/>
  <c r="CR77" i="1"/>
  <c r="CX145" i="1"/>
  <c r="CW145" i="1"/>
  <c r="CU119" i="1"/>
  <c r="CV119" i="1" s="1"/>
  <c r="CP121" i="1"/>
  <c r="CU137" i="1"/>
  <c r="CV137" i="1" s="1"/>
  <c r="CX137" i="1" s="1"/>
  <c r="CM71" i="1"/>
  <c r="CN71" i="1" s="1"/>
  <c r="CO71" i="1" s="1"/>
  <c r="CM131" i="1"/>
  <c r="CN131" i="1" s="1"/>
  <c r="CO131" i="1" s="1"/>
  <c r="DF151" i="1"/>
  <c r="DC124" i="1"/>
  <c r="DD124" i="1" s="1"/>
  <c r="CT86" i="1"/>
  <c r="CP131" i="1"/>
  <c r="CO70" i="1"/>
  <c r="CR70" i="1" s="1"/>
  <c r="CT134" i="1"/>
  <c r="CU134" i="1" s="1"/>
  <c r="CV134" i="1" s="1"/>
  <c r="CW63" i="1"/>
  <c r="CX63" i="1"/>
  <c r="CP109" i="1"/>
  <c r="CO109" i="1"/>
  <c r="CQ77" i="1"/>
  <c r="CU79" i="1"/>
  <c r="CV79" i="1" s="1"/>
  <c r="CW79" i="1" s="1"/>
  <c r="DF92" i="1"/>
  <c r="CU160" i="1"/>
  <c r="CV160" i="1" s="1"/>
  <c r="CS86" i="1"/>
  <c r="CP71" i="1"/>
  <c r="CR146" i="1"/>
  <c r="CQ70" i="1"/>
  <c r="CS70" i="1" s="1"/>
  <c r="CP81" i="1"/>
  <c r="CQ81" i="1" s="1"/>
  <c r="CQ146" i="1"/>
  <c r="CS146" i="1" s="1"/>
  <c r="CM84" i="1"/>
  <c r="CN84" i="1" s="1"/>
  <c r="CO101" i="1"/>
  <c r="CT112" i="1"/>
  <c r="CQ66" i="1"/>
  <c r="CK107" i="1"/>
  <c r="CL107" i="1"/>
  <c r="DB64" i="1"/>
  <c r="CS161" i="1"/>
  <c r="CU130" i="1"/>
  <c r="CV130" i="1" s="1"/>
  <c r="CW130" i="1" s="1"/>
  <c r="CS158" i="1"/>
  <c r="CU75" i="1"/>
  <c r="CV75" i="1" s="1"/>
  <c r="DI109" i="5"/>
  <c r="DF75" i="5"/>
  <c r="DI148" i="5"/>
  <c r="DK148" i="5" s="1"/>
  <c r="DL148" i="5" s="1"/>
  <c r="DN148" i="5" s="1"/>
  <c r="DP148" i="5" s="1"/>
  <c r="DI152" i="5"/>
  <c r="DK152" i="5" s="1"/>
  <c r="DL152" i="5" s="1"/>
  <c r="DQ160" i="5"/>
  <c r="CT108" i="1"/>
  <c r="CT158" i="1"/>
  <c r="CR66" i="1"/>
  <c r="CR138" i="1"/>
  <c r="CQ138" i="1"/>
  <c r="CO118" i="1"/>
  <c r="CQ118" i="1" s="1"/>
  <c r="CR144" i="1"/>
  <c r="CQ72" i="1"/>
  <c r="CO98" i="1"/>
  <c r="CP98" i="1"/>
  <c r="CQ144" i="1"/>
  <c r="CM65" i="1"/>
  <c r="CN65" i="1" s="1"/>
  <c r="DA123" i="1"/>
  <c r="CT87" i="1"/>
  <c r="CY133" i="1"/>
  <c r="CS125" i="1"/>
  <c r="CU125" i="1" s="1"/>
  <c r="CV125" i="1" s="1"/>
  <c r="CR72" i="1"/>
  <c r="CS105" i="1"/>
  <c r="CS95" i="1"/>
  <c r="CU95" i="1" s="1"/>
  <c r="CV95" i="1" s="1"/>
  <c r="CZ133" i="1"/>
  <c r="DA133" i="1" s="1"/>
  <c r="CQ103" i="1"/>
  <c r="DC126" i="1"/>
  <c r="DD126" i="1" s="1"/>
  <c r="CU116" i="1"/>
  <c r="CV116" i="1" s="1"/>
  <c r="CS97" i="1"/>
  <c r="DA104" i="5"/>
  <c r="CR121" i="1"/>
  <c r="CM150" i="1"/>
  <c r="CN150" i="1" s="1"/>
  <c r="CX111" i="1"/>
  <c r="CW111" i="1"/>
  <c r="CR103" i="1"/>
  <c r="DV106" i="6"/>
  <c r="DX106" i="6" s="1"/>
  <c r="DU106" i="6"/>
  <c r="DW106" i="6" s="1"/>
  <c r="DY106" i="6" s="1"/>
  <c r="DZ106" i="6" s="1"/>
  <c r="CX130" i="1"/>
  <c r="CT157" i="1"/>
  <c r="CS157" i="1"/>
  <c r="CW154" i="1"/>
  <c r="CX154" i="1"/>
  <c r="CS106" i="1"/>
  <c r="CT105" i="1"/>
  <c r="CP120" i="1"/>
  <c r="CO120" i="1"/>
  <c r="CQ121" i="1"/>
  <c r="CS100" i="1"/>
  <c r="DA73" i="1"/>
  <c r="CU86" i="1"/>
  <c r="CV86" i="1" s="1"/>
  <c r="CW86" i="1" s="1"/>
  <c r="CS148" i="1"/>
  <c r="CU148" i="1" s="1"/>
  <c r="CV148" i="1" s="1"/>
  <c r="CT91" i="1"/>
  <c r="CS91" i="1"/>
  <c r="DB78" i="5"/>
  <c r="DQ93" i="6"/>
  <c r="DR93" i="6" s="1"/>
  <c r="DY98" i="6"/>
  <c r="DZ98" i="6" s="1"/>
  <c r="DS71" i="6"/>
  <c r="DY69" i="6"/>
  <c r="DZ69" i="6" s="1"/>
  <c r="EA69" i="6" s="1"/>
  <c r="DY120" i="6"/>
  <c r="DZ120" i="6" s="1"/>
  <c r="EA120" i="6" s="1"/>
  <c r="EG66" i="6"/>
  <c r="EH66" i="6" s="1"/>
  <c r="DY87" i="6"/>
  <c r="DZ87" i="6" s="1"/>
  <c r="EB87" i="6" s="1"/>
  <c r="DT138" i="6"/>
  <c r="DU138" i="6" s="1"/>
  <c r="DW138" i="6" s="1"/>
  <c r="DY148" i="6"/>
  <c r="DZ148" i="6" s="1"/>
  <c r="EA148" i="6" s="1"/>
  <c r="DQ159" i="6"/>
  <c r="DR159" i="6" s="1"/>
  <c r="DQ151" i="6"/>
  <c r="DR151" i="6" s="1"/>
  <c r="DS151" i="6" s="1"/>
  <c r="DS130" i="6"/>
  <c r="DU130" i="6" s="1"/>
  <c r="DW130" i="6" s="1"/>
  <c r="DY160" i="6"/>
  <c r="DZ160" i="6" s="1"/>
  <c r="DY78" i="6"/>
  <c r="DZ78" i="6" s="1"/>
  <c r="EA78" i="6" s="1"/>
  <c r="DU97" i="6"/>
  <c r="DW97" i="6" s="1"/>
  <c r="DU118" i="6"/>
  <c r="DW118" i="6" s="1"/>
  <c r="DU131" i="6"/>
  <c r="DW131" i="6" s="1"/>
  <c r="EC81" i="6"/>
  <c r="EE81" i="6" s="1"/>
  <c r="DQ157" i="6"/>
  <c r="DR157" i="6" s="1"/>
  <c r="DS157" i="6" s="1"/>
  <c r="DU101" i="6"/>
  <c r="DW101" i="6" s="1"/>
  <c r="DU96" i="6"/>
  <c r="DW96" i="6" s="1"/>
  <c r="DU162" i="6"/>
  <c r="DW162" i="6" s="1"/>
  <c r="DU85" i="6"/>
  <c r="DW85" i="6" s="1"/>
  <c r="DV96" i="6"/>
  <c r="DX96" i="6" s="1"/>
  <c r="DV116" i="6"/>
  <c r="DX116" i="6" s="1"/>
  <c r="DV117" i="6"/>
  <c r="DX117" i="6" s="1"/>
  <c r="DV68" i="6"/>
  <c r="DX68" i="6" s="1"/>
  <c r="DV97" i="6"/>
  <c r="DX97" i="6" s="1"/>
  <c r="DU86" i="6"/>
  <c r="DW86" i="6" s="1"/>
  <c r="DU67" i="6"/>
  <c r="DW67" i="6" s="1"/>
  <c r="DM145" i="6"/>
  <c r="DO145" i="6" s="1"/>
  <c r="DQ126" i="6"/>
  <c r="DR126" i="6" s="1"/>
  <c r="DS126" i="6" s="1"/>
  <c r="DM115" i="6"/>
  <c r="DO115" i="6" s="1"/>
  <c r="DU137" i="6"/>
  <c r="DW137" i="6" s="1"/>
  <c r="DM129" i="6"/>
  <c r="DO129" i="6" s="1"/>
  <c r="DU91" i="6"/>
  <c r="DW91" i="6" s="1"/>
  <c r="DJ163" i="6"/>
  <c r="DU124" i="6"/>
  <c r="DW124" i="6" s="1"/>
  <c r="DU110" i="6"/>
  <c r="DW110" i="6" s="1"/>
  <c r="DM140" i="6"/>
  <c r="DO140" i="6" s="1"/>
  <c r="DU122" i="6"/>
  <c r="DW122" i="6" s="1"/>
  <c r="DU143" i="6"/>
  <c r="DW143" i="6" s="1"/>
  <c r="DM72" i="6"/>
  <c r="DO72" i="6" s="1"/>
  <c r="DU147" i="6"/>
  <c r="DW147" i="6" s="1"/>
  <c r="DV162" i="6"/>
  <c r="DX162" i="6" s="1"/>
  <c r="DV85" i="6"/>
  <c r="DX85" i="6" s="1"/>
  <c r="DY85" i="6" s="1"/>
  <c r="DZ85" i="6" s="1"/>
  <c r="DV86" i="6"/>
  <c r="DX86" i="6" s="1"/>
  <c r="DU116" i="6"/>
  <c r="DW116" i="6" s="1"/>
  <c r="DU117" i="6"/>
  <c r="DW117" i="6" s="1"/>
  <c r="DU68" i="6"/>
  <c r="DW68" i="6" s="1"/>
  <c r="DV88" i="6"/>
  <c r="DX88" i="6" s="1"/>
  <c r="DV123" i="6"/>
  <c r="DX123" i="6" s="1"/>
  <c r="DV118" i="6"/>
  <c r="DX118" i="6" s="1"/>
  <c r="DV131" i="6"/>
  <c r="DX131" i="6" s="1"/>
  <c r="ED81" i="6"/>
  <c r="EF81" i="6" s="1"/>
  <c r="DV101" i="6"/>
  <c r="DX101" i="6" s="1"/>
  <c r="DY101" i="6" s="1"/>
  <c r="DZ101" i="6" s="1"/>
  <c r="DV67" i="6"/>
  <c r="DX67" i="6" s="1"/>
  <c r="DN145" i="6"/>
  <c r="DP145" i="6" s="1"/>
  <c r="DV124" i="6"/>
  <c r="DX124" i="6" s="1"/>
  <c r="DV110" i="6"/>
  <c r="DX110" i="6" s="1"/>
  <c r="DN140" i="6"/>
  <c r="DP140" i="6" s="1"/>
  <c r="DN72" i="6"/>
  <c r="DP72" i="6" s="1"/>
  <c r="DV147" i="6"/>
  <c r="DX147" i="6" s="1"/>
  <c r="DU152" i="6"/>
  <c r="DW152" i="6" s="1"/>
  <c r="DU88" i="6"/>
  <c r="DW88" i="6" s="1"/>
  <c r="DU123" i="6"/>
  <c r="DW123" i="6" s="1"/>
  <c r="EA89" i="6"/>
  <c r="EB89" i="6"/>
  <c r="DS76" i="6"/>
  <c r="DT76" i="6"/>
  <c r="DS73" i="6"/>
  <c r="DT73" i="6"/>
  <c r="DS158" i="6"/>
  <c r="DT158" i="6"/>
  <c r="EI95" i="6"/>
  <c r="EJ95" i="6"/>
  <c r="EA127" i="6"/>
  <c r="EB127" i="6"/>
  <c r="DS136" i="6"/>
  <c r="DT136" i="6"/>
  <c r="DN115" i="6"/>
  <c r="DP115" i="6" s="1"/>
  <c r="DV137" i="6"/>
  <c r="DX137" i="6" s="1"/>
  <c r="EC84" i="6"/>
  <c r="EE84" i="6" s="1"/>
  <c r="ED84" i="6"/>
  <c r="EF84" i="6" s="1"/>
  <c r="DN129" i="6"/>
  <c r="DP129" i="6" s="1"/>
  <c r="DU144" i="6"/>
  <c r="DW144" i="6" s="1"/>
  <c r="DV144" i="6"/>
  <c r="DX144" i="6" s="1"/>
  <c r="DV91" i="6"/>
  <c r="DX91" i="6" s="1"/>
  <c r="DV122" i="6"/>
  <c r="DX122" i="6" s="1"/>
  <c r="DV143" i="6"/>
  <c r="DX143" i="6" s="1"/>
  <c r="DV152" i="6"/>
  <c r="DX152" i="6" s="1"/>
  <c r="DM146" i="6"/>
  <c r="DO146" i="6" s="1"/>
  <c r="DN146" i="6"/>
  <c r="DP146" i="6" s="1"/>
  <c r="EA87" i="6"/>
  <c r="EA160" i="6"/>
  <c r="EB160" i="6"/>
  <c r="EA98" i="6"/>
  <c r="EB98" i="6"/>
  <c r="DS119" i="6"/>
  <c r="DT119" i="6"/>
  <c r="EA103" i="6"/>
  <c r="EB103" i="6"/>
  <c r="DK142" i="6"/>
  <c r="DL142" i="6"/>
  <c r="DS93" i="6"/>
  <c r="DT93" i="6"/>
  <c r="DS109" i="6"/>
  <c r="DT109" i="6"/>
  <c r="DS113" i="6"/>
  <c r="DT113" i="6"/>
  <c r="DS159" i="6"/>
  <c r="DT159" i="6"/>
  <c r="DN155" i="6"/>
  <c r="DP155" i="6" s="1"/>
  <c r="DM155" i="6"/>
  <c r="DO155" i="6" s="1"/>
  <c r="DS104" i="6"/>
  <c r="DT104" i="6"/>
  <c r="EA154" i="6"/>
  <c r="EB154" i="6"/>
  <c r="EA153" i="6"/>
  <c r="EB153" i="6"/>
  <c r="EI111" i="6"/>
  <c r="EJ111" i="6"/>
  <c r="DS108" i="6"/>
  <c r="DT108" i="6"/>
  <c r="DS161" i="6"/>
  <c r="DT161" i="6"/>
  <c r="DK75" i="6"/>
  <c r="DL75" i="6"/>
  <c r="DS134" i="6"/>
  <c r="DT134" i="6"/>
  <c r="EA100" i="6"/>
  <c r="EB100" i="6"/>
  <c r="DS77" i="6"/>
  <c r="DT77" i="6"/>
  <c r="EA79" i="6"/>
  <c r="EB79" i="6"/>
  <c r="EA106" i="6"/>
  <c r="EB106" i="6"/>
  <c r="EI66" i="6"/>
  <c r="EJ66" i="6"/>
  <c r="DK70" i="6"/>
  <c r="DL70" i="6"/>
  <c r="EA112" i="6"/>
  <c r="EB112" i="6"/>
  <c r="EA102" i="6"/>
  <c r="EB102" i="6"/>
  <c r="DY139" i="6"/>
  <c r="DZ139" i="6" s="1"/>
  <c r="DY149" i="6"/>
  <c r="DZ149" i="6" s="1"/>
  <c r="DY156" i="6"/>
  <c r="DZ156" i="6" s="1"/>
  <c r="DY107" i="6"/>
  <c r="DZ107" i="6" s="1"/>
  <c r="DY63" i="6"/>
  <c r="DZ63" i="6" s="1"/>
  <c r="DQ74" i="6"/>
  <c r="DR74" i="6" s="1"/>
  <c r="DQ141" i="6"/>
  <c r="DR141" i="6" s="1"/>
  <c r="DY125" i="6"/>
  <c r="DZ125" i="6" s="1"/>
  <c r="DQ64" i="6"/>
  <c r="DR64" i="6" s="1"/>
  <c r="DQ114" i="6"/>
  <c r="DR114" i="6" s="1"/>
  <c r="DY150" i="6"/>
  <c r="DZ150" i="6" s="1"/>
  <c r="DY62" i="6"/>
  <c r="DZ62" i="6" s="1"/>
  <c r="DQ133" i="6"/>
  <c r="DR133" i="6" s="1"/>
  <c r="DY94" i="6"/>
  <c r="DZ94" i="6" s="1"/>
  <c r="DQ132" i="6"/>
  <c r="DR132" i="6" s="1"/>
  <c r="DQ83" i="6"/>
  <c r="DR83" i="6" s="1"/>
  <c r="DQ121" i="6"/>
  <c r="DR121" i="6" s="1"/>
  <c r="DQ105" i="6"/>
  <c r="DR105" i="6" s="1"/>
  <c r="DY128" i="6"/>
  <c r="DZ128" i="6" s="1"/>
  <c r="DY80" i="6"/>
  <c r="DZ80" i="6" s="1"/>
  <c r="DY90" i="6"/>
  <c r="DZ90" i="6" s="1"/>
  <c r="DG98" i="5"/>
  <c r="DI98" i="5" s="1"/>
  <c r="DE113" i="5"/>
  <c r="DG113" i="5" s="1"/>
  <c r="DF113" i="5"/>
  <c r="DJ102" i="5"/>
  <c r="DI106" i="5"/>
  <c r="DE76" i="5"/>
  <c r="DF76" i="5"/>
  <c r="DH76" i="5" s="1"/>
  <c r="DC130" i="5"/>
  <c r="DD130" i="5" s="1"/>
  <c r="DE93" i="5"/>
  <c r="DG93" i="5" s="1"/>
  <c r="DI81" i="5"/>
  <c r="DI118" i="5"/>
  <c r="DI100" i="5"/>
  <c r="DK100" i="5" s="1"/>
  <c r="DL100" i="5" s="1"/>
  <c r="DM86" i="5"/>
  <c r="DK87" i="5"/>
  <c r="DL87" i="5" s="1"/>
  <c r="DN87" i="5" s="1"/>
  <c r="DP87" i="5" s="1"/>
  <c r="CY73" i="5"/>
  <c r="DB73" i="5" s="1"/>
  <c r="DG158" i="5"/>
  <c r="DI79" i="5"/>
  <c r="DA68" i="5"/>
  <c r="DQ125" i="5"/>
  <c r="CP85" i="1"/>
  <c r="CO85" i="1"/>
  <c r="CT100" i="1"/>
  <c r="CU100" i="1" s="1"/>
  <c r="CV100" i="1" s="1"/>
  <c r="CT78" i="1"/>
  <c r="CP142" i="1"/>
  <c r="CO142" i="1"/>
  <c r="DI88" i="5"/>
  <c r="DK88" i="5" s="1"/>
  <c r="DL88" i="5" s="1"/>
  <c r="DF64" i="5"/>
  <c r="DH64" i="5" s="1"/>
  <c r="DJ111" i="5"/>
  <c r="DK111" i="5" s="1"/>
  <c r="DL111" i="5" s="1"/>
  <c r="DN111" i="5" s="1"/>
  <c r="DP111" i="5" s="1"/>
  <c r="DJ115" i="5"/>
  <c r="DI70" i="5"/>
  <c r="DR153" i="5"/>
  <c r="DS153" i="5" s="1"/>
  <c r="DT153" i="5" s="1"/>
  <c r="DV153" i="5" s="1"/>
  <c r="DB68" i="5"/>
  <c r="DB133" i="5"/>
  <c r="DC133" i="5" s="1"/>
  <c r="DD133" i="5" s="1"/>
  <c r="DI69" i="5"/>
  <c r="DB122" i="5"/>
  <c r="DC122" i="5" s="1"/>
  <c r="DD122" i="5" s="1"/>
  <c r="DF80" i="5"/>
  <c r="DH80" i="5" s="1"/>
  <c r="DE80" i="5"/>
  <c r="DG80" i="5" s="1"/>
  <c r="DI115" i="5"/>
  <c r="DJ142" i="5"/>
  <c r="DK142" i="5" s="1"/>
  <c r="DL142" i="5" s="1"/>
  <c r="DA78" i="5"/>
  <c r="DI149" i="5"/>
  <c r="DK149" i="5" s="1"/>
  <c r="DL149" i="5" s="1"/>
  <c r="DM149" i="5" s="1"/>
  <c r="DJ83" i="5"/>
  <c r="DK83" i="5" s="1"/>
  <c r="DL83" i="5" s="1"/>
  <c r="DI116" i="5"/>
  <c r="DK116" i="5" s="1"/>
  <c r="DL116" i="5" s="1"/>
  <c r="DB146" i="5"/>
  <c r="DJ118" i="5"/>
  <c r="DJ79" i="5"/>
  <c r="DB104" i="5"/>
  <c r="DJ106" i="5"/>
  <c r="DR62" i="5"/>
  <c r="DS62" i="5" s="1"/>
  <c r="DT62" i="5" s="1"/>
  <c r="DS112" i="5"/>
  <c r="DT112" i="5" s="1"/>
  <c r="DU112" i="5" s="1"/>
  <c r="DW112" i="5" s="1"/>
  <c r="DK90" i="5"/>
  <c r="DL90" i="5" s="1"/>
  <c r="DN90" i="5" s="1"/>
  <c r="DC91" i="5"/>
  <c r="DD91" i="5" s="1"/>
  <c r="DF91" i="5" s="1"/>
  <c r="DF132" i="5"/>
  <c r="DE132" i="5"/>
  <c r="DF121" i="5"/>
  <c r="DE121" i="5"/>
  <c r="DN155" i="5"/>
  <c r="DP155" i="5" s="1"/>
  <c r="DM155" i="5"/>
  <c r="DS125" i="5"/>
  <c r="DT125" i="5" s="1"/>
  <c r="DJ140" i="5"/>
  <c r="DK140" i="5" s="1"/>
  <c r="DL140" i="5" s="1"/>
  <c r="DH128" i="5"/>
  <c r="DB151" i="5"/>
  <c r="DC151" i="5" s="1"/>
  <c r="DD151" i="5" s="1"/>
  <c r="DF107" i="5"/>
  <c r="DE107" i="5"/>
  <c r="DI135" i="5"/>
  <c r="DK135" i="5" s="1"/>
  <c r="DL135" i="5" s="1"/>
  <c r="DI105" i="5"/>
  <c r="DK105" i="5" s="1"/>
  <c r="DL105" i="5" s="1"/>
  <c r="DF139" i="5"/>
  <c r="DE139" i="5"/>
  <c r="DG139" i="5" s="1"/>
  <c r="DF134" i="5"/>
  <c r="DE134" i="5"/>
  <c r="CY84" i="5"/>
  <c r="DI102" i="5"/>
  <c r="DN96" i="5"/>
  <c r="DM96" i="5"/>
  <c r="DH131" i="5"/>
  <c r="DJ131" i="5" s="1"/>
  <c r="DF82" i="5"/>
  <c r="DE82" i="5"/>
  <c r="DG82" i="5" s="1"/>
  <c r="DB110" i="5"/>
  <c r="DC110" i="5" s="1"/>
  <c r="DD110" i="5" s="1"/>
  <c r="DI137" i="5"/>
  <c r="DK137" i="5" s="1"/>
  <c r="DL137" i="5" s="1"/>
  <c r="DH119" i="5"/>
  <c r="DW143" i="5"/>
  <c r="DG157" i="5"/>
  <c r="DJ157" i="5" s="1"/>
  <c r="DN124" i="5"/>
  <c r="DP124" i="5" s="1"/>
  <c r="DM124" i="5"/>
  <c r="DF72" i="5"/>
  <c r="DE72" i="5"/>
  <c r="DG72" i="5" s="1"/>
  <c r="DP86" i="5"/>
  <c r="DH108" i="5"/>
  <c r="DG114" i="5"/>
  <c r="DO145" i="5"/>
  <c r="DR145" i="5" s="1"/>
  <c r="DF136" i="5"/>
  <c r="DH136" i="5" s="1"/>
  <c r="DE136" i="5"/>
  <c r="DH67" i="5"/>
  <c r="DJ67" i="5" s="1"/>
  <c r="DG123" i="5"/>
  <c r="DJ81" i="5"/>
  <c r="DG150" i="5"/>
  <c r="DI150" i="5" s="1"/>
  <c r="DF138" i="5"/>
  <c r="DH138" i="5" s="1"/>
  <c r="DE138" i="5"/>
  <c r="DF99" i="5"/>
  <c r="DE99" i="5"/>
  <c r="DG99" i="5" s="1"/>
  <c r="CZ84" i="5"/>
  <c r="DJ126" i="5"/>
  <c r="DK70" i="5"/>
  <c r="DL70" i="5" s="1"/>
  <c r="DJ109" i="5"/>
  <c r="DK109" i="5" s="1"/>
  <c r="DL109" i="5" s="1"/>
  <c r="DX143" i="5"/>
  <c r="DJ65" i="5"/>
  <c r="DK65" i="5" s="1"/>
  <c r="DL65" i="5" s="1"/>
  <c r="DS160" i="5"/>
  <c r="DT160" i="5" s="1"/>
  <c r="DO120" i="5"/>
  <c r="DR120" i="5" s="1"/>
  <c r="DN129" i="5"/>
  <c r="DP129" i="5" s="1"/>
  <c r="DM129" i="5"/>
  <c r="DS101" i="5"/>
  <c r="DT101" i="5" s="1"/>
  <c r="DN89" i="5"/>
  <c r="DM89" i="5"/>
  <c r="DO89" i="5" s="1"/>
  <c r="DH92" i="5"/>
  <c r="DI92" i="5" s="1"/>
  <c r="DO74" i="5"/>
  <c r="DH114" i="5"/>
  <c r="DG156" i="5"/>
  <c r="DI156" i="5" s="1"/>
  <c r="DO161" i="5"/>
  <c r="DQ161" i="5" s="1"/>
  <c r="DB117" i="5"/>
  <c r="DC117" i="5" s="1"/>
  <c r="DD117" i="5" s="1"/>
  <c r="DG159" i="5"/>
  <c r="DJ159" i="5" s="1"/>
  <c r="DH113" i="5"/>
  <c r="DH123" i="5"/>
  <c r="DF77" i="5"/>
  <c r="DE77" i="5"/>
  <c r="DG77" i="5" s="1"/>
  <c r="DI103" i="5"/>
  <c r="DK103" i="5" s="1"/>
  <c r="DL103" i="5" s="1"/>
  <c r="DG85" i="5"/>
  <c r="DI147" i="5"/>
  <c r="DK147" i="5" s="1"/>
  <c r="DL147" i="5" s="1"/>
  <c r="DO141" i="5"/>
  <c r="DR141" i="5" s="1"/>
  <c r="DN97" i="5"/>
  <c r="DM97" i="5"/>
  <c r="DO97" i="5" s="1"/>
  <c r="DH66" i="5"/>
  <c r="DJ66" i="5" s="1"/>
  <c r="DP74" i="5"/>
  <c r="DN95" i="5"/>
  <c r="DM95" i="5"/>
  <c r="DO95" i="5" s="1"/>
  <c r="DG128" i="5"/>
  <c r="DH127" i="5"/>
  <c r="DJ127" i="5" s="1"/>
  <c r="DG94" i="5"/>
  <c r="DI94" i="5" s="1"/>
  <c r="DK69" i="5"/>
  <c r="DL69" i="5" s="1"/>
  <c r="DN149" i="5"/>
  <c r="DP149" i="5" s="1"/>
  <c r="DV162" i="5"/>
  <c r="DU162" i="5"/>
  <c r="DW162" i="5" s="1"/>
  <c r="DH85" i="5"/>
  <c r="DG119" i="5"/>
  <c r="DN71" i="5"/>
  <c r="DM71" i="5"/>
  <c r="DO71" i="5" s="1"/>
  <c r="DQ141" i="5"/>
  <c r="DN154" i="5"/>
  <c r="DP154" i="5" s="1"/>
  <c r="DM154" i="5"/>
  <c r="DC146" i="5"/>
  <c r="DD146" i="5" s="1"/>
  <c r="DN63" i="5"/>
  <c r="DP63" i="5" s="1"/>
  <c r="DM63" i="5"/>
  <c r="DO86" i="5"/>
  <c r="DR86" i="5" s="1"/>
  <c r="DG108" i="5"/>
  <c r="DH75" i="5"/>
  <c r="DI75" i="5" s="1"/>
  <c r="DH93" i="5"/>
  <c r="DJ93" i="5" s="1"/>
  <c r="CM152" i="1"/>
  <c r="CN152" i="1" s="1"/>
  <c r="CO152" i="1" s="1"/>
  <c r="CS112" i="1"/>
  <c r="CU112" i="1" s="1"/>
  <c r="CV112" i="1" s="1"/>
  <c r="CU93" i="1"/>
  <c r="CV93" i="1" s="1"/>
  <c r="CX93" i="1" s="1"/>
  <c r="CS62" i="1"/>
  <c r="CU62" i="1" s="1"/>
  <c r="CV62" i="1" s="1"/>
  <c r="CT132" i="1"/>
  <c r="CS132" i="1"/>
  <c r="CX122" i="1"/>
  <c r="CW122" i="1"/>
  <c r="DC94" i="1"/>
  <c r="DD94" i="1" s="1"/>
  <c r="DF94" i="1" s="1"/>
  <c r="CT135" i="1"/>
  <c r="CS135" i="1"/>
  <c r="CS108" i="1"/>
  <c r="CU108" i="1" s="1"/>
  <c r="CV108" i="1" s="1"/>
  <c r="CO84" i="1"/>
  <c r="CP84" i="1"/>
  <c r="CS99" i="1"/>
  <c r="CT99" i="1"/>
  <c r="CW69" i="1"/>
  <c r="CX69" i="1"/>
  <c r="CT90" i="1"/>
  <c r="CT88" i="1"/>
  <c r="CS90" i="1"/>
  <c r="DC114" i="1"/>
  <c r="DD114" i="1" s="1"/>
  <c r="DF114" i="1" s="1"/>
  <c r="CO117" i="1"/>
  <c r="CR117" i="1" s="1"/>
  <c r="CW67" i="1"/>
  <c r="CX67" i="1"/>
  <c r="DC153" i="1"/>
  <c r="DD153" i="1" s="1"/>
  <c r="DF153" i="1" s="1"/>
  <c r="CS129" i="1"/>
  <c r="CU113" i="1"/>
  <c r="CV113" i="1" s="1"/>
  <c r="CW93" i="1"/>
  <c r="CY93" i="1" s="1"/>
  <c r="CR74" i="1"/>
  <c r="CT115" i="1"/>
  <c r="CW119" i="1"/>
  <c r="CX119" i="1"/>
  <c r="DC159" i="1"/>
  <c r="DD159" i="1" s="1"/>
  <c r="DF159" i="1" s="1"/>
  <c r="CT102" i="1"/>
  <c r="CS102" i="1"/>
  <c r="DF124" i="1"/>
  <c r="DE124" i="1"/>
  <c r="CU143" i="1"/>
  <c r="CV143" i="1" s="1"/>
  <c r="CX143" i="1" s="1"/>
  <c r="CQ83" i="1"/>
  <c r="CS115" i="1"/>
  <c r="CS87" i="1"/>
  <c r="CU87" i="1" s="1"/>
  <c r="CV87" i="1" s="1"/>
  <c r="CQ74" i="1"/>
  <c r="CU141" i="1"/>
  <c r="CV141" i="1" s="1"/>
  <c r="CZ93" i="1"/>
  <c r="CS80" i="1"/>
  <c r="CT80" i="1"/>
  <c r="CR96" i="1"/>
  <c r="CT106" i="1"/>
  <c r="CU106" i="1" s="1"/>
  <c r="CV106" i="1" s="1"/>
  <c r="CQ96" i="1"/>
  <c r="DA82" i="1"/>
  <c r="CR147" i="1"/>
  <c r="CS88" i="1"/>
  <c r="CU88" i="1" s="1"/>
  <c r="CV88" i="1" s="1"/>
  <c r="CX128" i="1"/>
  <c r="CW128" i="1"/>
  <c r="CT161" i="1"/>
  <c r="CU161" i="1" s="1"/>
  <c r="CV161" i="1" s="1"/>
  <c r="CS78" i="1"/>
  <c r="CU78" i="1" s="1"/>
  <c r="CV78" i="1" s="1"/>
  <c r="CQ147" i="1"/>
  <c r="CR83" i="1"/>
  <c r="DB156" i="1"/>
  <c r="CT129" i="1"/>
  <c r="CU129" i="1" s="1"/>
  <c r="CV129" i="1" s="1"/>
  <c r="CW160" i="1"/>
  <c r="CX160" i="1"/>
  <c r="CT97" i="1"/>
  <c r="CU97" i="1" s="1"/>
  <c r="CV97" i="1" s="1"/>
  <c r="CX79" i="1"/>
  <c r="CY79" i="1" s="1"/>
  <c r="DB89" i="1"/>
  <c r="DB123" i="1"/>
  <c r="DC123" i="1" s="1"/>
  <c r="DD123" i="1" s="1"/>
  <c r="DE127" i="1"/>
  <c r="DF127" i="1"/>
  <c r="DB140" i="1"/>
  <c r="DC162" i="1"/>
  <c r="DD162" i="1" s="1"/>
  <c r="DE162" i="1" s="1"/>
  <c r="DA149" i="1"/>
  <c r="DA76" i="1"/>
  <c r="CZ104" i="1"/>
  <c r="DE94" i="1"/>
  <c r="CY104" i="1"/>
  <c r="DB76" i="1"/>
  <c r="DG92" i="1"/>
  <c r="DG110" i="1"/>
  <c r="DH151" i="1"/>
  <c r="DH110" i="1"/>
  <c r="DE126" i="1"/>
  <c r="DF126" i="1"/>
  <c r="DA64" i="1"/>
  <c r="DC64" i="1" s="1"/>
  <c r="DD64" i="1" s="1"/>
  <c r="DE68" i="1"/>
  <c r="DF68" i="1"/>
  <c r="DH92" i="1"/>
  <c r="DA140" i="1"/>
  <c r="DB82" i="1"/>
  <c r="DC82" i="1" s="1"/>
  <c r="DD82" i="1" s="1"/>
  <c r="DB149" i="1"/>
  <c r="DB73" i="1"/>
  <c r="DC73" i="1" s="1"/>
  <c r="DD73" i="1" s="1"/>
  <c r="DG151" i="1"/>
  <c r="DA89" i="1"/>
  <c r="DA156" i="1"/>
  <c r="DF158" i="5" l="1"/>
  <c r="DH158" i="5" s="1"/>
  <c r="DI108" i="5"/>
  <c r="DK118" i="5"/>
  <c r="DL118" i="5" s="1"/>
  <c r="DM118" i="5" s="1"/>
  <c r="DN152" i="5"/>
  <c r="DP152" i="5" s="1"/>
  <c r="DM152" i="5"/>
  <c r="DJ64" i="5"/>
  <c r="DI126" i="5"/>
  <c r="DK126" i="5" s="1"/>
  <c r="DL126" i="5" s="1"/>
  <c r="DH144" i="5"/>
  <c r="DI144" i="5" s="1"/>
  <c r="DI159" i="5"/>
  <c r="DV112" i="5"/>
  <c r="DN118" i="5"/>
  <c r="DP118" i="5" s="1"/>
  <c r="DC104" i="5"/>
  <c r="DD104" i="5" s="1"/>
  <c r="DC78" i="5"/>
  <c r="DD78" i="5" s="1"/>
  <c r="DK102" i="5"/>
  <c r="DL102" i="5" s="1"/>
  <c r="DJ85" i="5"/>
  <c r="DK106" i="5"/>
  <c r="DL106" i="5" s="1"/>
  <c r="DN106" i="5" s="1"/>
  <c r="DP106" i="5" s="1"/>
  <c r="CR118" i="1"/>
  <c r="CT118" i="1" s="1"/>
  <c r="CT103" i="1"/>
  <c r="CZ145" i="1"/>
  <c r="CQ139" i="1"/>
  <c r="CU155" i="1"/>
  <c r="CV155" i="1" s="1"/>
  <c r="CU105" i="1"/>
  <c r="CV105" i="1" s="1"/>
  <c r="CS139" i="1"/>
  <c r="CU139" i="1" s="1"/>
  <c r="CV139" i="1" s="1"/>
  <c r="CW139" i="1" s="1"/>
  <c r="CR139" i="1"/>
  <c r="CT139" i="1" s="1"/>
  <c r="CY136" i="1"/>
  <c r="DA136" i="1" s="1"/>
  <c r="CR109" i="1"/>
  <c r="CY145" i="1"/>
  <c r="DA145" i="1" s="1"/>
  <c r="CY63" i="1"/>
  <c r="DG124" i="1"/>
  <c r="CW137" i="1"/>
  <c r="CZ137" i="1" s="1"/>
  <c r="CW143" i="1"/>
  <c r="CQ131" i="1"/>
  <c r="DB133" i="1"/>
  <c r="CT77" i="1"/>
  <c r="CS77" i="1"/>
  <c r="CZ63" i="1"/>
  <c r="DB63" i="1" s="1"/>
  <c r="CX134" i="1"/>
  <c r="CW134" i="1"/>
  <c r="DC156" i="1"/>
  <c r="DD156" i="1" s="1"/>
  <c r="CT146" i="1"/>
  <c r="CU146" i="1" s="1"/>
  <c r="CV146" i="1" s="1"/>
  <c r="CW146" i="1" s="1"/>
  <c r="CR71" i="1"/>
  <c r="CQ109" i="1"/>
  <c r="CS109" i="1" s="1"/>
  <c r="CR131" i="1"/>
  <c r="CT131" i="1" s="1"/>
  <c r="DC133" i="1"/>
  <c r="DD133" i="1" s="1"/>
  <c r="DE133" i="1" s="1"/>
  <c r="CU158" i="1"/>
  <c r="CV158" i="1" s="1"/>
  <c r="CW158" i="1" s="1"/>
  <c r="CM107" i="1"/>
  <c r="CN107" i="1" s="1"/>
  <c r="CP107" i="1" s="1"/>
  <c r="CQ71" i="1"/>
  <c r="CT70" i="1"/>
  <c r="CU70" i="1" s="1"/>
  <c r="CV70" i="1" s="1"/>
  <c r="CR81" i="1"/>
  <c r="CQ101" i="1"/>
  <c r="CR101" i="1"/>
  <c r="DE159" i="1"/>
  <c r="CN163" i="1"/>
  <c r="CO107" i="1"/>
  <c r="CR98" i="1"/>
  <c r="CX86" i="1"/>
  <c r="CY86" i="1" s="1"/>
  <c r="CS138" i="1"/>
  <c r="CW75" i="1"/>
  <c r="CX75" i="1"/>
  <c r="DJ114" i="5"/>
  <c r="DK115" i="5"/>
  <c r="DL115" i="5" s="1"/>
  <c r="CZ111" i="1"/>
  <c r="CT138" i="1"/>
  <c r="CS118" i="1"/>
  <c r="CU118" i="1" s="1"/>
  <c r="CV118" i="1" s="1"/>
  <c r="CX118" i="1" s="1"/>
  <c r="CT66" i="1"/>
  <c r="CS66" i="1"/>
  <c r="CS74" i="1"/>
  <c r="DH124" i="1"/>
  <c r="CT144" i="1"/>
  <c r="CS144" i="1"/>
  <c r="CW125" i="1"/>
  <c r="CX125" i="1"/>
  <c r="CT121" i="1"/>
  <c r="CQ98" i="1"/>
  <c r="CT72" i="1"/>
  <c r="CS72" i="1"/>
  <c r="CP65" i="1"/>
  <c r="CO65" i="1"/>
  <c r="CW95" i="1"/>
  <c r="CX95" i="1"/>
  <c r="CS103" i="1"/>
  <c r="CU103" i="1" s="1"/>
  <c r="CV103" i="1" s="1"/>
  <c r="CY154" i="1"/>
  <c r="CU157" i="1"/>
  <c r="CV157" i="1" s="1"/>
  <c r="CX157" i="1" s="1"/>
  <c r="CW116" i="1"/>
  <c r="CX116" i="1"/>
  <c r="CZ130" i="1"/>
  <c r="CX105" i="1"/>
  <c r="CW105" i="1"/>
  <c r="DE153" i="1"/>
  <c r="CS96" i="1"/>
  <c r="CQ117" i="1"/>
  <c r="CP152" i="1"/>
  <c r="DJ119" i="5"/>
  <c r="DI128" i="5"/>
  <c r="DI80" i="5"/>
  <c r="CU91" i="1"/>
  <c r="CV91" i="1" s="1"/>
  <c r="CR120" i="1"/>
  <c r="CY130" i="1"/>
  <c r="CP150" i="1"/>
  <c r="CO150" i="1"/>
  <c r="CZ154" i="1"/>
  <c r="CY111" i="1"/>
  <c r="DA111" i="1" s="1"/>
  <c r="CS121" i="1"/>
  <c r="CQ120" i="1"/>
  <c r="CR85" i="1"/>
  <c r="CX148" i="1"/>
  <c r="CW148" i="1"/>
  <c r="EG81" i="6"/>
  <c r="EH81" i="6" s="1"/>
  <c r="DM87" i="5"/>
  <c r="DO87" i="5" s="1"/>
  <c r="DA73" i="5"/>
  <c r="DC73" i="5" s="1"/>
  <c r="DD73" i="5" s="1"/>
  <c r="EB69" i="6"/>
  <c r="EC69" i="6" s="1"/>
  <c r="EE69" i="6" s="1"/>
  <c r="DT157" i="6"/>
  <c r="DV157" i="6" s="1"/>
  <c r="DX157" i="6" s="1"/>
  <c r="DR87" i="5"/>
  <c r="EB148" i="6"/>
  <c r="ED148" i="6" s="1"/>
  <c r="EF148" i="6" s="1"/>
  <c r="EB120" i="6"/>
  <c r="ED120" i="6" s="1"/>
  <c r="EF120" i="6" s="1"/>
  <c r="DU71" i="6"/>
  <c r="DW71" i="6" s="1"/>
  <c r="DV71" i="6"/>
  <c r="DX71" i="6" s="1"/>
  <c r="DY162" i="6"/>
  <c r="DZ162" i="6" s="1"/>
  <c r="EA162" i="6" s="1"/>
  <c r="DV138" i="6"/>
  <c r="DX138" i="6" s="1"/>
  <c r="DY138" i="6" s="1"/>
  <c r="DZ138" i="6" s="1"/>
  <c r="DY116" i="6"/>
  <c r="DZ116" i="6" s="1"/>
  <c r="DY96" i="6"/>
  <c r="DZ96" i="6" s="1"/>
  <c r="EB96" i="6" s="1"/>
  <c r="EB78" i="6"/>
  <c r="EC78" i="6" s="1"/>
  <c r="EE78" i="6" s="1"/>
  <c r="DY152" i="6"/>
  <c r="DZ152" i="6" s="1"/>
  <c r="EA152" i="6" s="1"/>
  <c r="DQ115" i="6"/>
  <c r="DR115" i="6" s="1"/>
  <c r="DY118" i="6"/>
  <c r="DZ118" i="6" s="1"/>
  <c r="EA118" i="6" s="1"/>
  <c r="DT151" i="6"/>
  <c r="DU151" i="6" s="1"/>
  <c r="DW151" i="6" s="1"/>
  <c r="DK81" i="5"/>
  <c r="DL81" i="5" s="1"/>
  <c r="DM81" i="5" s="1"/>
  <c r="DO81" i="5" s="1"/>
  <c r="DA84" i="5"/>
  <c r="DK79" i="5"/>
  <c r="DL79" i="5" s="1"/>
  <c r="DN79" i="5" s="1"/>
  <c r="DP79" i="5" s="1"/>
  <c r="DV130" i="6"/>
  <c r="DX130" i="6" s="1"/>
  <c r="DY91" i="6"/>
  <c r="DZ91" i="6" s="1"/>
  <c r="EA91" i="6" s="1"/>
  <c r="DT126" i="6"/>
  <c r="DV126" i="6" s="1"/>
  <c r="DX126" i="6" s="1"/>
  <c r="DN70" i="6"/>
  <c r="DP70" i="6" s="1"/>
  <c r="EK95" i="6"/>
  <c r="EM95" i="6" s="1"/>
  <c r="ED69" i="6"/>
  <c r="EF69" i="6" s="1"/>
  <c r="DN75" i="6"/>
  <c r="DP75" i="6" s="1"/>
  <c r="DV108" i="6"/>
  <c r="DX108" i="6" s="1"/>
  <c r="ED153" i="6"/>
  <c r="EF153" i="6" s="1"/>
  <c r="DV104" i="6"/>
  <c r="DX104" i="6" s="1"/>
  <c r="DY147" i="6"/>
  <c r="DZ147" i="6" s="1"/>
  <c r="EA147" i="6" s="1"/>
  <c r="DU158" i="6"/>
  <c r="DW158" i="6" s="1"/>
  <c r="EG84" i="6"/>
  <c r="EH84" i="6" s="1"/>
  <c r="EI84" i="6" s="1"/>
  <c r="ED127" i="6"/>
  <c r="EF127" i="6" s="1"/>
  <c r="DV73" i="6"/>
  <c r="DX73" i="6" s="1"/>
  <c r="DQ140" i="6"/>
  <c r="DR140" i="6" s="1"/>
  <c r="DY110" i="6"/>
  <c r="DZ110" i="6" s="1"/>
  <c r="EB110" i="6" s="1"/>
  <c r="DV159" i="6"/>
  <c r="DX159" i="6" s="1"/>
  <c r="DV109" i="6"/>
  <c r="DX109" i="6" s="1"/>
  <c r="DV119" i="6"/>
  <c r="DX119" i="6" s="1"/>
  <c r="ED160" i="6"/>
  <c r="EF160" i="6" s="1"/>
  <c r="DQ146" i="6"/>
  <c r="DR146" i="6" s="1"/>
  <c r="DS146" i="6" s="1"/>
  <c r="DU76" i="6"/>
  <c r="DW76" i="6" s="1"/>
  <c r="EC89" i="6"/>
  <c r="EE89" i="6" s="1"/>
  <c r="EC120" i="6"/>
  <c r="EE120" i="6" s="1"/>
  <c r="EC127" i="6"/>
  <c r="EE127" i="6" s="1"/>
  <c r="DU73" i="6"/>
  <c r="DW73" i="6" s="1"/>
  <c r="DM70" i="6"/>
  <c r="DO70" i="6" s="1"/>
  <c r="DM75" i="6"/>
  <c r="DO75" i="6" s="1"/>
  <c r="DU108" i="6"/>
  <c r="DW108" i="6" s="1"/>
  <c r="EC153" i="6"/>
  <c r="EE153" i="6" s="1"/>
  <c r="EG153" i="6" s="1"/>
  <c r="EH153" i="6" s="1"/>
  <c r="DU104" i="6"/>
  <c r="DW104" i="6" s="1"/>
  <c r="DU159" i="6"/>
  <c r="DW159" i="6" s="1"/>
  <c r="DU109" i="6"/>
  <c r="DW109" i="6" s="1"/>
  <c r="DU119" i="6"/>
  <c r="DW119" i="6" s="1"/>
  <c r="EC160" i="6"/>
  <c r="EE160" i="6" s="1"/>
  <c r="EL95" i="6"/>
  <c r="EN95" i="6" s="1"/>
  <c r="DV158" i="6"/>
  <c r="DX158" i="6" s="1"/>
  <c r="DV76" i="6"/>
  <c r="DX76" i="6" s="1"/>
  <c r="ED89" i="6"/>
  <c r="EF89" i="6" s="1"/>
  <c r="EK66" i="6"/>
  <c r="EM66" i="6" s="1"/>
  <c r="EC79" i="6"/>
  <c r="EE79" i="6" s="1"/>
  <c r="DU77" i="6"/>
  <c r="DW77" i="6" s="1"/>
  <c r="DU134" i="6"/>
  <c r="DW134" i="6" s="1"/>
  <c r="DU161" i="6"/>
  <c r="DW161" i="6" s="1"/>
  <c r="EK111" i="6"/>
  <c r="EM111" i="6" s="1"/>
  <c r="EC154" i="6"/>
  <c r="EE154" i="6" s="1"/>
  <c r="DU113" i="6"/>
  <c r="DW113" i="6" s="1"/>
  <c r="DU93" i="6"/>
  <c r="DW93" i="6" s="1"/>
  <c r="EC103" i="6"/>
  <c r="EE103" i="6" s="1"/>
  <c r="EC87" i="6"/>
  <c r="EE87" i="6" s="1"/>
  <c r="EA128" i="6"/>
  <c r="EB128" i="6"/>
  <c r="DS121" i="6"/>
  <c r="DT121" i="6"/>
  <c r="DS83" i="6"/>
  <c r="DT83" i="6"/>
  <c r="EA62" i="6"/>
  <c r="EB62" i="6"/>
  <c r="EA125" i="6"/>
  <c r="EB125" i="6"/>
  <c r="EA107" i="6"/>
  <c r="EB107" i="6"/>
  <c r="EC102" i="6"/>
  <c r="EE102" i="6" s="1"/>
  <c r="ED102" i="6"/>
  <c r="EF102" i="6" s="1"/>
  <c r="EC106" i="6"/>
  <c r="EE106" i="6" s="1"/>
  <c r="ED106" i="6"/>
  <c r="EF106" i="6" s="1"/>
  <c r="EC100" i="6"/>
  <c r="EE100" i="6" s="1"/>
  <c r="ED100" i="6"/>
  <c r="EF100" i="6" s="1"/>
  <c r="DM142" i="6"/>
  <c r="DO142" i="6" s="1"/>
  <c r="DN142" i="6"/>
  <c r="DP142" i="6" s="1"/>
  <c r="DS115" i="6"/>
  <c r="DT115" i="6"/>
  <c r="EA80" i="6"/>
  <c r="EB80" i="6"/>
  <c r="EA101" i="6"/>
  <c r="EB101" i="6"/>
  <c r="EA85" i="6"/>
  <c r="EB85" i="6"/>
  <c r="DS132" i="6"/>
  <c r="DT132" i="6"/>
  <c r="EA150" i="6"/>
  <c r="EB150" i="6"/>
  <c r="EA116" i="6"/>
  <c r="EB116" i="6"/>
  <c r="EA149" i="6"/>
  <c r="EB149" i="6"/>
  <c r="EI81" i="6"/>
  <c r="EJ81" i="6"/>
  <c r="DS105" i="6"/>
  <c r="DT105" i="6"/>
  <c r="EA94" i="6"/>
  <c r="EB94" i="6"/>
  <c r="DS114" i="6"/>
  <c r="DT114" i="6"/>
  <c r="DS141" i="6"/>
  <c r="DT141" i="6"/>
  <c r="EA139" i="6"/>
  <c r="EB139" i="6"/>
  <c r="EC112" i="6"/>
  <c r="EE112" i="6" s="1"/>
  <c r="ED112" i="6"/>
  <c r="EF112" i="6" s="1"/>
  <c r="EL66" i="6"/>
  <c r="EN66" i="6" s="1"/>
  <c r="ED79" i="6"/>
  <c r="EF79" i="6" s="1"/>
  <c r="DV77" i="6"/>
  <c r="DX77" i="6" s="1"/>
  <c r="DV134" i="6"/>
  <c r="DX134" i="6" s="1"/>
  <c r="DV161" i="6"/>
  <c r="DX161" i="6" s="1"/>
  <c r="EL111" i="6"/>
  <c r="EN111" i="6" s="1"/>
  <c r="ED154" i="6"/>
  <c r="EF154" i="6" s="1"/>
  <c r="DV113" i="6"/>
  <c r="DX113" i="6" s="1"/>
  <c r="DV93" i="6"/>
  <c r="DX93" i="6" s="1"/>
  <c r="ED103" i="6"/>
  <c r="EF103" i="6" s="1"/>
  <c r="EC98" i="6"/>
  <c r="EE98" i="6" s="1"/>
  <c r="ED98" i="6"/>
  <c r="EF98" i="6" s="1"/>
  <c r="ED87" i="6"/>
  <c r="EF87" i="6" s="1"/>
  <c r="DS140" i="6"/>
  <c r="DT140" i="6"/>
  <c r="EA90" i="6"/>
  <c r="EB90" i="6"/>
  <c r="DS133" i="6"/>
  <c r="DT133" i="6"/>
  <c r="DS64" i="6"/>
  <c r="DT64" i="6"/>
  <c r="DS74" i="6"/>
  <c r="DT74" i="6"/>
  <c r="EA63" i="6"/>
  <c r="EB63" i="6"/>
  <c r="EA156" i="6"/>
  <c r="EB156" i="6"/>
  <c r="DU136" i="6"/>
  <c r="DW136" i="6" s="1"/>
  <c r="DV136" i="6"/>
  <c r="DX136" i="6" s="1"/>
  <c r="DI123" i="5"/>
  <c r="DJ158" i="5"/>
  <c r="DY137" i="6"/>
  <c r="DZ137" i="6" s="1"/>
  <c r="DQ82" i="6"/>
  <c r="DR82" i="6" s="1"/>
  <c r="DQ92" i="6"/>
  <c r="DR92" i="6" s="1"/>
  <c r="DY97" i="6"/>
  <c r="DZ97" i="6" s="1"/>
  <c r="DY86" i="6"/>
  <c r="DZ86" i="6" s="1"/>
  <c r="DQ155" i="6"/>
  <c r="DR155" i="6" s="1"/>
  <c r="DY117" i="6"/>
  <c r="DZ117" i="6" s="1"/>
  <c r="DY144" i="6"/>
  <c r="DZ144" i="6" s="1"/>
  <c r="DY88" i="6"/>
  <c r="DZ88" i="6" s="1"/>
  <c r="DQ72" i="6"/>
  <c r="DR72" i="6" s="1"/>
  <c r="DQ129" i="6"/>
  <c r="DR129" i="6" s="1"/>
  <c r="DY130" i="6"/>
  <c r="DZ130" i="6" s="1"/>
  <c r="DY99" i="6"/>
  <c r="DZ99" i="6" s="1"/>
  <c r="DY68" i="6"/>
  <c r="DZ68" i="6" s="1"/>
  <c r="DQ145" i="6"/>
  <c r="DR145" i="6" s="1"/>
  <c r="DY131" i="6"/>
  <c r="DZ131" i="6" s="1"/>
  <c r="DY143" i="6"/>
  <c r="DZ143" i="6" s="1"/>
  <c r="DY123" i="6"/>
  <c r="DZ123" i="6" s="1"/>
  <c r="DY135" i="6"/>
  <c r="DZ135" i="6" s="1"/>
  <c r="DY65" i="6"/>
  <c r="DZ65" i="6" s="1"/>
  <c r="DY67" i="6"/>
  <c r="DZ67" i="6" s="1"/>
  <c r="DM111" i="5"/>
  <c r="DJ98" i="5"/>
  <c r="DK98" i="5" s="1"/>
  <c r="DL98" i="5" s="1"/>
  <c r="DQ120" i="5"/>
  <c r="DS120" i="5" s="1"/>
  <c r="DT120" i="5" s="1"/>
  <c r="DZ143" i="5"/>
  <c r="DG76" i="5"/>
  <c r="DI76" i="5" s="1"/>
  <c r="DI131" i="5"/>
  <c r="DE130" i="5"/>
  <c r="DF130" i="5"/>
  <c r="DQ74" i="5"/>
  <c r="DU153" i="5"/>
  <c r="DW153" i="5" s="1"/>
  <c r="DI113" i="5"/>
  <c r="DQ145" i="5"/>
  <c r="DS145" i="5" s="1"/>
  <c r="DT145" i="5" s="1"/>
  <c r="DM148" i="5"/>
  <c r="DM90" i="5"/>
  <c r="DO90" i="5" s="1"/>
  <c r="DQ87" i="5"/>
  <c r="DS87" i="5" s="1"/>
  <c r="DT87" i="5" s="1"/>
  <c r="DV87" i="5" s="1"/>
  <c r="DC68" i="5"/>
  <c r="DD68" i="5" s="1"/>
  <c r="DE68" i="5" s="1"/>
  <c r="DG68" i="5" s="1"/>
  <c r="DI67" i="5"/>
  <c r="DK67" i="5" s="1"/>
  <c r="DL67" i="5" s="1"/>
  <c r="DE91" i="5"/>
  <c r="DG91" i="5" s="1"/>
  <c r="DI157" i="5"/>
  <c r="DK157" i="5" s="1"/>
  <c r="DL157" i="5" s="1"/>
  <c r="CW100" i="1"/>
  <c r="CX100" i="1"/>
  <c r="CY122" i="1"/>
  <c r="CQ85" i="1"/>
  <c r="CU90" i="1"/>
  <c r="CV90" i="1" s="1"/>
  <c r="CX90" i="1" s="1"/>
  <c r="CQ142" i="1"/>
  <c r="CR142" i="1"/>
  <c r="DE122" i="5"/>
  <c r="DF122" i="5"/>
  <c r="DH122" i="5" s="1"/>
  <c r="DI127" i="5"/>
  <c r="DK127" i="5" s="1"/>
  <c r="DL127" i="5" s="1"/>
  <c r="DR161" i="5"/>
  <c r="DI114" i="5"/>
  <c r="DI93" i="5"/>
  <c r="DK93" i="5" s="1"/>
  <c r="DL93" i="5" s="1"/>
  <c r="DK159" i="5"/>
  <c r="DL159" i="5" s="1"/>
  <c r="DN159" i="5" s="1"/>
  <c r="DP159" i="5" s="1"/>
  <c r="DJ156" i="5"/>
  <c r="DK156" i="5" s="1"/>
  <c r="DL156" i="5" s="1"/>
  <c r="DM79" i="5"/>
  <c r="DO79" i="5" s="1"/>
  <c r="DU62" i="5"/>
  <c r="DV62" i="5"/>
  <c r="DX62" i="5" s="1"/>
  <c r="DM142" i="5"/>
  <c r="DO142" i="5" s="1"/>
  <c r="DN142" i="5"/>
  <c r="DP142" i="5" s="1"/>
  <c r="DJ108" i="5"/>
  <c r="DK108" i="5" s="1"/>
  <c r="DL108" i="5" s="1"/>
  <c r="DI66" i="5"/>
  <c r="DK66" i="5" s="1"/>
  <c r="DL66" i="5" s="1"/>
  <c r="DR74" i="5"/>
  <c r="DS74" i="5" s="1"/>
  <c r="DT74" i="5" s="1"/>
  <c r="DY143" i="5"/>
  <c r="EA143" i="5" s="1"/>
  <c r="EB143" i="5" s="1"/>
  <c r="DJ150" i="5"/>
  <c r="DK150" i="5" s="1"/>
  <c r="DL150" i="5" s="1"/>
  <c r="DJ113" i="5"/>
  <c r="DI119" i="5"/>
  <c r="DK119" i="5" s="1"/>
  <c r="DL119" i="5" s="1"/>
  <c r="DM119" i="5" s="1"/>
  <c r="DQ86" i="5"/>
  <c r="DS86" i="5" s="1"/>
  <c r="DT86" i="5" s="1"/>
  <c r="DB84" i="5"/>
  <c r="DJ94" i="5"/>
  <c r="DK94" i="5" s="1"/>
  <c r="DL94" i="5" s="1"/>
  <c r="DN65" i="5"/>
  <c r="DM65" i="5"/>
  <c r="DO65" i="5" s="1"/>
  <c r="DF117" i="5"/>
  <c r="DE117" i="5"/>
  <c r="DN109" i="5"/>
  <c r="DP109" i="5" s="1"/>
  <c r="DM109" i="5"/>
  <c r="DN81" i="5"/>
  <c r="DN69" i="5"/>
  <c r="DM69" i="5"/>
  <c r="DO69" i="5" s="1"/>
  <c r="DO154" i="5"/>
  <c r="DQ154" i="5" s="1"/>
  <c r="DP71" i="5"/>
  <c r="DQ71" i="5" s="1"/>
  <c r="DI85" i="5"/>
  <c r="DK85" i="5" s="1"/>
  <c r="DL85" i="5" s="1"/>
  <c r="DO149" i="5"/>
  <c r="DQ149" i="5" s="1"/>
  <c r="DF78" i="5"/>
  <c r="DE78" i="5"/>
  <c r="DG78" i="5" s="1"/>
  <c r="DJ128" i="5"/>
  <c r="DK128" i="5" s="1"/>
  <c r="DL128" i="5" s="1"/>
  <c r="DP97" i="5"/>
  <c r="DQ97" i="5" s="1"/>
  <c r="DN147" i="5"/>
  <c r="DP147" i="5" s="1"/>
  <c r="DM147" i="5"/>
  <c r="DN70" i="5"/>
  <c r="DM70" i="5"/>
  <c r="DG138" i="5"/>
  <c r="DJ138" i="5" s="1"/>
  <c r="DG136" i="5"/>
  <c r="DJ136" i="5" s="1"/>
  <c r="DJ92" i="5"/>
  <c r="DK92" i="5" s="1"/>
  <c r="DL92" i="5" s="1"/>
  <c r="DH82" i="5"/>
  <c r="DI82" i="5" s="1"/>
  <c r="DO96" i="5"/>
  <c r="DH139" i="5"/>
  <c r="DJ139" i="5" s="1"/>
  <c r="DF151" i="5"/>
  <c r="DE151" i="5"/>
  <c r="DG151" i="5" s="1"/>
  <c r="DV125" i="5"/>
  <c r="DU125" i="5"/>
  <c r="DW125" i="5" s="1"/>
  <c r="DO63" i="5"/>
  <c r="DR63" i="5" s="1"/>
  <c r="DX153" i="5"/>
  <c r="DH77" i="5"/>
  <c r="DJ77" i="5" s="1"/>
  <c r="DX112" i="5"/>
  <c r="DZ112" i="5" s="1"/>
  <c r="DV101" i="5"/>
  <c r="DU101" i="5"/>
  <c r="DJ123" i="5"/>
  <c r="DK123" i="5" s="1"/>
  <c r="DL123" i="5" s="1"/>
  <c r="DN137" i="5"/>
  <c r="DP137" i="5" s="1"/>
  <c r="DM137" i="5"/>
  <c r="DK131" i="5"/>
  <c r="DL131" i="5" s="1"/>
  <c r="DP96" i="5"/>
  <c r="DG134" i="5"/>
  <c r="DF133" i="5"/>
  <c r="DE133" i="5"/>
  <c r="DG133" i="5" s="1"/>
  <c r="DN135" i="5"/>
  <c r="DP135" i="5" s="1"/>
  <c r="DM135" i="5"/>
  <c r="DH91" i="5"/>
  <c r="DP90" i="5"/>
  <c r="DR90" i="5" s="1"/>
  <c r="DN140" i="5"/>
  <c r="DP140" i="5" s="1"/>
  <c r="DM140" i="5"/>
  <c r="DO118" i="5"/>
  <c r="DR118" i="5" s="1"/>
  <c r="DG132" i="5"/>
  <c r="DN83" i="5"/>
  <c r="DM83" i="5"/>
  <c r="DO83" i="5" s="1"/>
  <c r="DS141" i="5"/>
  <c r="DT141" i="5" s="1"/>
  <c r="DF104" i="5"/>
  <c r="DE104" i="5"/>
  <c r="DJ75" i="5"/>
  <c r="DK75" i="5" s="1"/>
  <c r="DL75" i="5" s="1"/>
  <c r="DN100" i="5"/>
  <c r="DM100" i="5"/>
  <c r="DJ80" i="5"/>
  <c r="DK80" i="5" s="1"/>
  <c r="DL80" i="5" s="1"/>
  <c r="DP89" i="5"/>
  <c r="DR89" i="5" s="1"/>
  <c r="DO129" i="5"/>
  <c r="DR129" i="5" s="1"/>
  <c r="DV160" i="5"/>
  <c r="DU160" i="5"/>
  <c r="DW160" i="5" s="1"/>
  <c r="DO148" i="5"/>
  <c r="DR148" i="5" s="1"/>
  <c r="DH72" i="5"/>
  <c r="DI72" i="5" s="1"/>
  <c r="DN102" i="5"/>
  <c r="DM102" i="5"/>
  <c r="DH134" i="5"/>
  <c r="DG107" i="5"/>
  <c r="DO155" i="5"/>
  <c r="DQ155" i="5" s="1"/>
  <c r="DG121" i="5"/>
  <c r="DN116" i="5"/>
  <c r="DP116" i="5" s="1"/>
  <c r="DM116" i="5"/>
  <c r="DH132" i="5"/>
  <c r="DF146" i="5"/>
  <c r="DH146" i="5" s="1"/>
  <c r="DE146" i="5"/>
  <c r="DF110" i="5"/>
  <c r="DE110" i="5"/>
  <c r="DO152" i="5"/>
  <c r="DQ152" i="5" s="1"/>
  <c r="DX162" i="5"/>
  <c r="DZ162" i="5" s="1"/>
  <c r="DP95" i="5"/>
  <c r="DQ95" i="5" s="1"/>
  <c r="DI64" i="5"/>
  <c r="DK64" i="5" s="1"/>
  <c r="DL64" i="5" s="1"/>
  <c r="DR97" i="5"/>
  <c r="DN103" i="5"/>
  <c r="DM103" i="5"/>
  <c r="DO103" i="5" s="1"/>
  <c r="DS161" i="5"/>
  <c r="DT161" i="5" s="1"/>
  <c r="DN88" i="5"/>
  <c r="DM88" i="5"/>
  <c r="DO88" i="5" s="1"/>
  <c r="DH99" i="5"/>
  <c r="DJ99" i="5" s="1"/>
  <c r="DO124" i="5"/>
  <c r="DR124" i="5" s="1"/>
  <c r="DJ82" i="5"/>
  <c r="DN105" i="5"/>
  <c r="DM105" i="5"/>
  <c r="DO105" i="5" s="1"/>
  <c r="DH107" i="5"/>
  <c r="DH121" i="5"/>
  <c r="DO111" i="5"/>
  <c r="DQ111" i="5" s="1"/>
  <c r="DW62" i="5"/>
  <c r="DN115" i="5"/>
  <c r="DP115" i="5" s="1"/>
  <c r="DM115" i="5"/>
  <c r="CW112" i="1"/>
  <c r="CX112" i="1"/>
  <c r="DC76" i="1"/>
  <c r="DD76" i="1" s="1"/>
  <c r="DF76" i="1" s="1"/>
  <c r="CU99" i="1"/>
  <c r="CV99" i="1" s="1"/>
  <c r="CX99" i="1" s="1"/>
  <c r="CR84" i="1"/>
  <c r="CU132" i="1"/>
  <c r="CV132" i="1" s="1"/>
  <c r="CW132" i="1" s="1"/>
  <c r="CY69" i="1"/>
  <c r="CZ122" i="1"/>
  <c r="CU135" i="1"/>
  <c r="CV135" i="1" s="1"/>
  <c r="CW135" i="1" s="1"/>
  <c r="CX62" i="1"/>
  <c r="CW62" i="1"/>
  <c r="CY128" i="1"/>
  <c r="CW108" i="1"/>
  <c r="CX108" i="1"/>
  <c r="CQ84" i="1"/>
  <c r="CZ69" i="1"/>
  <c r="CR152" i="1"/>
  <c r="CS117" i="1"/>
  <c r="CZ67" i="1"/>
  <c r="CW113" i="1"/>
  <c r="CX113" i="1"/>
  <c r="DE114" i="1"/>
  <c r="DG114" i="1" s="1"/>
  <c r="DA93" i="1"/>
  <c r="CU115" i="1"/>
  <c r="CV115" i="1" s="1"/>
  <c r="CX115" i="1" s="1"/>
  <c r="CY67" i="1"/>
  <c r="CT74" i="1"/>
  <c r="CU74" i="1" s="1"/>
  <c r="CV74" i="1" s="1"/>
  <c r="CW74" i="1" s="1"/>
  <c r="CU102" i="1"/>
  <c r="CV102" i="1" s="1"/>
  <c r="CX102" i="1" s="1"/>
  <c r="CZ119" i="1"/>
  <c r="CQ152" i="1"/>
  <c r="DC89" i="1"/>
  <c r="DD89" i="1" s="1"/>
  <c r="DF89" i="1" s="1"/>
  <c r="CT83" i="1"/>
  <c r="CY119" i="1"/>
  <c r="DA104" i="1"/>
  <c r="CS147" i="1"/>
  <c r="CT117" i="1"/>
  <c r="CU80" i="1"/>
  <c r="CV80" i="1" s="1"/>
  <c r="CW87" i="1"/>
  <c r="CX87" i="1"/>
  <c r="DH94" i="1"/>
  <c r="CW141" i="1"/>
  <c r="CX141" i="1"/>
  <c r="CW90" i="1"/>
  <c r="CT96" i="1"/>
  <c r="CU96" i="1" s="1"/>
  <c r="CV96" i="1" s="1"/>
  <c r="CW88" i="1"/>
  <c r="CX88" i="1"/>
  <c r="DF162" i="1"/>
  <c r="DG162" i="1" s="1"/>
  <c r="DI124" i="1"/>
  <c r="CY160" i="1"/>
  <c r="DB93" i="1"/>
  <c r="CW129" i="1"/>
  <c r="CX129" i="1"/>
  <c r="CW97" i="1"/>
  <c r="CX97" i="1"/>
  <c r="CX106" i="1"/>
  <c r="CW106" i="1"/>
  <c r="CS83" i="1"/>
  <c r="CW161" i="1"/>
  <c r="CX161" i="1"/>
  <c r="CZ128" i="1"/>
  <c r="CW78" i="1"/>
  <c r="CX78" i="1"/>
  <c r="CT147" i="1"/>
  <c r="CZ160" i="1"/>
  <c r="CW115" i="1"/>
  <c r="DG127" i="1"/>
  <c r="CZ79" i="1"/>
  <c r="DB79" i="1" s="1"/>
  <c r="DF123" i="1"/>
  <c r="DE123" i="1"/>
  <c r="CY143" i="1"/>
  <c r="DH127" i="1"/>
  <c r="DG153" i="1"/>
  <c r="DI92" i="1"/>
  <c r="DC149" i="1"/>
  <c r="DD149" i="1" s="1"/>
  <c r="DE149" i="1" s="1"/>
  <c r="DC140" i="1"/>
  <c r="DD140" i="1" s="1"/>
  <c r="DF140" i="1" s="1"/>
  <c r="CZ143" i="1"/>
  <c r="DI151" i="1"/>
  <c r="DG94" i="1"/>
  <c r="DJ110" i="1"/>
  <c r="DG126" i="1"/>
  <c r="DJ92" i="1"/>
  <c r="DB104" i="1"/>
  <c r="DH153" i="1"/>
  <c r="DJ124" i="1"/>
  <c r="DG159" i="1"/>
  <c r="DH68" i="1"/>
  <c r="DI110" i="1"/>
  <c r="DE82" i="1"/>
  <c r="DF82" i="1"/>
  <c r="DJ151" i="1"/>
  <c r="DE156" i="1"/>
  <c r="DF156" i="1"/>
  <c r="DE73" i="1"/>
  <c r="DF73" i="1"/>
  <c r="DH159" i="1"/>
  <c r="DG68" i="1"/>
  <c r="DE64" i="1"/>
  <c r="DF64" i="1"/>
  <c r="DH126" i="1"/>
  <c r="DI158" i="5" l="1"/>
  <c r="DK158" i="5" s="1"/>
  <c r="DL158" i="5" s="1"/>
  <c r="DM126" i="5"/>
  <c r="DN126" i="5"/>
  <c r="DP126" i="5" s="1"/>
  <c r="DJ144" i="5"/>
  <c r="DK144" i="5" s="1"/>
  <c r="DL144" i="5" s="1"/>
  <c r="DM106" i="5"/>
  <c r="DO106" i="5" s="1"/>
  <c r="DR106" i="5" s="1"/>
  <c r="DZ153" i="5"/>
  <c r="DK114" i="5"/>
  <c r="DL114" i="5" s="1"/>
  <c r="DM114" i="5" s="1"/>
  <c r="CS98" i="1"/>
  <c r="CS71" i="1"/>
  <c r="CY137" i="1"/>
  <c r="DA137" i="1" s="1"/>
  <c r="CX155" i="1"/>
  <c r="CW155" i="1"/>
  <c r="CU121" i="1"/>
  <c r="CV121" i="1" s="1"/>
  <c r="CX139" i="1"/>
  <c r="CX146" i="1"/>
  <c r="DB136" i="1"/>
  <c r="DC136" i="1" s="1"/>
  <c r="DD136" i="1" s="1"/>
  <c r="CS101" i="1"/>
  <c r="DA63" i="1"/>
  <c r="DC63" i="1" s="1"/>
  <c r="DD63" i="1" s="1"/>
  <c r="DE63" i="1" s="1"/>
  <c r="DB145" i="1"/>
  <c r="DC145" i="1" s="1"/>
  <c r="DD145" i="1" s="1"/>
  <c r="DB154" i="1"/>
  <c r="CZ134" i="1"/>
  <c r="CU77" i="1"/>
  <c r="CV77" i="1" s="1"/>
  <c r="CX77" i="1" s="1"/>
  <c r="CY77" i="1" s="1"/>
  <c r="DJ126" i="1"/>
  <c r="DE140" i="1"/>
  <c r="DB137" i="1"/>
  <c r="CX158" i="1"/>
  <c r="CS131" i="1"/>
  <c r="CU131" i="1" s="1"/>
  <c r="CV131" i="1" s="1"/>
  <c r="CW77" i="1"/>
  <c r="CZ95" i="1"/>
  <c r="CY134" i="1"/>
  <c r="DA134" i="1" s="1"/>
  <c r="CT109" i="1"/>
  <c r="CU109" i="1" s="1"/>
  <c r="CV109" i="1" s="1"/>
  <c r="DH114" i="1"/>
  <c r="DF133" i="1"/>
  <c r="DH133" i="1" s="1"/>
  <c r="DE76" i="1"/>
  <c r="DE89" i="1"/>
  <c r="CZ86" i="1"/>
  <c r="CW70" i="1"/>
  <c r="CX70" i="1"/>
  <c r="CT101" i="1"/>
  <c r="CU101" i="1" s="1"/>
  <c r="CV101" i="1" s="1"/>
  <c r="CT81" i="1"/>
  <c r="CS81" i="1"/>
  <c r="DI114" i="1"/>
  <c r="CT71" i="1"/>
  <c r="CU71" i="1" s="1"/>
  <c r="CV71" i="1" s="1"/>
  <c r="CZ146" i="1"/>
  <c r="DK124" i="1"/>
  <c r="DL124" i="1" s="1"/>
  <c r="DB69" i="1"/>
  <c r="CW118" i="1"/>
  <c r="CZ118" i="1" s="1"/>
  <c r="CW99" i="1"/>
  <c r="CZ75" i="1"/>
  <c r="CR107" i="1"/>
  <c r="CY100" i="1"/>
  <c r="CY146" i="1"/>
  <c r="CZ100" i="1"/>
  <c r="CS85" i="1"/>
  <c r="CU138" i="1"/>
  <c r="CV138" i="1" s="1"/>
  <c r="CX138" i="1" s="1"/>
  <c r="CQ107" i="1"/>
  <c r="DC104" i="1"/>
  <c r="DD104" i="1" s="1"/>
  <c r="DB128" i="1"/>
  <c r="CU83" i="1"/>
  <c r="CV83" i="1" s="1"/>
  <c r="DB122" i="1"/>
  <c r="CY158" i="1"/>
  <c r="CT98" i="1"/>
  <c r="CU98" i="1" s="1"/>
  <c r="CV98" i="1" s="1"/>
  <c r="CY75" i="1"/>
  <c r="CQ65" i="1"/>
  <c r="DI134" i="5"/>
  <c r="CW138" i="1"/>
  <c r="DB130" i="1"/>
  <c r="CU66" i="1"/>
  <c r="CV66" i="1" s="1"/>
  <c r="CZ158" i="1"/>
  <c r="CW157" i="1"/>
  <c r="CZ157" i="1" s="1"/>
  <c r="CZ148" i="1"/>
  <c r="CU72" i="1"/>
  <c r="CV72" i="1" s="1"/>
  <c r="CW72" i="1" s="1"/>
  <c r="DK110" i="1"/>
  <c r="DL110" i="1" s="1"/>
  <c r="DH162" i="1"/>
  <c r="DA130" i="1"/>
  <c r="DC130" i="1" s="1"/>
  <c r="DD130" i="1" s="1"/>
  <c r="CU144" i="1"/>
  <c r="CV144" i="1" s="1"/>
  <c r="DJ159" i="1"/>
  <c r="DB86" i="1"/>
  <c r="CR65" i="1"/>
  <c r="CZ125" i="1"/>
  <c r="CY125" i="1"/>
  <c r="CY116" i="1"/>
  <c r="DA154" i="1"/>
  <c r="DC154" i="1" s="1"/>
  <c r="DD154" i="1" s="1"/>
  <c r="DF154" i="1" s="1"/>
  <c r="CY95" i="1"/>
  <c r="DA95" i="1" s="1"/>
  <c r="CX103" i="1"/>
  <c r="CW103" i="1"/>
  <c r="DI94" i="1"/>
  <c r="CY105" i="1"/>
  <c r="CZ116" i="1"/>
  <c r="CY118" i="1"/>
  <c r="CQ150" i="1"/>
  <c r="DF149" i="1"/>
  <c r="CX135" i="1"/>
  <c r="CY135" i="1" s="1"/>
  <c r="DU157" i="6"/>
  <c r="DW157" i="6" s="1"/>
  <c r="CR150" i="1"/>
  <c r="CX91" i="1"/>
  <c r="CW91" i="1"/>
  <c r="DI68" i="1"/>
  <c r="DR71" i="5"/>
  <c r="DI136" i="5"/>
  <c r="EB152" i="6"/>
  <c r="ED152" i="6" s="1"/>
  <c r="EF152" i="6" s="1"/>
  <c r="DB111" i="1"/>
  <c r="DC111" i="1" s="1"/>
  <c r="DD111" i="1" s="1"/>
  <c r="CS120" i="1"/>
  <c r="CZ105" i="1"/>
  <c r="CX132" i="1"/>
  <c r="CZ132" i="1" s="1"/>
  <c r="CW121" i="1"/>
  <c r="CX121" i="1"/>
  <c r="DA79" i="1"/>
  <c r="CY148" i="1"/>
  <c r="DA148" i="1" s="1"/>
  <c r="CT120" i="1"/>
  <c r="CU117" i="1"/>
  <c r="CV117" i="1" s="1"/>
  <c r="CT85" i="1"/>
  <c r="DK113" i="5"/>
  <c r="DL113" i="5" s="1"/>
  <c r="DC84" i="5"/>
  <c r="DD84" i="5" s="1"/>
  <c r="EA96" i="6"/>
  <c r="EC96" i="6" s="1"/>
  <c r="EE96" i="6" s="1"/>
  <c r="EJ84" i="6"/>
  <c r="EC148" i="6"/>
  <c r="EE148" i="6" s="1"/>
  <c r="EG148" i="6" s="1"/>
  <c r="EH148" i="6" s="1"/>
  <c r="EB162" i="6"/>
  <c r="EC162" i="6" s="1"/>
  <c r="EE162" i="6" s="1"/>
  <c r="ED78" i="6"/>
  <c r="EF78" i="6" s="1"/>
  <c r="EG78" i="6" s="1"/>
  <c r="EH78" i="6" s="1"/>
  <c r="DY158" i="6"/>
  <c r="DZ158" i="6" s="1"/>
  <c r="DI132" i="5"/>
  <c r="DI138" i="5"/>
  <c r="EA110" i="6"/>
  <c r="EC110" i="6" s="1"/>
  <c r="EE110" i="6" s="1"/>
  <c r="DY71" i="6"/>
  <c r="DZ71" i="6" s="1"/>
  <c r="EB147" i="6"/>
  <c r="DU126" i="6"/>
  <c r="DW126" i="6" s="1"/>
  <c r="DY126" i="6" s="1"/>
  <c r="DZ126" i="6" s="1"/>
  <c r="EA126" i="6" s="1"/>
  <c r="EA138" i="6"/>
  <c r="EB138" i="6"/>
  <c r="EG127" i="6"/>
  <c r="EH127" i="6" s="1"/>
  <c r="EJ127" i="6" s="1"/>
  <c r="EB118" i="6"/>
  <c r="EC118" i="6" s="1"/>
  <c r="EE118" i="6" s="1"/>
  <c r="ED116" i="6"/>
  <c r="EF116" i="6" s="1"/>
  <c r="DY93" i="6"/>
  <c r="DZ93" i="6" s="1"/>
  <c r="EB93" i="6" s="1"/>
  <c r="DQ70" i="6"/>
  <c r="DR70" i="6" s="1"/>
  <c r="DS70" i="6" s="1"/>
  <c r="ED101" i="6"/>
  <c r="EF101" i="6" s="1"/>
  <c r="EB91" i="6"/>
  <c r="EC91" i="6" s="1"/>
  <c r="EE91" i="6" s="1"/>
  <c r="DV105" i="6"/>
  <c r="DX105" i="6" s="1"/>
  <c r="EL81" i="6"/>
  <c r="EN81" i="6" s="1"/>
  <c r="DY109" i="6"/>
  <c r="DZ109" i="6" s="1"/>
  <c r="EB109" i="6" s="1"/>
  <c r="EC156" i="6"/>
  <c r="EE156" i="6" s="1"/>
  <c r="DU74" i="6"/>
  <c r="DW74" i="6" s="1"/>
  <c r="DU133" i="6"/>
  <c r="DW133" i="6" s="1"/>
  <c r="DY77" i="6"/>
  <c r="DZ77" i="6" s="1"/>
  <c r="EB77" i="6" s="1"/>
  <c r="DV151" i="6"/>
  <c r="DX151" i="6" s="1"/>
  <c r="DY151" i="6" s="1"/>
  <c r="DZ151" i="6" s="1"/>
  <c r="DV115" i="6"/>
  <c r="DX115" i="6" s="1"/>
  <c r="ED107" i="6"/>
  <c r="EF107" i="6" s="1"/>
  <c r="ED125" i="6"/>
  <c r="EF125" i="6" s="1"/>
  <c r="DV83" i="6"/>
  <c r="DX83" i="6" s="1"/>
  <c r="DY113" i="6"/>
  <c r="DZ113" i="6" s="1"/>
  <c r="EA113" i="6" s="1"/>
  <c r="DY159" i="6"/>
  <c r="DZ159" i="6" s="1"/>
  <c r="EA159" i="6" s="1"/>
  <c r="DY73" i="6"/>
  <c r="DZ73" i="6" s="1"/>
  <c r="EA73" i="6" s="1"/>
  <c r="EG112" i="6"/>
  <c r="EH112" i="6" s="1"/>
  <c r="EJ112" i="6" s="1"/>
  <c r="DV141" i="6"/>
  <c r="DX141" i="6" s="1"/>
  <c r="DQ142" i="6"/>
  <c r="DR142" i="6" s="1"/>
  <c r="DS142" i="6" s="1"/>
  <c r="EG79" i="6"/>
  <c r="EH79" i="6" s="1"/>
  <c r="EJ79" i="6" s="1"/>
  <c r="DT146" i="6"/>
  <c r="EG103" i="6"/>
  <c r="EH103" i="6" s="1"/>
  <c r="EI103" i="6" s="1"/>
  <c r="EC139" i="6"/>
  <c r="EE139" i="6" s="1"/>
  <c r="DU114" i="6"/>
  <c r="DW114" i="6" s="1"/>
  <c r="DU146" i="6"/>
  <c r="DW146" i="6" s="1"/>
  <c r="EC149" i="6"/>
  <c r="EE149" i="6" s="1"/>
  <c r="EK84" i="6"/>
  <c r="EM84" i="6" s="1"/>
  <c r="EC150" i="6"/>
  <c r="EE150" i="6" s="1"/>
  <c r="EC85" i="6"/>
  <c r="EE85" i="6" s="1"/>
  <c r="EC62" i="6"/>
  <c r="EE62" i="6" s="1"/>
  <c r="DU121" i="6"/>
  <c r="DW121" i="6" s="1"/>
  <c r="EC63" i="6"/>
  <c r="EE63" i="6" s="1"/>
  <c r="DU64" i="6"/>
  <c r="DW64" i="6" s="1"/>
  <c r="EC147" i="6"/>
  <c r="EE147" i="6" s="1"/>
  <c r="ED139" i="6"/>
  <c r="EF139" i="6" s="1"/>
  <c r="DV114" i="6"/>
  <c r="DX114" i="6" s="1"/>
  <c r="DV146" i="6"/>
  <c r="DX146" i="6" s="1"/>
  <c r="ED149" i="6"/>
  <c r="EF149" i="6" s="1"/>
  <c r="EG149" i="6" s="1"/>
  <c r="EH149" i="6" s="1"/>
  <c r="EI149" i="6" s="1"/>
  <c r="EL84" i="6"/>
  <c r="EN84" i="6" s="1"/>
  <c r="ED150" i="6"/>
  <c r="EF150" i="6" s="1"/>
  <c r="ED85" i="6"/>
  <c r="EF85" i="6" s="1"/>
  <c r="ED91" i="6"/>
  <c r="EF91" i="6" s="1"/>
  <c r="ED62" i="6"/>
  <c r="EF62" i="6" s="1"/>
  <c r="DV121" i="6"/>
  <c r="DX121" i="6" s="1"/>
  <c r="ED156" i="6"/>
  <c r="EF156" i="6" s="1"/>
  <c r="EG156" i="6" s="1"/>
  <c r="EH156" i="6" s="1"/>
  <c r="DV74" i="6"/>
  <c r="DX74" i="6" s="1"/>
  <c r="DV133" i="6"/>
  <c r="DX133" i="6" s="1"/>
  <c r="EC125" i="6"/>
  <c r="EE125" i="6" s="1"/>
  <c r="DU83" i="6"/>
  <c r="DW83" i="6" s="1"/>
  <c r="EA67" i="6"/>
  <c r="EB67" i="6"/>
  <c r="EA135" i="6"/>
  <c r="EB135" i="6"/>
  <c r="EI153" i="6"/>
  <c r="EJ153" i="6"/>
  <c r="EA68" i="6"/>
  <c r="EB68" i="6"/>
  <c r="DS72" i="6"/>
  <c r="DT72" i="6"/>
  <c r="DS155" i="6"/>
  <c r="DT155" i="6"/>
  <c r="DS92" i="6"/>
  <c r="DT92" i="6"/>
  <c r="EA137" i="6"/>
  <c r="EB137" i="6"/>
  <c r="ED63" i="6"/>
  <c r="EF63" i="6" s="1"/>
  <c r="DV64" i="6"/>
  <c r="DX64" i="6" s="1"/>
  <c r="ED147" i="6"/>
  <c r="EF147" i="6" s="1"/>
  <c r="DU140" i="6"/>
  <c r="DW140" i="6" s="1"/>
  <c r="DV140" i="6"/>
  <c r="DX140" i="6" s="1"/>
  <c r="EC152" i="6"/>
  <c r="EE152" i="6" s="1"/>
  <c r="DU141" i="6"/>
  <c r="DW141" i="6" s="1"/>
  <c r="DU105" i="6"/>
  <c r="DW105" i="6" s="1"/>
  <c r="EK81" i="6"/>
  <c r="EM81" i="6" s="1"/>
  <c r="EC116" i="6"/>
  <c r="EE116" i="6" s="1"/>
  <c r="EC101" i="6"/>
  <c r="EE101" i="6" s="1"/>
  <c r="DU115" i="6"/>
  <c r="DW115" i="6" s="1"/>
  <c r="EC107" i="6"/>
  <c r="EE107" i="6" s="1"/>
  <c r="EA158" i="6"/>
  <c r="EB158" i="6"/>
  <c r="EA143" i="6"/>
  <c r="EB143" i="6"/>
  <c r="EA99" i="6"/>
  <c r="EB99" i="6"/>
  <c r="EA88" i="6"/>
  <c r="EB88" i="6"/>
  <c r="EI112" i="6"/>
  <c r="DS82" i="6"/>
  <c r="DT82" i="6"/>
  <c r="EC94" i="6"/>
  <c r="EE94" i="6" s="1"/>
  <c r="ED94" i="6"/>
  <c r="EF94" i="6" s="1"/>
  <c r="DU132" i="6"/>
  <c r="DW132" i="6" s="1"/>
  <c r="DV132" i="6"/>
  <c r="DX132" i="6" s="1"/>
  <c r="EC128" i="6"/>
  <c r="EE128" i="6" s="1"/>
  <c r="ED128" i="6"/>
  <c r="EF128" i="6" s="1"/>
  <c r="EI148" i="6"/>
  <c r="EJ148" i="6"/>
  <c r="EA123" i="6"/>
  <c r="EB123" i="6"/>
  <c r="EA131" i="6"/>
  <c r="EB131" i="6"/>
  <c r="EA130" i="6"/>
  <c r="EB130" i="6"/>
  <c r="EA144" i="6"/>
  <c r="EB144" i="6"/>
  <c r="EA86" i="6"/>
  <c r="EB86" i="6"/>
  <c r="EC90" i="6"/>
  <c r="EE90" i="6" s="1"/>
  <c r="ED90" i="6"/>
  <c r="EF90" i="6" s="1"/>
  <c r="EA77" i="6"/>
  <c r="EA65" i="6"/>
  <c r="EB65" i="6"/>
  <c r="EA109" i="6"/>
  <c r="DS145" i="6"/>
  <c r="DT145" i="6"/>
  <c r="DS129" i="6"/>
  <c r="DT129" i="6"/>
  <c r="EA117" i="6"/>
  <c r="EB117" i="6"/>
  <c r="EA97" i="6"/>
  <c r="EB97" i="6"/>
  <c r="EB113" i="6"/>
  <c r="EC80" i="6"/>
  <c r="EE80" i="6" s="1"/>
  <c r="ED80" i="6"/>
  <c r="EF80" i="6" s="1"/>
  <c r="DY76" i="6"/>
  <c r="DZ76" i="6" s="1"/>
  <c r="DY161" i="6"/>
  <c r="DZ161" i="6" s="1"/>
  <c r="EG102" i="6"/>
  <c r="EH102" i="6" s="1"/>
  <c r="EG120" i="6"/>
  <c r="EH120" i="6" s="1"/>
  <c r="EG87" i="6"/>
  <c r="EH87" i="6" s="1"/>
  <c r="DY124" i="6"/>
  <c r="DZ124" i="6" s="1"/>
  <c r="EO66" i="6"/>
  <c r="EP66" i="6" s="1"/>
  <c r="EX66" i="6" s="1"/>
  <c r="DY119" i="6"/>
  <c r="DZ119" i="6" s="1"/>
  <c r="EG160" i="6"/>
  <c r="EH160" i="6" s="1"/>
  <c r="EG98" i="6"/>
  <c r="EH98" i="6" s="1"/>
  <c r="EO95" i="6"/>
  <c r="EP95" i="6" s="1"/>
  <c r="DY122" i="6"/>
  <c r="DZ122" i="6" s="1"/>
  <c r="EG69" i="6"/>
  <c r="EH69" i="6" s="1"/>
  <c r="DQ75" i="6"/>
  <c r="DR75" i="6" s="1"/>
  <c r="DY104" i="6"/>
  <c r="DZ104" i="6" s="1"/>
  <c r="EG106" i="6"/>
  <c r="EH106" i="6" s="1"/>
  <c r="EO111" i="6"/>
  <c r="EP111" i="6" s="1"/>
  <c r="DY108" i="6"/>
  <c r="DZ108" i="6" s="1"/>
  <c r="EG100" i="6"/>
  <c r="EH100" i="6" s="1"/>
  <c r="DV120" i="5"/>
  <c r="DU120" i="5"/>
  <c r="DW120" i="5" s="1"/>
  <c r="DQ148" i="5"/>
  <c r="DM98" i="5"/>
  <c r="DN98" i="5"/>
  <c r="DP98" i="5" s="1"/>
  <c r="DU87" i="5"/>
  <c r="DW87" i="5" s="1"/>
  <c r="DJ76" i="5"/>
  <c r="DK76" i="5" s="1"/>
  <c r="DL76" i="5" s="1"/>
  <c r="DN157" i="5"/>
  <c r="DP157" i="5" s="1"/>
  <c r="DM157" i="5"/>
  <c r="DJ121" i="5"/>
  <c r="DH130" i="5"/>
  <c r="DR142" i="5"/>
  <c r="DR79" i="5"/>
  <c r="DG130" i="5"/>
  <c r="DF68" i="5"/>
  <c r="DH68" i="5" s="1"/>
  <c r="DI68" i="5" s="1"/>
  <c r="DQ142" i="5"/>
  <c r="DS142" i="5" s="1"/>
  <c r="DT142" i="5" s="1"/>
  <c r="DQ96" i="5"/>
  <c r="DZ62" i="5"/>
  <c r="DN108" i="5"/>
  <c r="DP108" i="5" s="1"/>
  <c r="DM108" i="5"/>
  <c r="DE73" i="5"/>
  <c r="DF73" i="5"/>
  <c r="DH73" i="5" s="1"/>
  <c r="DI91" i="5"/>
  <c r="DN114" i="5"/>
  <c r="DP114" i="5" s="1"/>
  <c r="DI107" i="5"/>
  <c r="DQ63" i="5"/>
  <c r="DS63" i="5" s="1"/>
  <c r="DT63" i="5" s="1"/>
  <c r="DM159" i="5"/>
  <c r="DR152" i="5"/>
  <c r="DQ79" i="5"/>
  <c r="DS79" i="5" s="1"/>
  <c r="DT79" i="5" s="1"/>
  <c r="DV79" i="5" s="1"/>
  <c r="DR155" i="5"/>
  <c r="DS155" i="5" s="1"/>
  <c r="DT155" i="5" s="1"/>
  <c r="DV155" i="5" s="1"/>
  <c r="DI139" i="5"/>
  <c r="DK139" i="5" s="1"/>
  <c r="DL139" i="5" s="1"/>
  <c r="DN139" i="5" s="1"/>
  <c r="DP139" i="5" s="1"/>
  <c r="CS142" i="1"/>
  <c r="DA86" i="1"/>
  <c r="DC86" i="1" s="1"/>
  <c r="DD86" i="1" s="1"/>
  <c r="CS84" i="1"/>
  <c r="CT142" i="1"/>
  <c r="CW102" i="1"/>
  <c r="CZ99" i="1"/>
  <c r="CY108" i="1"/>
  <c r="CY112" i="1"/>
  <c r="DN119" i="5"/>
  <c r="DP119" i="5" s="1"/>
  <c r="DR111" i="5"/>
  <c r="DS111" i="5" s="1"/>
  <c r="DT111" i="5" s="1"/>
  <c r="DY162" i="5"/>
  <c r="DY112" i="5"/>
  <c r="EA112" i="5" s="1"/>
  <c r="EB112" i="5" s="1"/>
  <c r="EC112" i="5" s="1"/>
  <c r="DI77" i="5"/>
  <c r="DK77" i="5" s="1"/>
  <c r="DL77" i="5" s="1"/>
  <c r="DN77" i="5" s="1"/>
  <c r="DQ89" i="5"/>
  <c r="DS89" i="5" s="1"/>
  <c r="DT89" i="5" s="1"/>
  <c r="DG122" i="5"/>
  <c r="DJ122" i="5" s="1"/>
  <c r="DN150" i="5"/>
  <c r="DP150" i="5" s="1"/>
  <c r="DM150" i="5"/>
  <c r="DO150" i="5" s="1"/>
  <c r="DN94" i="5"/>
  <c r="DP94" i="5" s="1"/>
  <c r="DM94" i="5"/>
  <c r="DF84" i="5"/>
  <c r="DH84" i="5" s="1"/>
  <c r="DE84" i="5"/>
  <c r="DG84" i="5" s="1"/>
  <c r="DI99" i="5"/>
  <c r="DK99" i="5" s="1"/>
  <c r="DL99" i="5" s="1"/>
  <c r="DY62" i="5"/>
  <c r="EA62" i="5" s="1"/>
  <c r="EB62" i="5" s="1"/>
  <c r="DJ107" i="5"/>
  <c r="DR96" i="5"/>
  <c r="DS71" i="5"/>
  <c r="DT71" i="5" s="1"/>
  <c r="DV71" i="5" s="1"/>
  <c r="DQ90" i="5"/>
  <c r="DJ91" i="5"/>
  <c r="DK82" i="5"/>
  <c r="DL82" i="5" s="1"/>
  <c r="DM82" i="5" s="1"/>
  <c r="DJ132" i="5"/>
  <c r="DK132" i="5" s="1"/>
  <c r="DL132" i="5" s="1"/>
  <c r="DY153" i="5"/>
  <c r="EA153" i="5" s="1"/>
  <c r="EB153" i="5" s="1"/>
  <c r="DN75" i="5"/>
  <c r="DM75" i="5"/>
  <c r="DO75" i="5" s="1"/>
  <c r="DN123" i="5"/>
  <c r="DM123" i="5"/>
  <c r="DN128" i="5"/>
  <c r="DP128" i="5" s="1"/>
  <c r="DM128" i="5"/>
  <c r="DN92" i="5"/>
  <c r="DM92" i="5"/>
  <c r="DO92" i="5" s="1"/>
  <c r="DN80" i="5"/>
  <c r="DM80" i="5"/>
  <c r="DP103" i="5"/>
  <c r="DQ103" i="5" s="1"/>
  <c r="EA162" i="5"/>
  <c r="EB162" i="5" s="1"/>
  <c r="DJ68" i="5"/>
  <c r="DK68" i="5" s="1"/>
  <c r="DL68" i="5" s="1"/>
  <c r="DR95" i="5"/>
  <c r="DS95" i="5" s="1"/>
  <c r="DT95" i="5" s="1"/>
  <c r="DG104" i="5"/>
  <c r="DS90" i="5"/>
  <c r="DT90" i="5" s="1"/>
  <c r="DO135" i="5"/>
  <c r="DR135" i="5" s="1"/>
  <c r="DJ134" i="5"/>
  <c r="DK134" i="5" s="1"/>
  <c r="DL134" i="5" s="1"/>
  <c r="DN131" i="5"/>
  <c r="DM131" i="5"/>
  <c r="DK136" i="5"/>
  <c r="DL136" i="5" s="1"/>
  <c r="DO126" i="5"/>
  <c r="DR126" i="5" s="1"/>
  <c r="DX101" i="5"/>
  <c r="DN156" i="5"/>
  <c r="DP156" i="5" s="1"/>
  <c r="DM156" i="5"/>
  <c r="DN66" i="5"/>
  <c r="DM66" i="5"/>
  <c r="DX125" i="5"/>
  <c r="DZ125" i="5" s="1"/>
  <c r="DM139" i="5"/>
  <c r="DS97" i="5"/>
  <c r="DT97" i="5" s="1"/>
  <c r="DV86" i="5"/>
  <c r="DU86" i="5"/>
  <c r="DW86" i="5" s="1"/>
  <c r="DP65" i="5"/>
  <c r="DQ65" i="5" s="1"/>
  <c r="DN64" i="5"/>
  <c r="DM64" i="5"/>
  <c r="DG110" i="5"/>
  <c r="DO115" i="5"/>
  <c r="DR115" i="5" s="1"/>
  <c r="DI121" i="5"/>
  <c r="DK121" i="5" s="1"/>
  <c r="DL121" i="5" s="1"/>
  <c r="DP88" i="5"/>
  <c r="DQ88" i="5" s="1"/>
  <c r="DH110" i="5"/>
  <c r="DI110" i="5" s="1"/>
  <c r="DO116" i="5"/>
  <c r="DR116" i="5" s="1"/>
  <c r="DO102" i="5"/>
  <c r="DX160" i="5"/>
  <c r="DZ160" i="5" s="1"/>
  <c r="DO100" i="5"/>
  <c r="DH104" i="5"/>
  <c r="DP83" i="5"/>
  <c r="DQ83" i="5" s="1"/>
  <c r="DO137" i="5"/>
  <c r="DR137" i="5" s="1"/>
  <c r="DJ72" i="5"/>
  <c r="DK72" i="5" s="1"/>
  <c r="DL72" i="5" s="1"/>
  <c r="DN67" i="5"/>
  <c r="DM67" i="5"/>
  <c r="DO67" i="5" s="1"/>
  <c r="DN113" i="5"/>
  <c r="DP113" i="5" s="1"/>
  <c r="DM113" i="5"/>
  <c r="DN127" i="5"/>
  <c r="DM127" i="5"/>
  <c r="DO70" i="5"/>
  <c r="DO147" i="5"/>
  <c r="DR147" i="5" s="1"/>
  <c r="DR154" i="5"/>
  <c r="DS154" i="5" s="1"/>
  <c r="DT154" i="5" s="1"/>
  <c r="DP69" i="5"/>
  <c r="DR69" i="5" s="1"/>
  <c r="DO108" i="5"/>
  <c r="DR108" i="5" s="1"/>
  <c r="DO114" i="5"/>
  <c r="DR114" i="5" s="1"/>
  <c r="DP105" i="5"/>
  <c r="DR105" i="5" s="1"/>
  <c r="DV161" i="5"/>
  <c r="DU161" i="5"/>
  <c r="DW161" i="5" s="1"/>
  <c r="DV74" i="5"/>
  <c r="DU74" i="5"/>
  <c r="DW74" i="5" s="1"/>
  <c r="DP102" i="5"/>
  <c r="DS148" i="5"/>
  <c r="DT148" i="5" s="1"/>
  <c r="DP100" i="5"/>
  <c r="DV141" i="5"/>
  <c r="DU141" i="5"/>
  <c r="DW141" i="5" s="1"/>
  <c r="DN93" i="5"/>
  <c r="DM93" i="5"/>
  <c r="DO93" i="5" s="1"/>
  <c r="DO140" i="5"/>
  <c r="DR140" i="5" s="1"/>
  <c r="DK91" i="5"/>
  <c r="DL91" i="5" s="1"/>
  <c r="ED143" i="5"/>
  <c r="EF143" i="5" s="1"/>
  <c r="EC143" i="5"/>
  <c r="ED112" i="5"/>
  <c r="EF112" i="5" s="1"/>
  <c r="DM77" i="5"/>
  <c r="DO77" i="5" s="1"/>
  <c r="DH151" i="5"/>
  <c r="DJ151" i="5" s="1"/>
  <c r="DQ124" i="5"/>
  <c r="DS124" i="5" s="1"/>
  <c r="DT124" i="5" s="1"/>
  <c r="DP70" i="5"/>
  <c r="DH78" i="5"/>
  <c r="DI78" i="5" s="1"/>
  <c r="DN85" i="5"/>
  <c r="DM85" i="5"/>
  <c r="DO85" i="5" s="1"/>
  <c r="DP81" i="5"/>
  <c r="DR81" i="5" s="1"/>
  <c r="DG117" i="5"/>
  <c r="DQ108" i="5"/>
  <c r="DS152" i="5"/>
  <c r="DT152" i="5" s="1"/>
  <c r="DQ129" i="5"/>
  <c r="DS129" i="5" s="1"/>
  <c r="DT129" i="5" s="1"/>
  <c r="DG146" i="5"/>
  <c r="DJ146" i="5" s="1"/>
  <c r="DQ118" i="5"/>
  <c r="DS118" i="5" s="1"/>
  <c r="DT118" i="5" s="1"/>
  <c r="DH133" i="5"/>
  <c r="DJ133" i="5" s="1"/>
  <c r="DO157" i="5"/>
  <c r="DQ157" i="5" s="1"/>
  <c r="DK138" i="5"/>
  <c r="DL138" i="5" s="1"/>
  <c r="DW101" i="5"/>
  <c r="DX120" i="5"/>
  <c r="DZ120" i="5" s="1"/>
  <c r="DV145" i="5"/>
  <c r="DU145" i="5"/>
  <c r="DW145" i="5" s="1"/>
  <c r="DO159" i="5"/>
  <c r="DQ159" i="5" s="1"/>
  <c r="DR149" i="5"/>
  <c r="DS149" i="5" s="1"/>
  <c r="DT149" i="5" s="1"/>
  <c r="DX87" i="5"/>
  <c r="DZ87" i="5" s="1"/>
  <c r="DO109" i="5"/>
  <c r="DQ109" i="5" s="1"/>
  <c r="DH117" i="5"/>
  <c r="DO119" i="5"/>
  <c r="DR119" i="5" s="1"/>
  <c r="DO94" i="5"/>
  <c r="DA69" i="1"/>
  <c r="DC69" i="1" s="1"/>
  <c r="DD69" i="1" s="1"/>
  <c r="CY62" i="1"/>
  <c r="CZ112" i="1"/>
  <c r="DB112" i="1" s="1"/>
  <c r="DJ94" i="1"/>
  <c r="DK94" i="1" s="1"/>
  <c r="DL94" i="1" s="1"/>
  <c r="DN94" i="1" s="1"/>
  <c r="DC93" i="1"/>
  <c r="DD93" i="1" s="1"/>
  <c r="DF93" i="1" s="1"/>
  <c r="CZ62" i="1"/>
  <c r="CU147" i="1"/>
  <c r="CV147" i="1" s="1"/>
  <c r="CW147" i="1" s="1"/>
  <c r="CX74" i="1"/>
  <c r="CY74" i="1" s="1"/>
  <c r="CS152" i="1"/>
  <c r="DA67" i="1"/>
  <c r="CT84" i="1"/>
  <c r="DA122" i="1"/>
  <c r="CY90" i="1"/>
  <c r="CY99" i="1"/>
  <c r="CZ135" i="1"/>
  <c r="DB135" i="1" s="1"/>
  <c r="CZ108" i="1"/>
  <c r="DB108" i="1" s="1"/>
  <c r="CZ113" i="1"/>
  <c r="CZ102" i="1"/>
  <c r="CZ97" i="1"/>
  <c r="CT152" i="1"/>
  <c r="DB67" i="1"/>
  <c r="DB160" i="1"/>
  <c r="CY113" i="1"/>
  <c r="CY102" i="1"/>
  <c r="DB119" i="1"/>
  <c r="DA119" i="1"/>
  <c r="CY141" i="1"/>
  <c r="CZ87" i="1"/>
  <c r="DK92" i="1"/>
  <c r="DL92" i="1" s="1"/>
  <c r="DN92" i="1" s="1"/>
  <c r="CZ141" i="1"/>
  <c r="DA100" i="1"/>
  <c r="DB100" i="1"/>
  <c r="DA128" i="1"/>
  <c r="DC128" i="1" s="1"/>
  <c r="DD128" i="1" s="1"/>
  <c r="DF128" i="1" s="1"/>
  <c r="CZ88" i="1"/>
  <c r="CX117" i="1"/>
  <c r="CW117" i="1"/>
  <c r="CZ90" i="1"/>
  <c r="CY87" i="1"/>
  <c r="CX80" i="1"/>
  <c r="CW80" i="1"/>
  <c r="CY78" i="1"/>
  <c r="CY161" i="1"/>
  <c r="CY106" i="1"/>
  <c r="CY129" i="1"/>
  <c r="CX96" i="1"/>
  <c r="CW96" i="1"/>
  <c r="CY88" i="1"/>
  <c r="CY115" i="1"/>
  <c r="CZ115" i="1"/>
  <c r="CZ106" i="1"/>
  <c r="CY97" i="1"/>
  <c r="DA160" i="1"/>
  <c r="CZ78" i="1"/>
  <c r="CZ161" i="1"/>
  <c r="DJ153" i="1"/>
  <c r="CW83" i="1"/>
  <c r="CX83" i="1"/>
  <c r="CZ129" i="1"/>
  <c r="DH123" i="1"/>
  <c r="DJ162" i="1"/>
  <c r="DG123" i="1"/>
  <c r="DC79" i="1"/>
  <c r="DD79" i="1" s="1"/>
  <c r="DJ127" i="1"/>
  <c r="DI127" i="1"/>
  <c r="DK151" i="1"/>
  <c r="DL151" i="1" s="1"/>
  <c r="DM151" i="1" s="1"/>
  <c r="DA143" i="1"/>
  <c r="DB143" i="1"/>
  <c r="DJ114" i="1"/>
  <c r="DK114" i="1" s="1"/>
  <c r="DL114" i="1" s="1"/>
  <c r="DI153" i="1"/>
  <c r="DF104" i="1"/>
  <c r="DE104" i="1"/>
  <c r="DI162" i="1"/>
  <c r="DH64" i="1"/>
  <c r="DG149" i="1"/>
  <c r="DH89" i="1"/>
  <c r="DH156" i="1"/>
  <c r="DG82" i="1"/>
  <c r="DH140" i="1"/>
  <c r="DH76" i="1"/>
  <c r="DG73" i="1"/>
  <c r="DM110" i="1"/>
  <c r="DN110" i="1"/>
  <c r="DG64" i="1"/>
  <c r="DG156" i="1"/>
  <c r="DG76" i="1"/>
  <c r="DH73" i="1"/>
  <c r="DH82" i="1"/>
  <c r="DG140" i="1"/>
  <c r="DI126" i="1"/>
  <c r="DK126" i="1" s="1"/>
  <c r="DL126" i="1" s="1"/>
  <c r="DI159" i="1"/>
  <c r="DK159" i="1" s="1"/>
  <c r="DL159" i="1" s="1"/>
  <c r="DM124" i="1"/>
  <c r="DN124" i="1"/>
  <c r="DG89" i="1"/>
  <c r="DJ68" i="1"/>
  <c r="DK68" i="1" s="1"/>
  <c r="DL68" i="1" s="1"/>
  <c r="DH149" i="1"/>
  <c r="DN158" i="5" l="1"/>
  <c r="DP158" i="5" s="1"/>
  <c r="DM158" i="5"/>
  <c r="DO158" i="5" s="1"/>
  <c r="DQ140" i="5"/>
  <c r="DN144" i="5"/>
  <c r="DP144" i="5" s="1"/>
  <c r="DM144" i="5"/>
  <c r="DQ116" i="5"/>
  <c r="DI104" i="5"/>
  <c r="DS96" i="5"/>
  <c r="DT96" i="5" s="1"/>
  <c r="DR103" i="5"/>
  <c r="DQ106" i="5"/>
  <c r="DS106" i="5" s="1"/>
  <c r="DT106" i="5" s="1"/>
  <c r="DZ101" i="5"/>
  <c r="DQ150" i="5"/>
  <c r="CY155" i="1"/>
  <c r="DA155" i="1" s="1"/>
  <c r="DC155" i="1" s="1"/>
  <c r="DD155" i="1" s="1"/>
  <c r="CZ155" i="1"/>
  <c r="DB155" i="1" s="1"/>
  <c r="CY139" i="1"/>
  <c r="DA139" i="1" s="1"/>
  <c r="CZ139" i="1"/>
  <c r="DE136" i="1"/>
  <c r="DF136" i="1"/>
  <c r="DE145" i="1"/>
  <c r="DF145" i="1"/>
  <c r="DF63" i="1"/>
  <c r="DG63" i="1" s="1"/>
  <c r="CY132" i="1"/>
  <c r="CU85" i="1"/>
  <c r="CV85" i="1" s="1"/>
  <c r="CX109" i="1"/>
  <c r="CW109" i="1"/>
  <c r="CS107" i="1"/>
  <c r="DB134" i="1"/>
  <c r="DC134" i="1" s="1"/>
  <c r="DD134" i="1" s="1"/>
  <c r="DC67" i="1"/>
  <c r="DD67" i="1" s="1"/>
  <c r="DF67" i="1" s="1"/>
  <c r="CU84" i="1"/>
  <c r="CV84" i="1" s="1"/>
  <c r="DC137" i="1"/>
  <c r="DD137" i="1" s="1"/>
  <c r="CX131" i="1"/>
  <c r="CW131" i="1"/>
  <c r="CZ77" i="1"/>
  <c r="DB77" i="1" s="1"/>
  <c r="DC122" i="1"/>
  <c r="DD122" i="1" s="1"/>
  <c r="CY157" i="1"/>
  <c r="DG133" i="1"/>
  <c r="CY70" i="1"/>
  <c r="DM92" i="1"/>
  <c r="DE93" i="1"/>
  <c r="CW71" i="1"/>
  <c r="CX71" i="1"/>
  <c r="DA97" i="1"/>
  <c r="CU81" i="1"/>
  <c r="CV81" i="1" s="1"/>
  <c r="CZ70" i="1"/>
  <c r="CW101" i="1"/>
  <c r="CX101" i="1"/>
  <c r="DB146" i="1"/>
  <c r="DA146" i="1"/>
  <c r="CZ74" i="1"/>
  <c r="CY138" i="1"/>
  <c r="DB118" i="1"/>
  <c r="DB158" i="1"/>
  <c r="CT65" i="1"/>
  <c r="CT107" i="1"/>
  <c r="DA75" i="1"/>
  <c r="DB75" i="1"/>
  <c r="DB105" i="1"/>
  <c r="CZ138" i="1"/>
  <c r="DA105" i="1"/>
  <c r="CX72" i="1"/>
  <c r="CZ72" i="1" s="1"/>
  <c r="CX66" i="1"/>
  <c r="CW66" i="1"/>
  <c r="DA158" i="1"/>
  <c r="CY72" i="1"/>
  <c r="CU152" i="1"/>
  <c r="CV152" i="1" s="1"/>
  <c r="DA157" i="1"/>
  <c r="CZ103" i="1"/>
  <c r="CU120" i="1"/>
  <c r="CV120" i="1" s="1"/>
  <c r="CX120" i="1" s="1"/>
  <c r="DE154" i="1"/>
  <c r="DH154" i="1" s="1"/>
  <c r="DB116" i="1"/>
  <c r="DB125" i="1"/>
  <c r="DA125" i="1"/>
  <c r="CY91" i="1"/>
  <c r="DB95" i="1"/>
  <c r="DC95" i="1" s="1"/>
  <c r="DD95" i="1" s="1"/>
  <c r="CS65" i="1"/>
  <c r="CW98" i="1"/>
  <c r="CX98" i="1"/>
  <c r="CW144" i="1"/>
  <c r="CX144" i="1"/>
  <c r="DA113" i="1"/>
  <c r="DB62" i="1"/>
  <c r="CY121" i="1"/>
  <c r="CY103" i="1"/>
  <c r="DI133" i="1"/>
  <c r="DJ133" i="1"/>
  <c r="DB78" i="1"/>
  <c r="CU142" i="1"/>
  <c r="CV142" i="1" s="1"/>
  <c r="CX142" i="1" s="1"/>
  <c r="DA116" i="1"/>
  <c r="DK162" i="1"/>
  <c r="DL162" i="1" s="1"/>
  <c r="DM162" i="1" s="1"/>
  <c r="DK153" i="1"/>
  <c r="DL153" i="1" s="1"/>
  <c r="CX147" i="1"/>
  <c r="EB159" i="6"/>
  <c r="DA118" i="1"/>
  <c r="DC118" i="1" s="1"/>
  <c r="DD118" i="1" s="1"/>
  <c r="DF130" i="1"/>
  <c r="DE130" i="1"/>
  <c r="CZ91" i="1"/>
  <c r="DF111" i="1"/>
  <c r="DE111" i="1"/>
  <c r="DA88" i="1"/>
  <c r="CZ121" i="1"/>
  <c r="DG154" i="1"/>
  <c r="CT150" i="1"/>
  <c r="CS150" i="1"/>
  <c r="DM94" i="1"/>
  <c r="DB90" i="1"/>
  <c r="DR65" i="5"/>
  <c r="DB157" i="1"/>
  <c r="CW85" i="1"/>
  <c r="CX85" i="1"/>
  <c r="CZ85" i="1" s="1"/>
  <c r="DB148" i="1"/>
  <c r="DC148" i="1" s="1"/>
  <c r="DD148" i="1" s="1"/>
  <c r="EI78" i="6"/>
  <c r="EJ78" i="6"/>
  <c r="ED96" i="6"/>
  <c r="EF96" i="6" s="1"/>
  <c r="EG96" i="6" s="1"/>
  <c r="EH96" i="6" s="1"/>
  <c r="ED110" i="6"/>
  <c r="EF110" i="6" s="1"/>
  <c r="EG110" i="6" s="1"/>
  <c r="EH110" i="6" s="1"/>
  <c r="EI110" i="6" s="1"/>
  <c r="DR70" i="5"/>
  <c r="ED162" i="6"/>
  <c r="EF162" i="6" s="1"/>
  <c r="EJ103" i="6"/>
  <c r="EL103" i="6" s="1"/>
  <c r="EN103" i="6" s="1"/>
  <c r="EO103" i="6" s="1"/>
  <c r="EP103" i="6" s="1"/>
  <c r="EO84" i="6"/>
  <c r="EP84" i="6" s="1"/>
  <c r="EX84" i="6" s="1"/>
  <c r="EC138" i="6"/>
  <c r="EE138" i="6" s="1"/>
  <c r="ED138" i="6"/>
  <c r="EF138" i="6" s="1"/>
  <c r="DY83" i="6"/>
  <c r="DZ83" i="6" s="1"/>
  <c r="DQ100" i="5"/>
  <c r="DQ126" i="5"/>
  <c r="DY133" i="6"/>
  <c r="DZ133" i="6" s="1"/>
  <c r="DY114" i="6"/>
  <c r="DZ114" i="6" s="1"/>
  <c r="EO81" i="6"/>
  <c r="EP81" i="6" s="1"/>
  <c r="EQ81" i="6" s="1"/>
  <c r="DT70" i="6"/>
  <c r="EG162" i="6"/>
  <c r="EH162" i="6" s="1"/>
  <c r="ED118" i="6"/>
  <c r="EF118" i="6" s="1"/>
  <c r="EG118" i="6" s="1"/>
  <c r="EH118" i="6" s="1"/>
  <c r="EA71" i="6"/>
  <c r="EB71" i="6"/>
  <c r="EI79" i="6"/>
  <c r="EA93" i="6"/>
  <c r="EC93" i="6" s="1"/>
  <c r="EE93" i="6" s="1"/>
  <c r="EB73" i="6"/>
  <c r="ED73" i="6" s="1"/>
  <c r="EF73" i="6" s="1"/>
  <c r="EI127" i="6"/>
  <c r="EG91" i="6"/>
  <c r="EH91" i="6" s="1"/>
  <c r="DT142" i="6"/>
  <c r="DV142" i="6" s="1"/>
  <c r="DX142" i="6" s="1"/>
  <c r="EB126" i="6"/>
  <c r="EC126" i="6" s="1"/>
  <c r="EE126" i="6" s="1"/>
  <c r="EG152" i="6"/>
  <c r="EH152" i="6" s="1"/>
  <c r="EB151" i="6"/>
  <c r="EA151" i="6"/>
  <c r="DV92" i="6"/>
  <c r="DX92" i="6" s="1"/>
  <c r="DV72" i="6"/>
  <c r="DX72" i="6" s="1"/>
  <c r="EL153" i="6"/>
  <c r="EN153" i="6" s="1"/>
  <c r="ED67" i="6"/>
  <c r="EF67" i="6" s="1"/>
  <c r="EG128" i="6"/>
  <c r="EH128" i="6" s="1"/>
  <c r="EI128" i="6" s="1"/>
  <c r="EG63" i="6"/>
  <c r="EH63" i="6" s="1"/>
  <c r="EL79" i="6"/>
  <c r="EN79" i="6" s="1"/>
  <c r="EC137" i="6"/>
  <c r="EE137" i="6" s="1"/>
  <c r="EG62" i="6"/>
  <c r="EH62" i="6" s="1"/>
  <c r="EI62" i="6" s="1"/>
  <c r="DY132" i="6"/>
  <c r="DZ132" i="6" s="1"/>
  <c r="EL78" i="6"/>
  <c r="EN78" i="6" s="1"/>
  <c r="ED117" i="6"/>
  <c r="EF117" i="6" s="1"/>
  <c r="DV145" i="6"/>
  <c r="DX145" i="6" s="1"/>
  <c r="ED65" i="6"/>
  <c r="EF65" i="6" s="1"/>
  <c r="ED131" i="6"/>
  <c r="EF131" i="6" s="1"/>
  <c r="DV70" i="6"/>
  <c r="DX70" i="6" s="1"/>
  <c r="EL112" i="6"/>
  <c r="EN112" i="6" s="1"/>
  <c r="ED99" i="6"/>
  <c r="EF99" i="6" s="1"/>
  <c r="EG99" i="6" s="1"/>
  <c r="EH99" i="6" s="1"/>
  <c r="ED158" i="6"/>
  <c r="EF158" i="6" s="1"/>
  <c r="DU155" i="6"/>
  <c r="DW155" i="6" s="1"/>
  <c r="EC68" i="6"/>
  <c r="EE68" i="6" s="1"/>
  <c r="EC135" i="6"/>
  <c r="EE135" i="6" s="1"/>
  <c r="EJ149" i="6"/>
  <c r="EK149" i="6" s="1"/>
  <c r="EM149" i="6" s="1"/>
  <c r="EC113" i="6"/>
  <c r="EE113" i="6" s="1"/>
  <c r="EC97" i="6"/>
  <c r="EE97" i="6" s="1"/>
  <c r="DU129" i="6"/>
  <c r="DW129" i="6" s="1"/>
  <c r="EC109" i="6"/>
  <c r="EE109" i="6" s="1"/>
  <c r="EC77" i="6"/>
  <c r="EE77" i="6" s="1"/>
  <c r="EC159" i="6"/>
  <c r="EE159" i="6" s="1"/>
  <c r="EC130" i="6"/>
  <c r="EE130" i="6" s="1"/>
  <c r="EC123" i="6"/>
  <c r="EE123" i="6" s="1"/>
  <c r="EK148" i="6"/>
  <c r="EM148" i="6" s="1"/>
  <c r="DU82" i="6"/>
  <c r="DW82" i="6" s="1"/>
  <c r="EC143" i="6"/>
  <c r="EE143" i="6" s="1"/>
  <c r="EK127" i="6"/>
  <c r="EM127" i="6" s="1"/>
  <c r="ED137" i="6"/>
  <c r="EF137" i="6" s="1"/>
  <c r="DV155" i="6"/>
  <c r="DX155" i="6" s="1"/>
  <c r="ED68" i="6"/>
  <c r="EF68" i="6" s="1"/>
  <c r="ED135" i="6"/>
  <c r="EF135" i="6" s="1"/>
  <c r="EK153" i="6"/>
  <c r="EM153" i="6" s="1"/>
  <c r="EC67" i="6"/>
  <c r="EE67" i="6" s="1"/>
  <c r="EK78" i="6"/>
  <c r="EM78" i="6" s="1"/>
  <c r="EC117" i="6"/>
  <c r="EE117" i="6" s="1"/>
  <c r="DU145" i="6"/>
  <c r="DW145" i="6" s="1"/>
  <c r="EC65" i="6"/>
  <c r="EE65" i="6" s="1"/>
  <c r="DU142" i="6"/>
  <c r="DW142" i="6" s="1"/>
  <c r="EC131" i="6"/>
  <c r="EE131" i="6" s="1"/>
  <c r="DU70" i="6"/>
  <c r="DW70" i="6" s="1"/>
  <c r="EK103" i="6"/>
  <c r="EM103" i="6" s="1"/>
  <c r="EK112" i="6"/>
  <c r="EM112" i="6" s="1"/>
  <c r="EC99" i="6"/>
  <c r="EE99" i="6" s="1"/>
  <c r="EC158" i="6"/>
  <c r="EE158" i="6" s="1"/>
  <c r="EI156" i="6"/>
  <c r="EJ156" i="6"/>
  <c r="EI63" i="6"/>
  <c r="EJ63" i="6"/>
  <c r="DS75" i="6"/>
  <c r="DT75" i="6"/>
  <c r="EI162" i="6"/>
  <c r="EJ162" i="6"/>
  <c r="EI98" i="6"/>
  <c r="EJ98" i="6"/>
  <c r="EA124" i="6"/>
  <c r="EB124" i="6"/>
  <c r="EI120" i="6"/>
  <c r="EJ120" i="6"/>
  <c r="EA76" i="6"/>
  <c r="EB76" i="6"/>
  <c r="ED113" i="6"/>
  <c r="EF113" i="6" s="1"/>
  <c r="ED97" i="6"/>
  <c r="EF97" i="6" s="1"/>
  <c r="DV129" i="6"/>
  <c r="DX129" i="6" s="1"/>
  <c r="ED109" i="6"/>
  <c r="EF109" i="6" s="1"/>
  <c r="EG109" i="6" s="1"/>
  <c r="EH109" i="6" s="1"/>
  <c r="ED77" i="6"/>
  <c r="EF77" i="6" s="1"/>
  <c r="ED159" i="6"/>
  <c r="EF159" i="6" s="1"/>
  <c r="EC86" i="6"/>
  <c r="EE86" i="6" s="1"/>
  <c r="ED86" i="6"/>
  <c r="EF86" i="6" s="1"/>
  <c r="ED130" i="6"/>
  <c r="EF130" i="6" s="1"/>
  <c r="ED123" i="6"/>
  <c r="EF123" i="6" s="1"/>
  <c r="EL148" i="6"/>
  <c r="EN148" i="6" s="1"/>
  <c r="DV82" i="6"/>
  <c r="DX82" i="6" s="1"/>
  <c r="EC88" i="6"/>
  <c r="EE88" i="6" s="1"/>
  <c r="ED88" i="6"/>
  <c r="EF88" i="6" s="1"/>
  <c r="ED143" i="6"/>
  <c r="EF143" i="6" s="1"/>
  <c r="EL127" i="6"/>
  <c r="EN127" i="6" s="1"/>
  <c r="EK79" i="6"/>
  <c r="EM79" i="6" s="1"/>
  <c r="DU92" i="6"/>
  <c r="DW92" i="6" s="1"/>
  <c r="DU72" i="6"/>
  <c r="DW72" i="6" s="1"/>
  <c r="DY72" i="6" s="1"/>
  <c r="DZ72" i="6" s="1"/>
  <c r="EX111" i="6"/>
  <c r="EQ111" i="6"/>
  <c r="ER111" i="6"/>
  <c r="EA104" i="6"/>
  <c r="EB104" i="6"/>
  <c r="EA133" i="6"/>
  <c r="EB133" i="6"/>
  <c r="EQ95" i="6"/>
  <c r="ER95" i="6"/>
  <c r="EI160" i="6"/>
  <c r="EJ160" i="6"/>
  <c r="EI102" i="6"/>
  <c r="EJ102" i="6"/>
  <c r="EI152" i="6"/>
  <c r="EJ152" i="6"/>
  <c r="EI100" i="6"/>
  <c r="EJ100" i="6"/>
  <c r="EI91" i="6"/>
  <c r="EJ91" i="6"/>
  <c r="EA83" i="6"/>
  <c r="EB83" i="6"/>
  <c r="EI69" i="6"/>
  <c r="EJ69" i="6"/>
  <c r="EA119" i="6"/>
  <c r="EB119" i="6"/>
  <c r="EI87" i="6"/>
  <c r="EJ87" i="6"/>
  <c r="EA161" i="6"/>
  <c r="EB161" i="6"/>
  <c r="EC144" i="6"/>
  <c r="EE144" i="6" s="1"/>
  <c r="ED144" i="6"/>
  <c r="EF144" i="6" s="1"/>
  <c r="EG94" i="6"/>
  <c r="EH94" i="6" s="1"/>
  <c r="EA108" i="6"/>
  <c r="EB108" i="6"/>
  <c r="EI106" i="6"/>
  <c r="EJ106" i="6"/>
  <c r="EA122" i="6"/>
  <c r="EB122" i="6"/>
  <c r="EA114" i="6"/>
  <c r="EB114" i="6"/>
  <c r="EQ66" i="6"/>
  <c r="ER66" i="6"/>
  <c r="EA132" i="6"/>
  <c r="EB132" i="6"/>
  <c r="DR163" i="6"/>
  <c r="DY134" i="6"/>
  <c r="DZ134" i="6" s="1"/>
  <c r="EG125" i="6"/>
  <c r="EH125" i="6" s="1"/>
  <c r="EG150" i="6"/>
  <c r="EH150" i="6" s="1"/>
  <c r="EG116" i="6"/>
  <c r="EH116" i="6" s="1"/>
  <c r="DY74" i="6"/>
  <c r="DZ74" i="6" s="1"/>
  <c r="DY136" i="6"/>
  <c r="DZ136" i="6" s="1"/>
  <c r="EG117" i="6"/>
  <c r="EH117" i="6" s="1"/>
  <c r="DY141" i="6"/>
  <c r="DZ141" i="6" s="1"/>
  <c r="EG90" i="6"/>
  <c r="EH90" i="6" s="1"/>
  <c r="EX95" i="6"/>
  <c r="EG85" i="6"/>
  <c r="EH85" i="6" s="1"/>
  <c r="EG147" i="6"/>
  <c r="EH147" i="6" s="1"/>
  <c r="EG80" i="6"/>
  <c r="EH80" i="6" s="1"/>
  <c r="DY64" i="6"/>
  <c r="DZ64" i="6" s="1"/>
  <c r="EG107" i="6"/>
  <c r="EH107" i="6" s="1"/>
  <c r="DY105" i="6"/>
  <c r="DZ105" i="6" s="1"/>
  <c r="EG139" i="6"/>
  <c r="EH139" i="6" s="1"/>
  <c r="EG101" i="6"/>
  <c r="EH101" i="6" s="1"/>
  <c r="EG154" i="6"/>
  <c r="EH154" i="6" s="1"/>
  <c r="DY157" i="6"/>
  <c r="DZ157" i="6" s="1"/>
  <c r="DY121" i="6"/>
  <c r="DZ121" i="6" s="1"/>
  <c r="EG89" i="6"/>
  <c r="EH89" i="6" s="1"/>
  <c r="DY115" i="6"/>
  <c r="DZ115" i="6" s="1"/>
  <c r="DR158" i="5"/>
  <c r="DN82" i="5"/>
  <c r="DU71" i="5"/>
  <c r="DW71" i="5" s="1"/>
  <c r="DJ130" i="5"/>
  <c r="DO98" i="5"/>
  <c r="DQ98" i="5" s="1"/>
  <c r="DK107" i="5"/>
  <c r="DL107" i="5" s="1"/>
  <c r="DN107" i="5" s="1"/>
  <c r="DP107" i="5" s="1"/>
  <c r="DQ158" i="5"/>
  <c r="DJ84" i="5"/>
  <c r="DI130" i="5"/>
  <c r="DN76" i="5"/>
  <c r="DP76" i="5" s="1"/>
  <c r="DM76" i="5"/>
  <c r="DU111" i="5"/>
  <c r="DW111" i="5" s="1"/>
  <c r="DV111" i="5"/>
  <c r="DV63" i="5"/>
  <c r="DU63" i="5"/>
  <c r="DW63" i="5" s="1"/>
  <c r="DJ117" i="5"/>
  <c r="DR102" i="5"/>
  <c r="DU155" i="5"/>
  <c r="DW155" i="5" s="1"/>
  <c r="DQ137" i="5"/>
  <c r="DG73" i="5"/>
  <c r="DJ73" i="5" s="1"/>
  <c r="DR94" i="5"/>
  <c r="DQ94" i="5"/>
  <c r="DQ115" i="5"/>
  <c r="DQ135" i="5"/>
  <c r="DQ114" i="5"/>
  <c r="DS114" i="5" s="1"/>
  <c r="DT114" i="5" s="1"/>
  <c r="DI122" i="5"/>
  <c r="DK122" i="5" s="1"/>
  <c r="DL122" i="5" s="1"/>
  <c r="DF86" i="1"/>
  <c r="DE86" i="1"/>
  <c r="DA115" i="1"/>
  <c r="DB74" i="1"/>
  <c r="DA87" i="1"/>
  <c r="CW142" i="1"/>
  <c r="DY87" i="5"/>
  <c r="EA87" i="5" s="1"/>
  <c r="EB87" i="5" s="1"/>
  <c r="DQ102" i="5"/>
  <c r="DQ69" i="5"/>
  <c r="DS69" i="5" s="1"/>
  <c r="DT69" i="5" s="1"/>
  <c r="DQ81" i="5"/>
  <c r="DS81" i="5" s="1"/>
  <c r="DT81" i="5" s="1"/>
  <c r="DI151" i="5"/>
  <c r="DK151" i="5" s="1"/>
  <c r="DL151" i="5" s="1"/>
  <c r="DN151" i="5" s="1"/>
  <c r="DP151" i="5" s="1"/>
  <c r="DI133" i="5"/>
  <c r="DK133" i="5" s="1"/>
  <c r="DL133" i="5" s="1"/>
  <c r="DM132" i="5"/>
  <c r="DO132" i="5" s="1"/>
  <c r="DN132" i="5"/>
  <c r="DP132" i="5" s="1"/>
  <c r="DQ70" i="5"/>
  <c r="DS70" i="5" s="1"/>
  <c r="DT70" i="5" s="1"/>
  <c r="DV70" i="5" s="1"/>
  <c r="DS126" i="5"/>
  <c r="DT126" i="5" s="1"/>
  <c r="DV126" i="5" s="1"/>
  <c r="DY160" i="5"/>
  <c r="EA160" i="5" s="1"/>
  <c r="EB160" i="5" s="1"/>
  <c r="DS135" i="5"/>
  <c r="DT135" i="5" s="1"/>
  <c r="DV135" i="5" s="1"/>
  <c r="DJ104" i="5"/>
  <c r="DK104" i="5" s="1"/>
  <c r="DL104" i="5" s="1"/>
  <c r="DU79" i="5"/>
  <c r="DW79" i="5" s="1"/>
  <c r="DI117" i="5"/>
  <c r="DK117" i="5" s="1"/>
  <c r="DL117" i="5" s="1"/>
  <c r="DR157" i="5"/>
  <c r="DS157" i="5" s="1"/>
  <c r="DT157" i="5" s="1"/>
  <c r="DR150" i="5"/>
  <c r="DS150" i="5" s="1"/>
  <c r="DT150" i="5" s="1"/>
  <c r="DV150" i="5" s="1"/>
  <c r="DQ147" i="5"/>
  <c r="DS147" i="5" s="1"/>
  <c r="DT147" i="5" s="1"/>
  <c r="DS140" i="5"/>
  <c r="DT140" i="5" s="1"/>
  <c r="DV140" i="5" s="1"/>
  <c r="DJ110" i="5"/>
  <c r="DK110" i="5" s="1"/>
  <c r="DL110" i="5" s="1"/>
  <c r="DN110" i="5" s="1"/>
  <c r="DP110" i="5" s="1"/>
  <c r="DY101" i="5"/>
  <c r="EA101" i="5" s="1"/>
  <c r="EB101" i="5" s="1"/>
  <c r="DN72" i="5"/>
  <c r="DM72" i="5"/>
  <c r="DV149" i="5"/>
  <c r="DU149" i="5"/>
  <c r="DW149" i="5" s="1"/>
  <c r="DN68" i="5"/>
  <c r="DM68" i="5"/>
  <c r="DN134" i="5"/>
  <c r="DP134" i="5" s="1"/>
  <c r="DM134" i="5"/>
  <c r="DV95" i="5"/>
  <c r="DU95" i="5"/>
  <c r="DW95" i="5" s="1"/>
  <c r="DV124" i="5"/>
  <c r="DU124" i="5"/>
  <c r="DW124" i="5" s="1"/>
  <c r="DP77" i="5"/>
  <c r="DQ77" i="5" s="1"/>
  <c r="DN91" i="5"/>
  <c r="DM91" i="5"/>
  <c r="DO91" i="5" s="1"/>
  <c r="DP93" i="5"/>
  <c r="DQ93" i="5" s="1"/>
  <c r="DX74" i="5"/>
  <c r="DY74" i="5" s="1"/>
  <c r="DX161" i="5"/>
  <c r="DY161" i="5" s="1"/>
  <c r="DV154" i="5"/>
  <c r="DU154" i="5"/>
  <c r="DW154" i="5" s="1"/>
  <c r="DO113" i="5"/>
  <c r="DR113" i="5" s="1"/>
  <c r="DP67" i="5"/>
  <c r="DQ67" i="5" s="1"/>
  <c r="DR100" i="5"/>
  <c r="DS100" i="5" s="1"/>
  <c r="DT100" i="5" s="1"/>
  <c r="DP64" i="5"/>
  <c r="DV97" i="5"/>
  <c r="DX97" i="5" s="1"/>
  <c r="DU97" i="5"/>
  <c r="ED153" i="5"/>
  <c r="EF153" i="5" s="1"/>
  <c r="EC153" i="5"/>
  <c r="DO131" i="5"/>
  <c r="DI146" i="5"/>
  <c r="DK146" i="5" s="1"/>
  <c r="DL146" i="5" s="1"/>
  <c r="DR88" i="5"/>
  <c r="DS88" i="5" s="1"/>
  <c r="DT88" i="5" s="1"/>
  <c r="DO80" i="5"/>
  <c r="DO128" i="5"/>
  <c r="DR128" i="5" s="1"/>
  <c r="DO123" i="5"/>
  <c r="DI84" i="5"/>
  <c r="DK84" i="5" s="1"/>
  <c r="DL84" i="5" s="1"/>
  <c r="EE112" i="5"/>
  <c r="EG112" i="5" s="1"/>
  <c r="DV148" i="5"/>
  <c r="DU148" i="5"/>
  <c r="DW148" i="5" s="1"/>
  <c r="DX155" i="5"/>
  <c r="DQ105" i="5"/>
  <c r="DS105" i="5" s="1"/>
  <c r="DT105" i="5" s="1"/>
  <c r="DJ78" i="5"/>
  <c r="DK78" i="5" s="1"/>
  <c r="DL78" i="5" s="1"/>
  <c r="DV106" i="5"/>
  <c r="DU106" i="5"/>
  <c r="DN99" i="5"/>
  <c r="DM99" i="5"/>
  <c r="DO99" i="5" s="1"/>
  <c r="DX86" i="5"/>
  <c r="DZ86" i="5" s="1"/>
  <c r="DO139" i="5"/>
  <c r="DR139" i="5" s="1"/>
  <c r="DO156" i="5"/>
  <c r="DR156" i="5" s="1"/>
  <c r="DP131" i="5"/>
  <c r="DQ131" i="5" s="1"/>
  <c r="DV90" i="5"/>
  <c r="DU90" i="5"/>
  <c r="DW90" i="5" s="1"/>
  <c r="ED162" i="5"/>
  <c r="EF162" i="5" s="1"/>
  <c r="EC162" i="5"/>
  <c r="DP80" i="5"/>
  <c r="ED62" i="5"/>
  <c r="EC62" i="5"/>
  <c r="DP92" i="5"/>
  <c r="DR92" i="5" s="1"/>
  <c r="DP123" i="5"/>
  <c r="DV118" i="5"/>
  <c r="DU118" i="5"/>
  <c r="DW118" i="5" s="1"/>
  <c r="DV81" i="5"/>
  <c r="DU81" i="5"/>
  <c r="DW81" i="5" s="1"/>
  <c r="DP85" i="5"/>
  <c r="DQ85" i="5" s="1"/>
  <c r="DS137" i="5"/>
  <c r="DT137" i="5" s="1"/>
  <c r="DX141" i="5"/>
  <c r="DZ141" i="5" s="1"/>
  <c r="DS116" i="5"/>
  <c r="DT116" i="5" s="1"/>
  <c r="DO127" i="5"/>
  <c r="DU126" i="5"/>
  <c r="DW126" i="5" s="1"/>
  <c r="DV142" i="5"/>
  <c r="DU142" i="5"/>
  <c r="DW142" i="5" s="1"/>
  <c r="DN121" i="5"/>
  <c r="DP121" i="5" s="1"/>
  <c r="DM121" i="5"/>
  <c r="DS65" i="5"/>
  <c r="DT65" i="5" s="1"/>
  <c r="DQ119" i="5"/>
  <c r="DS119" i="5" s="1"/>
  <c r="DT119" i="5" s="1"/>
  <c r="DO66" i="5"/>
  <c r="DR83" i="5"/>
  <c r="DS83" i="5" s="1"/>
  <c r="DT83" i="5" s="1"/>
  <c r="DV89" i="5"/>
  <c r="DX89" i="5" s="1"/>
  <c r="DU89" i="5"/>
  <c r="DS103" i="5"/>
  <c r="DT103" i="5" s="1"/>
  <c r="DO82" i="5"/>
  <c r="DX145" i="5"/>
  <c r="DZ145" i="5" s="1"/>
  <c r="DV129" i="5"/>
  <c r="DU129" i="5"/>
  <c r="DU70" i="5"/>
  <c r="DW70" i="5" s="1"/>
  <c r="DR109" i="5"/>
  <c r="DS109" i="5" s="1"/>
  <c r="DT109" i="5" s="1"/>
  <c r="DR159" i="5"/>
  <c r="DS159" i="5" s="1"/>
  <c r="DT159" i="5" s="1"/>
  <c r="DY120" i="5"/>
  <c r="EA120" i="5" s="1"/>
  <c r="EB120" i="5" s="1"/>
  <c r="DN138" i="5"/>
  <c r="DP138" i="5" s="1"/>
  <c r="DM138" i="5"/>
  <c r="DX63" i="5"/>
  <c r="DV152" i="5"/>
  <c r="DU152" i="5"/>
  <c r="DW152" i="5" s="1"/>
  <c r="DS108" i="5"/>
  <c r="DT108" i="5" s="1"/>
  <c r="EE143" i="5"/>
  <c r="EG143" i="5" s="1"/>
  <c r="DV96" i="5"/>
  <c r="DU96" i="5"/>
  <c r="DW96" i="5" s="1"/>
  <c r="DR93" i="5"/>
  <c r="DZ74" i="5"/>
  <c r="DS115" i="5"/>
  <c r="DT115" i="5" s="1"/>
  <c r="DP127" i="5"/>
  <c r="DO64" i="5"/>
  <c r="DY125" i="5"/>
  <c r="EA125" i="5" s="1"/>
  <c r="EB125" i="5" s="1"/>
  <c r="DP66" i="5"/>
  <c r="DN136" i="5"/>
  <c r="DP136" i="5" s="1"/>
  <c r="DM136" i="5"/>
  <c r="DX79" i="5"/>
  <c r="DX71" i="5"/>
  <c r="DZ71" i="5" s="1"/>
  <c r="DX111" i="5"/>
  <c r="DZ111" i="5" s="1"/>
  <c r="DP82" i="5"/>
  <c r="DP75" i="5"/>
  <c r="DR75" i="5" s="1"/>
  <c r="CV163" i="5"/>
  <c r="DA112" i="1"/>
  <c r="DC112" i="1" s="1"/>
  <c r="DD112" i="1" s="1"/>
  <c r="DB132" i="1"/>
  <c r="DA132" i="1"/>
  <c r="DB97" i="1"/>
  <c r="DC97" i="1" s="1"/>
  <c r="DD97" i="1" s="1"/>
  <c r="DB113" i="1"/>
  <c r="DC113" i="1" s="1"/>
  <c r="DD113" i="1" s="1"/>
  <c r="DE113" i="1" s="1"/>
  <c r="DF122" i="1"/>
  <c r="DE122" i="1"/>
  <c r="DA62" i="1"/>
  <c r="DC62" i="1" s="1"/>
  <c r="DD62" i="1" s="1"/>
  <c r="CW84" i="1"/>
  <c r="CX84" i="1"/>
  <c r="DA108" i="1"/>
  <c r="DC108" i="1" s="1"/>
  <c r="DD108" i="1" s="1"/>
  <c r="DB115" i="1"/>
  <c r="DB99" i="1"/>
  <c r="DA99" i="1"/>
  <c r="DA141" i="1"/>
  <c r="DB102" i="1"/>
  <c r="DE69" i="1"/>
  <c r="DF69" i="1"/>
  <c r="DA135" i="1"/>
  <c r="DC135" i="1" s="1"/>
  <c r="DD135" i="1" s="1"/>
  <c r="DA102" i="1"/>
  <c r="DI140" i="1"/>
  <c r="DC160" i="1"/>
  <c r="DD160" i="1" s="1"/>
  <c r="CW152" i="1"/>
  <c r="CX152" i="1"/>
  <c r="CZ96" i="1"/>
  <c r="CY83" i="1"/>
  <c r="DB161" i="1"/>
  <c r="DH93" i="1"/>
  <c r="DC119" i="1"/>
  <c r="DD119" i="1" s="1"/>
  <c r="CZ117" i="1"/>
  <c r="DB141" i="1"/>
  <c r="DJ149" i="1"/>
  <c r="DN151" i="1"/>
  <c r="DP151" i="1" s="1"/>
  <c r="DB129" i="1"/>
  <c r="DE128" i="1"/>
  <c r="DG128" i="1" s="1"/>
  <c r="DA74" i="1"/>
  <c r="CY80" i="1"/>
  <c r="CZ80" i="1"/>
  <c r="CY117" i="1"/>
  <c r="DI89" i="1"/>
  <c r="CY147" i="1"/>
  <c r="DB88" i="1"/>
  <c r="DC88" i="1" s="1"/>
  <c r="DD88" i="1" s="1"/>
  <c r="DB87" i="1"/>
  <c r="DC87" i="1" s="1"/>
  <c r="DD87" i="1" s="1"/>
  <c r="DC100" i="1"/>
  <c r="DD100" i="1" s="1"/>
  <c r="DA90" i="1"/>
  <c r="DC90" i="1" s="1"/>
  <c r="DD90" i="1" s="1"/>
  <c r="DO92" i="1"/>
  <c r="CY96" i="1"/>
  <c r="DG93" i="1"/>
  <c r="DJ64" i="1"/>
  <c r="DA129" i="1"/>
  <c r="DA161" i="1"/>
  <c r="DC161" i="1" s="1"/>
  <c r="DD161" i="1" s="1"/>
  <c r="DA78" i="1"/>
  <c r="DC78" i="1" s="1"/>
  <c r="DD78" i="1" s="1"/>
  <c r="CZ83" i="1"/>
  <c r="DE160" i="1"/>
  <c r="DF160" i="1"/>
  <c r="CZ147" i="1"/>
  <c r="DA106" i="1"/>
  <c r="DB106" i="1"/>
  <c r="DI123" i="1"/>
  <c r="DJ123" i="1"/>
  <c r="DE79" i="1"/>
  <c r="DF79" i="1"/>
  <c r="DC143" i="1"/>
  <c r="DD143" i="1" s="1"/>
  <c r="DE143" i="1" s="1"/>
  <c r="DK127" i="1"/>
  <c r="DL127" i="1" s="1"/>
  <c r="DP92" i="1"/>
  <c r="DR92" i="1" s="1"/>
  <c r="DJ82" i="1"/>
  <c r="DI156" i="1"/>
  <c r="DJ76" i="1"/>
  <c r="DM114" i="1"/>
  <c r="DN114" i="1"/>
  <c r="DE155" i="1"/>
  <c r="DF155" i="1"/>
  <c r="DI76" i="1"/>
  <c r="DI64" i="1"/>
  <c r="DG104" i="1"/>
  <c r="DJ156" i="1"/>
  <c r="DN162" i="1"/>
  <c r="DO162" i="1" s="1"/>
  <c r="DH104" i="1"/>
  <c r="DJ73" i="1"/>
  <c r="DP110" i="1"/>
  <c r="DP124" i="1"/>
  <c r="DO94" i="1"/>
  <c r="DO110" i="1"/>
  <c r="DM68" i="1"/>
  <c r="DN68" i="1"/>
  <c r="DI149" i="1"/>
  <c r="DM159" i="1"/>
  <c r="DN159" i="1"/>
  <c r="DM126" i="1"/>
  <c r="DN126" i="1"/>
  <c r="DJ140" i="1"/>
  <c r="DO124" i="1"/>
  <c r="DP94" i="1"/>
  <c r="DI73" i="1"/>
  <c r="DJ89" i="1"/>
  <c r="DK89" i="1" s="1"/>
  <c r="DL89" i="1" s="1"/>
  <c r="DI82" i="1"/>
  <c r="DM107" i="5" l="1"/>
  <c r="DO107" i="5" s="1"/>
  <c r="DQ107" i="5" s="1"/>
  <c r="DU135" i="5"/>
  <c r="DO144" i="5"/>
  <c r="DQ144" i="5" s="1"/>
  <c r="DB139" i="1"/>
  <c r="DH63" i="1"/>
  <c r="DJ63" i="1" s="1"/>
  <c r="DG136" i="1"/>
  <c r="DO151" i="1"/>
  <c r="DC139" i="1"/>
  <c r="DD139" i="1" s="1"/>
  <c r="DA70" i="1"/>
  <c r="DI136" i="1"/>
  <c r="DH136" i="1"/>
  <c r="DH145" i="1"/>
  <c r="DG145" i="1"/>
  <c r="CZ131" i="1"/>
  <c r="CY109" i="1"/>
  <c r="DK73" i="1"/>
  <c r="DL73" i="1" s="1"/>
  <c r="DF113" i="1"/>
  <c r="CU107" i="1"/>
  <c r="CV107" i="1" s="1"/>
  <c r="CW107" i="1" s="1"/>
  <c r="DB83" i="1"/>
  <c r="DB121" i="1"/>
  <c r="DB70" i="1"/>
  <c r="DC70" i="1" s="1"/>
  <c r="DD70" i="1" s="1"/>
  <c r="DI63" i="1"/>
  <c r="DK140" i="1"/>
  <c r="DL140" i="1" s="1"/>
  <c r="DE67" i="1"/>
  <c r="CY131" i="1"/>
  <c r="DA131" i="1" s="1"/>
  <c r="CZ109" i="1"/>
  <c r="DF134" i="1"/>
  <c r="DE134" i="1"/>
  <c r="DC74" i="1"/>
  <c r="DD74" i="1" s="1"/>
  <c r="DE137" i="1"/>
  <c r="DF137" i="1"/>
  <c r="DA77" i="1"/>
  <c r="DC77" i="1" s="1"/>
  <c r="DD77" i="1" s="1"/>
  <c r="DC105" i="1"/>
  <c r="DD105" i="1" s="1"/>
  <c r="DC115" i="1"/>
  <c r="DD115" i="1" s="1"/>
  <c r="DC157" i="1"/>
  <c r="DD157" i="1" s="1"/>
  <c r="DC116" i="1"/>
  <c r="DD116" i="1" s="1"/>
  <c r="DE116" i="1" s="1"/>
  <c r="CY101" i="1"/>
  <c r="CY71" i="1"/>
  <c r="CU65" i="1"/>
  <c r="CV65" i="1" s="1"/>
  <c r="CW65" i="1" s="1"/>
  <c r="CX81" i="1"/>
  <c r="CW81" i="1"/>
  <c r="CZ71" i="1"/>
  <c r="DC75" i="1"/>
  <c r="DD75" i="1" s="1"/>
  <c r="DE75" i="1" s="1"/>
  <c r="CZ101" i="1"/>
  <c r="DC146" i="1"/>
  <c r="DD146" i="1" s="1"/>
  <c r="DK82" i="1"/>
  <c r="DL82" i="1" s="1"/>
  <c r="DN82" i="1" s="1"/>
  <c r="DB72" i="1"/>
  <c r="CW120" i="1"/>
  <c r="CY120" i="1" s="1"/>
  <c r="DC158" i="1"/>
  <c r="DD158" i="1" s="1"/>
  <c r="DF158" i="1" s="1"/>
  <c r="CY66" i="1"/>
  <c r="DA138" i="1"/>
  <c r="DB138" i="1"/>
  <c r="CZ66" i="1"/>
  <c r="CY98" i="1"/>
  <c r="CZ144" i="1"/>
  <c r="CY144" i="1"/>
  <c r="CX65" i="1"/>
  <c r="DK133" i="1"/>
  <c r="DL133" i="1" s="1"/>
  <c r="DM133" i="1" s="1"/>
  <c r="DK76" i="1"/>
  <c r="DL76" i="1" s="1"/>
  <c r="DA96" i="1"/>
  <c r="CZ98" i="1"/>
  <c r="DA72" i="1"/>
  <c r="DC72" i="1" s="1"/>
  <c r="DD72" i="1" s="1"/>
  <c r="DC125" i="1"/>
  <c r="DD125" i="1" s="1"/>
  <c r="DA103" i="1"/>
  <c r="DB103" i="1"/>
  <c r="DO114" i="1"/>
  <c r="DA121" i="1"/>
  <c r="DC121" i="1" s="1"/>
  <c r="DD121" i="1" s="1"/>
  <c r="DF121" i="1" s="1"/>
  <c r="DH111" i="1"/>
  <c r="DH130" i="1"/>
  <c r="DF95" i="1"/>
  <c r="DE95" i="1"/>
  <c r="DF116" i="1"/>
  <c r="EJ96" i="6"/>
  <c r="EI96" i="6"/>
  <c r="DE118" i="1"/>
  <c r="DF118" i="1"/>
  <c r="DC129" i="1"/>
  <c r="DD129" i="1" s="1"/>
  <c r="DF129" i="1" s="1"/>
  <c r="DC102" i="1"/>
  <c r="DD102" i="1" s="1"/>
  <c r="DE102" i="1" s="1"/>
  <c r="DQ128" i="5"/>
  <c r="DY92" i="6"/>
  <c r="DZ92" i="6" s="1"/>
  <c r="CY85" i="1"/>
  <c r="DB85" i="1" s="1"/>
  <c r="DG130" i="1"/>
  <c r="DN153" i="1"/>
  <c r="DM153" i="1"/>
  <c r="DK149" i="1"/>
  <c r="DL149" i="1" s="1"/>
  <c r="DN149" i="1" s="1"/>
  <c r="DK64" i="1"/>
  <c r="DL64" i="1" s="1"/>
  <c r="DM64" i="1" s="1"/>
  <c r="DQ92" i="1"/>
  <c r="DA80" i="1"/>
  <c r="DC141" i="1"/>
  <c r="DD141" i="1" s="1"/>
  <c r="DE141" i="1" s="1"/>
  <c r="CU150" i="1"/>
  <c r="CV150" i="1" s="1"/>
  <c r="DJ154" i="1"/>
  <c r="DI154" i="1"/>
  <c r="DG111" i="1"/>
  <c r="DA91" i="1"/>
  <c r="DB91" i="1"/>
  <c r="DE105" i="1"/>
  <c r="DF105" i="1"/>
  <c r="DS102" i="5"/>
  <c r="DT102" i="5" s="1"/>
  <c r="DV102" i="5" s="1"/>
  <c r="DX102" i="5" s="1"/>
  <c r="DS158" i="5"/>
  <c r="DT158" i="5" s="1"/>
  <c r="DV158" i="5" s="1"/>
  <c r="DF157" i="1"/>
  <c r="DE157" i="1"/>
  <c r="DH86" i="1"/>
  <c r="CZ120" i="1"/>
  <c r="DE148" i="1"/>
  <c r="DF148" i="1"/>
  <c r="EJ128" i="6"/>
  <c r="DY129" i="6"/>
  <c r="DZ129" i="6" s="1"/>
  <c r="EC73" i="6"/>
  <c r="EE73" i="6" s="1"/>
  <c r="EX81" i="6"/>
  <c r="ER84" i="6"/>
  <c r="DR98" i="5"/>
  <c r="DS98" i="5" s="1"/>
  <c r="DT98" i="5" s="1"/>
  <c r="ED126" i="6"/>
  <c r="EF126" i="6" s="1"/>
  <c r="EG126" i="6" s="1"/>
  <c r="EH126" i="6" s="1"/>
  <c r="EJ62" i="6"/>
  <c r="EK62" i="6" s="1"/>
  <c r="EM62" i="6" s="1"/>
  <c r="EQ84" i="6"/>
  <c r="ET84" i="6" s="1"/>
  <c r="EV84" i="6" s="1"/>
  <c r="ER81" i="6"/>
  <c r="ET81" i="6" s="1"/>
  <c r="EV81" i="6" s="1"/>
  <c r="EG97" i="6"/>
  <c r="EH97" i="6" s="1"/>
  <c r="EI97" i="6" s="1"/>
  <c r="EG68" i="6"/>
  <c r="EH68" i="6" s="1"/>
  <c r="EJ68" i="6" s="1"/>
  <c r="EG86" i="6"/>
  <c r="EH86" i="6" s="1"/>
  <c r="EL162" i="6"/>
  <c r="EN162" i="6" s="1"/>
  <c r="EL63" i="6"/>
  <c r="EN63" i="6" s="1"/>
  <c r="DR132" i="5"/>
  <c r="ED83" i="6"/>
  <c r="EF83" i="6" s="1"/>
  <c r="EL100" i="6"/>
  <c r="EN100" i="6" s="1"/>
  <c r="EL152" i="6"/>
  <c r="EN152" i="6" s="1"/>
  <c r="EC71" i="6"/>
  <c r="EE71" i="6" s="1"/>
  <c r="ET95" i="6"/>
  <c r="EV95" i="6" s="1"/>
  <c r="EG67" i="6"/>
  <c r="EH67" i="6" s="1"/>
  <c r="EI67" i="6" s="1"/>
  <c r="EJ110" i="6"/>
  <c r="EL110" i="6" s="1"/>
  <c r="EN110" i="6" s="1"/>
  <c r="ED93" i="6"/>
  <c r="EF93" i="6" s="1"/>
  <c r="EG93" i="6" s="1"/>
  <c r="EH93" i="6" s="1"/>
  <c r="EI93" i="6" s="1"/>
  <c r="EG137" i="6"/>
  <c r="EH137" i="6" s="1"/>
  <c r="EI137" i="6" s="1"/>
  <c r="ED71" i="6"/>
  <c r="EF71" i="6" s="1"/>
  <c r="EG144" i="6"/>
  <c r="EH144" i="6" s="1"/>
  <c r="EI144" i="6" s="1"/>
  <c r="EL87" i="6"/>
  <c r="EN87" i="6" s="1"/>
  <c r="EL96" i="6"/>
  <c r="EN96" i="6" s="1"/>
  <c r="EC151" i="6"/>
  <c r="EE151" i="6" s="1"/>
  <c r="ED151" i="6"/>
  <c r="EF151" i="6" s="1"/>
  <c r="DZ161" i="5"/>
  <c r="DQ64" i="5"/>
  <c r="EC114" i="6"/>
  <c r="EE114" i="6" s="1"/>
  <c r="ES66" i="6"/>
  <c r="EU66" i="6" s="1"/>
  <c r="EC122" i="6"/>
  <c r="EE122" i="6" s="1"/>
  <c r="EK106" i="6"/>
  <c r="EM106" i="6" s="1"/>
  <c r="EG135" i="6"/>
  <c r="EH135" i="6" s="1"/>
  <c r="EI135" i="6" s="1"/>
  <c r="ED161" i="6"/>
  <c r="EF161" i="6" s="1"/>
  <c r="ED119" i="6"/>
  <c r="EF119" i="6" s="1"/>
  <c r="EL69" i="6"/>
  <c r="EN69" i="6" s="1"/>
  <c r="EL91" i="6"/>
  <c r="EN91" i="6" s="1"/>
  <c r="EL102" i="6"/>
  <c r="EN102" i="6" s="1"/>
  <c r="EL160" i="6"/>
  <c r="EN160" i="6" s="1"/>
  <c r="ED133" i="6"/>
  <c r="EF133" i="6" s="1"/>
  <c r="ET111" i="6"/>
  <c r="EV111" i="6" s="1"/>
  <c r="EG130" i="6"/>
  <c r="EH130" i="6" s="1"/>
  <c r="EI130" i="6" s="1"/>
  <c r="EL120" i="6"/>
  <c r="EN120" i="6" s="1"/>
  <c r="EL98" i="6"/>
  <c r="EN98" i="6" s="1"/>
  <c r="DV75" i="6"/>
  <c r="DX75" i="6" s="1"/>
  <c r="EL156" i="6"/>
  <c r="EN156" i="6" s="1"/>
  <c r="EL149" i="6"/>
  <c r="EN149" i="6" s="1"/>
  <c r="EO149" i="6" s="1"/>
  <c r="EP149" i="6" s="1"/>
  <c r="EK162" i="6"/>
  <c r="EM162" i="6" s="1"/>
  <c r="EK63" i="6"/>
  <c r="EM63" i="6" s="1"/>
  <c r="ET66" i="6"/>
  <c r="EV66" i="6" s="1"/>
  <c r="ED122" i="6"/>
  <c r="EF122" i="6" s="1"/>
  <c r="EL106" i="6"/>
  <c r="EN106" i="6" s="1"/>
  <c r="EK120" i="6"/>
  <c r="EM120" i="6" s="1"/>
  <c r="EK98" i="6"/>
  <c r="EM98" i="6" s="1"/>
  <c r="DU75" i="6"/>
  <c r="DW75" i="6" s="1"/>
  <c r="EK156" i="6"/>
  <c r="EM156" i="6" s="1"/>
  <c r="EA157" i="6"/>
  <c r="EB157" i="6"/>
  <c r="EA115" i="6"/>
  <c r="EB115" i="6"/>
  <c r="EI89" i="6"/>
  <c r="EJ89" i="6"/>
  <c r="EI118" i="6"/>
  <c r="EJ118" i="6"/>
  <c r="EI154" i="6"/>
  <c r="EJ154" i="6"/>
  <c r="EA105" i="6"/>
  <c r="EB105" i="6"/>
  <c r="EI109" i="6"/>
  <c r="EJ109" i="6"/>
  <c r="EI90" i="6"/>
  <c r="EJ90" i="6"/>
  <c r="EA74" i="6"/>
  <c r="EB74" i="6"/>
  <c r="EL62" i="6"/>
  <c r="EN62" i="6" s="1"/>
  <c r="ED114" i="6"/>
  <c r="EF114" i="6" s="1"/>
  <c r="EC108" i="6"/>
  <c r="EE108" i="6" s="1"/>
  <c r="ED108" i="6"/>
  <c r="EF108" i="6" s="1"/>
  <c r="EK87" i="6"/>
  <c r="EM87" i="6" s="1"/>
  <c r="EK96" i="6"/>
  <c r="EM96" i="6" s="1"/>
  <c r="EC83" i="6"/>
  <c r="EE83" i="6" s="1"/>
  <c r="EK100" i="6"/>
  <c r="EM100" i="6" s="1"/>
  <c r="EK152" i="6"/>
  <c r="EM152" i="6" s="1"/>
  <c r="EK110" i="6"/>
  <c r="EM110" i="6" s="1"/>
  <c r="ES95" i="6"/>
  <c r="EU95" i="6" s="1"/>
  <c r="EW95" i="6" s="1"/>
  <c r="EI126" i="6"/>
  <c r="EJ126" i="6"/>
  <c r="EA92" i="6"/>
  <c r="EB92" i="6"/>
  <c r="EI101" i="6"/>
  <c r="EJ101" i="6"/>
  <c r="EI107" i="6"/>
  <c r="EJ107" i="6"/>
  <c r="EI80" i="6"/>
  <c r="EJ80" i="6"/>
  <c r="EI85" i="6"/>
  <c r="EJ85" i="6"/>
  <c r="EA141" i="6"/>
  <c r="EB141" i="6"/>
  <c r="EI116" i="6"/>
  <c r="EJ116" i="6"/>
  <c r="EI125" i="6"/>
  <c r="EJ125" i="6"/>
  <c r="EC104" i="6"/>
  <c r="EE104" i="6" s="1"/>
  <c r="ED104" i="6"/>
  <c r="EF104" i="6" s="1"/>
  <c r="ES81" i="6"/>
  <c r="EU81" i="6" s="1"/>
  <c r="EW81" i="6" s="1"/>
  <c r="EI86" i="6"/>
  <c r="EJ86" i="6"/>
  <c r="EC76" i="6"/>
  <c r="EE76" i="6" s="1"/>
  <c r="ED76" i="6"/>
  <c r="EF76" i="6" s="1"/>
  <c r="EC124" i="6"/>
  <c r="EE124" i="6" s="1"/>
  <c r="ED124" i="6"/>
  <c r="EF124" i="6" s="1"/>
  <c r="EQ103" i="6"/>
  <c r="ER103" i="6"/>
  <c r="EI139" i="6"/>
  <c r="EJ139" i="6"/>
  <c r="EI99" i="6"/>
  <c r="EJ99" i="6"/>
  <c r="EI117" i="6"/>
  <c r="EJ117" i="6"/>
  <c r="EI150" i="6"/>
  <c r="EJ150" i="6"/>
  <c r="EA134" i="6"/>
  <c r="EB134" i="6"/>
  <c r="EC132" i="6"/>
  <c r="EE132" i="6" s="1"/>
  <c r="ED132" i="6"/>
  <c r="EF132" i="6" s="1"/>
  <c r="EC161" i="6"/>
  <c r="EE161" i="6" s="1"/>
  <c r="EC119" i="6"/>
  <c r="EE119" i="6" s="1"/>
  <c r="EK69" i="6"/>
  <c r="EM69" i="6" s="1"/>
  <c r="EK91" i="6"/>
  <c r="EM91" i="6" s="1"/>
  <c r="EK102" i="6"/>
  <c r="EM102" i="6" s="1"/>
  <c r="EK160" i="6"/>
  <c r="EM160" i="6" s="1"/>
  <c r="EC133" i="6"/>
  <c r="EE133" i="6" s="1"/>
  <c r="ES111" i="6"/>
  <c r="EU111" i="6" s="1"/>
  <c r="EW111" i="6" s="1"/>
  <c r="EA121" i="6"/>
  <c r="EB121" i="6"/>
  <c r="EI68" i="6"/>
  <c r="EA64" i="6"/>
  <c r="EB64" i="6"/>
  <c r="EI147" i="6"/>
  <c r="EJ147" i="6"/>
  <c r="EA136" i="6"/>
  <c r="EB136" i="6"/>
  <c r="EA129" i="6"/>
  <c r="EB129" i="6"/>
  <c r="EI94" i="6"/>
  <c r="EJ94" i="6"/>
  <c r="EK128" i="6"/>
  <c r="EM128" i="6" s="1"/>
  <c r="EL128" i="6"/>
  <c r="EN128" i="6" s="1"/>
  <c r="EA72" i="6"/>
  <c r="EB72" i="6"/>
  <c r="DK130" i="5"/>
  <c r="DL130" i="5" s="1"/>
  <c r="DN130" i="5" s="1"/>
  <c r="DP130" i="5" s="1"/>
  <c r="EO153" i="6"/>
  <c r="EP153" i="6" s="1"/>
  <c r="EX153" i="6" s="1"/>
  <c r="EG159" i="6"/>
  <c r="EH159" i="6" s="1"/>
  <c r="EG65" i="6"/>
  <c r="EH65" i="6" s="1"/>
  <c r="EX103" i="6"/>
  <c r="DY82" i="6"/>
  <c r="DZ82" i="6" s="1"/>
  <c r="EG158" i="6"/>
  <c r="EH158" i="6" s="1"/>
  <c r="EO79" i="6"/>
  <c r="EP79" i="6" s="1"/>
  <c r="EX79" i="6" s="1"/>
  <c r="EO112" i="6"/>
  <c r="EP112" i="6" s="1"/>
  <c r="EG88" i="6"/>
  <c r="EH88" i="6" s="1"/>
  <c r="EG138" i="6"/>
  <c r="EH138" i="6" s="1"/>
  <c r="DY146" i="6"/>
  <c r="DZ146" i="6" s="1"/>
  <c r="EG143" i="6"/>
  <c r="EH143" i="6" s="1"/>
  <c r="DY155" i="6"/>
  <c r="DZ155" i="6" s="1"/>
  <c r="EG113" i="6"/>
  <c r="EH113" i="6" s="1"/>
  <c r="DY70" i="6"/>
  <c r="DZ70" i="6" s="1"/>
  <c r="DY142" i="6"/>
  <c r="DZ142" i="6" s="1"/>
  <c r="DY145" i="6"/>
  <c r="DZ145" i="6" s="1"/>
  <c r="EG123" i="6"/>
  <c r="EH123" i="6" s="1"/>
  <c r="DY140" i="6"/>
  <c r="DZ140" i="6" s="1"/>
  <c r="EW66" i="6"/>
  <c r="EG77" i="6"/>
  <c r="EH77" i="6" s="1"/>
  <c r="DQ66" i="5"/>
  <c r="DY79" i="5"/>
  <c r="DZ155" i="5"/>
  <c r="DU150" i="5"/>
  <c r="DW150" i="5" s="1"/>
  <c r="DQ82" i="5"/>
  <c r="DS94" i="5"/>
  <c r="DT94" i="5" s="1"/>
  <c r="DV94" i="5" s="1"/>
  <c r="DQ127" i="5"/>
  <c r="DR77" i="5"/>
  <c r="DI73" i="5"/>
  <c r="DK73" i="5" s="1"/>
  <c r="DL73" i="5" s="1"/>
  <c r="DN73" i="5" s="1"/>
  <c r="DO76" i="5"/>
  <c r="DQ76" i="5" s="1"/>
  <c r="DQ123" i="5"/>
  <c r="DV69" i="5"/>
  <c r="DU69" i="5"/>
  <c r="DW69" i="5" s="1"/>
  <c r="DR107" i="5"/>
  <c r="DS107" i="5" s="1"/>
  <c r="DT107" i="5" s="1"/>
  <c r="DR67" i="5"/>
  <c r="DS67" i="5" s="1"/>
  <c r="DT67" i="5" s="1"/>
  <c r="DM151" i="5"/>
  <c r="EH112" i="5"/>
  <c r="EI112" i="5" s="1"/>
  <c r="EJ112" i="5" s="1"/>
  <c r="DY63" i="5"/>
  <c r="DQ80" i="5"/>
  <c r="DQ92" i="5"/>
  <c r="DS92" i="5" s="1"/>
  <c r="DT92" i="5" s="1"/>
  <c r="DQ132" i="5"/>
  <c r="DQ156" i="5"/>
  <c r="DS156" i="5" s="1"/>
  <c r="DT156" i="5" s="1"/>
  <c r="DM133" i="5"/>
  <c r="DO133" i="5" s="1"/>
  <c r="DN133" i="5"/>
  <c r="DP133" i="5" s="1"/>
  <c r="DQ113" i="5"/>
  <c r="DS113" i="5" s="1"/>
  <c r="DT113" i="5" s="1"/>
  <c r="DR151" i="1"/>
  <c r="DK156" i="1"/>
  <c r="DL156" i="1" s="1"/>
  <c r="DN156" i="1" s="1"/>
  <c r="DA85" i="1"/>
  <c r="DG86" i="1"/>
  <c r="CY142" i="1"/>
  <c r="CZ142" i="1"/>
  <c r="DC132" i="1"/>
  <c r="DD132" i="1" s="1"/>
  <c r="DN104" i="5"/>
  <c r="DP104" i="5" s="1"/>
  <c r="DM104" i="5"/>
  <c r="DO104" i="5" s="1"/>
  <c r="DQ75" i="5"/>
  <c r="DS75" i="5" s="1"/>
  <c r="DT75" i="5" s="1"/>
  <c r="DR82" i="5"/>
  <c r="DR127" i="5"/>
  <c r="DU140" i="5"/>
  <c r="DW140" i="5" s="1"/>
  <c r="DZ63" i="5"/>
  <c r="DY155" i="5"/>
  <c r="DN122" i="5"/>
  <c r="DM122" i="5"/>
  <c r="DO122" i="5" s="1"/>
  <c r="DY111" i="5"/>
  <c r="EA111" i="5" s="1"/>
  <c r="EB111" i="5" s="1"/>
  <c r="EC111" i="5" s="1"/>
  <c r="DR64" i="5"/>
  <c r="DR80" i="5"/>
  <c r="DS128" i="5"/>
  <c r="DT128" i="5" s="1"/>
  <c r="DU128" i="5" s="1"/>
  <c r="DW128" i="5" s="1"/>
  <c r="DR123" i="5"/>
  <c r="DS123" i="5" s="1"/>
  <c r="DT123" i="5" s="1"/>
  <c r="EA161" i="5"/>
  <c r="EB161" i="5" s="1"/>
  <c r="EC161" i="5" s="1"/>
  <c r="EA74" i="5"/>
  <c r="EB74" i="5" s="1"/>
  <c r="ED74" i="5" s="1"/>
  <c r="DM110" i="5"/>
  <c r="DO110" i="5" s="1"/>
  <c r="DR110" i="5" s="1"/>
  <c r="DR66" i="5"/>
  <c r="DY141" i="5"/>
  <c r="EA141" i="5" s="1"/>
  <c r="EB141" i="5" s="1"/>
  <c r="DY86" i="5"/>
  <c r="EA86" i="5" s="1"/>
  <c r="EB86" i="5" s="1"/>
  <c r="DR131" i="5"/>
  <c r="DS131" i="5" s="1"/>
  <c r="DT131" i="5" s="1"/>
  <c r="DV109" i="5"/>
  <c r="DU109" i="5"/>
  <c r="DV83" i="5"/>
  <c r="DU83" i="5"/>
  <c r="DW83" i="5" s="1"/>
  <c r="DV88" i="5"/>
  <c r="DU88" i="5"/>
  <c r="DW88" i="5" s="1"/>
  <c r="DV100" i="5"/>
  <c r="DU100" i="5"/>
  <c r="DW100" i="5" s="1"/>
  <c r="DN78" i="5"/>
  <c r="DM78" i="5"/>
  <c r="DX96" i="5"/>
  <c r="DY96" i="5" s="1"/>
  <c r="DV108" i="5"/>
  <c r="DU108" i="5"/>
  <c r="DV159" i="5"/>
  <c r="DU159" i="5"/>
  <c r="DW129" i="5"/>
  <c r="DZ79" i="5"/>
  <c r="EA79" i="5" s="1"/>
  <c r="EB79" i="5" s="1"/>
  <c r="DV119" i="5"/>
  <c r="DU119" i="5"/>
  <c r="DW119" i="5" s="1"/>
  <c r="ED160" i="5"/>
  <c r="EF160" i="5" s="1"/>
  <c r="EC160" i="5"/>
  <c r="DX126" i="5"/>
  <c r="DZ126" i="5" s="1"/>
  <c r="DX69" i="5"/>
  <c r="DX81" i="5"/>
  <c r="DY81" i="5" s="1"/>
  <c r="EE62" i="5"/>
  <c r="DW106" i="5"/>
  <c r="DV105" i="5"/>
  <c r="DX105" i="5" s="1"/>
  <c r="DU105" i="5"/>
  <c r="DR85" i="5"/>
  <c r="DS85" i="5" s="1"/>
  <c r="DT85" i="5" s="1"/>
  <c r="DN117" i="5"/>
  <c r="DP117" i="5" s="1"/>
  <c r="DM117" i="5"/>
  <c r="DX154" i="5"/>
  <c r="DY154" i="5" s="1"/>
  <c r="DX150" i="5"/>
  <c r="DY150" i="5" s="1"/>
  <c r="DX94" i="5"/>
  <c r="ED101" i="5"/>
  <c r="EC101" i="5"/>
  <c r="EE101" i="5" s="1"/>
  <c r="DO72" i="5"/>
  <c r="DY71" i="5"/>
  <c r="EA71" i="5" s="1"/>
  <c r="EB71" i="5" s="1"/>
  <c r="DO136" i="5"/>
  <c r="DR136" i="5" s="1"/>
  <c r="ED125" i="5"/>
  <c r="EF125" i="5" s="1"/>
  <c r="EC125" i="5"/>
  <c r="EH143" i="5"/>
  <c r="EI143" i="5" s="1"/>
  <c r="EJ143" i="5" s="1"/>
  <c r="DO138" i="5"/>
  <c r="DR138" i="5" s="1"/>
  <c r="DX129" i="5"/>
  <c r="DZ129" i="5" s="1"/>
  <c r="DW89" i="5"/>
  <c r="DZ89" i="5" s="1"/>
  <c r="DV65" i="5"/>
  <c r="DU65" i="5"/>
  <c r="DW65" i="5" s="1"/>
  <c r="DV116" i="5"/>
  <c r="DU116" i="5"/>
  <c r="DW116" i="5" s="1"/>
  <c r="EF62" i="5"/>
  <c r="DX90" i="5"/>
  <c r="DZ90" i="5" s="1"/>
  <c r="DX106" i="5"/>
  <c r="DX148" i="5"/>
  <c r="DZ148" i="5" s="1"/>
  <c r="DN84" i="5"/>
  <c r="DM84" i="5"/>
  <c r="EE153" i="5"/>
  <c r="EG153" i="5" s="1"/>
  <c r="DW135" i="5"/>
  <c r="DP91" i="5"/>
  <c r="DR91" i="5" s="1"/>
  <c r="DX124" i="5"/>
  <c r="DZ124" i="5" s="1"/>
  <c r="ED87" i="5"/>
  <c r="EC87" i="5"/>
  <c r="EE87" i="5" s="1"/>
  <c r="DP72" i="5"/>
  <c r="DX152" i="5"/>
  <c r="DZ152" i="5" s="1"/>
  <c r="DO121" i="5"/>
  <c r="DR121" i="5" s="1"/>
  <c r="DX142" i="5"/>
  <c r="DY142" i="5" s="1"/>
  <c r="DV137" i="5"/>
  <c r="DU137" i="5"/>
  <c r="DW137" i="5" s="1"/>
  <c r="DX118" i="5"/>
  <c r="DZ118" i="5" s="1"/>
  <c r="EE162" i="5"/>
  <c r="EH162" i="5" s="1"/>
  <c r="EA155" i="5"/>
  <c r="EB155" i="5" s="1"/>
  <c r="DV157" i="5"/>
  <c r="DX157" i="5" s="1"/>
  <c r="DU157" i="5"/>
  <c r="DN146" i="5"/>
  <c r="DP146" i="5" s="1"/>
  <c r="DM146" i="5"/>
  <c r="DX135" i="5"/>
  <c r="DS93" i="5"/>
  <c r="DT93" i="5" s="1"/>
  <c r="DS77" i="5"/>
  <c r="DT77" i="5" s="1"/>
  <c r="DV114" i="5"/>
  <c r="DX114" i="5" s="1"/>
  <c r="DU114" i="5"/>
  <c r="DO68" i="5"/>
  <c r="DS132" i="5"/>
  <c r="DT132" i="5" s="1"/>
  <c r="DV115" i="5"/>
  <c r="DU115" i="5"/>
  <c r="DW115" i="5" s="1"/>
  <c r="ED120" i="5"/>
  <c r="EF120" i="5" s="1"/>
  <c r="EC120" i="5"/>
  <c r="DX70" i="5"/>
  <c r="DY70" i="5" s="1"/>
  <c r="DY145" i="5"/>
  <c r="EA145" i="5" s="1"/>
  <c r="EB145" i="5" s="1"/>
  <c r="DV103" i="5"/>
  <c r="DX103" i="5" s="1"/>
  <c r="DU103" i="5"/>
  <c r="DQ139" i="5"/>
  <c r="DS139" i="5" s="1"/>
  <c r="DT139" i="5" s="1"/>
  <c r="DO151" i="5"/>
  <c r="DQ151" i="5" s="1"/>
  <c r="DZ81" i="5"/>
  <c r="DP99" i="5"/>
  <c r="DQ99" i="5" s="1"/>
  <c r="DV147" i="5"/>
  <c r="DU147" i="5"/>
  <c r="DW97" i="5"/>
  <c r="DZ97" i="5" s="1"/>
  <c r="DX95" i="5"/>
  <c r="DZ95" i="5" s="1"/>
  <c r="DO134" i="5"/>
  <c r="DQ134" i="5" s="1"/>
  <c r="DP68" i="5"/>
  <c r="DX149" i="5"/>
  <c r="DZ149" i="5" s="1"/>
  <c r="DX140" i="5"/>
  <c r="DE112" i="1"/>
  <c r="DF112" i="1"/>
  <c r="CY152" i="1"/>
  <c r="DG69" i="1"/>
  <c r="DC99" i="1"/>
  <c r="DD99" i="1" s="1"/>
  <c r="CY84" i="1"/>
  <c r="DH122" i="1"/>
  <c r="DE62" i="1"/>
  <c r="DF62" i="1"/>
  <c r="DK123" i="1"/>
  <c r="DL123" i="1" s="1"/>
  <c r="DM123" i="1" s="1"/>
  <c r="DG122" i="1"/>
  <c r="DG160" i="1"/>
  <c r="DB96" i="1"/>
  <c r="DF135" i="1"/>
  <c r="DE135" i="1"/>
  <c r="DE108" i="1"/>
  <c r="DF108" i="1"/>
  <c r="DH69" i="1"/>
  <c r="CZ84" i="1"/>
  <c r="DH113" i="1"/>
  <c r="DA117" i="1"/>
  <c r="DG113" i="1"/>
  <c r="CZ152" i="1"/>
  <c r="DE119" i="1"/>
  <c r="DF119" i="1"/>
  <c r="DC106" i="1"/>
  <c r="DD106" i="1" s="1"/>
  <c r="DE106" i="1" s="1"/>
  <c r="DF87" i="1"/>
  <c r="DE87" i="1"/>
  <c r="DB147" i="1"/>
  <c r="DB80" i="1"/>
  <c r="DH128" i="1"/>
  <c r="DJ128" i="1" s="1"/>
  <c r="DE90" i="1"/>
  <c r="DF90" i="1"/>
  <c r="DF141" i="1"/>
  <c r="DE74" i="1"/>
  <c r="DF74" i="1"/>
  <c r="DE100" i="1"/>
  <c r="DF100" i="1"/>
  <c r="DB117" i="1"/>
  <c r="DE88" i="1"/>
  <c r="DF88" i="1"/>
  <c r="DJ93" i="1"/>
  <c r="DI93" i="1"/>
  <c r="DH160" i="1"/>
  <c r="DE115" i="1"/>
  <c r="DF115" i="1"/>
  <c r="DE129" i="1"/>
  <c r="DF97" i="1"/>
  <c r="DE97" i="1"/>
  <c r="DA83" i="1"/>
  <c r="DC83" i="1" s="1"/>
  <c r="DD83" i="1" s="1"/>
  <c r="DE161" i="1"/>
  <c r="DF161" i="1"/>
  <c r="DA147" i="1"/>
  <c r="DF78" i="1"/>
  <c r="DE78" i="1"/>
  <c r="DQ124" i="1"/>
  <c r="DP114" i="1"/>
  <c r="DQ114" i="1" s="1"/>
  <c r="DR124" i="1"/>
  <c r="DH79" i="1"/>
  <c r="DF143" i="1"/>
  <c r="DH143" i="1" s="1"/>
  <c r="DG79" i="1"/>
  <c r="DM127" i="1"/>
  <c r="DN127" i="1"/>
  <c r="DS92" i="1"/>
  <c r="DT92" i="1" s="1"/>
  <c r="DV92" i="1" s="1"/>
  <c r="DI104" i="1"/>
  <c r="DH155" i="1"/>
  <c r="DP162" i="1"/>
  <c r="DQ162" i="1" s="1"/>
  <c r="DG155" i="1"/>
  <c r="DJ104" i="1"/>
  <c r="DR94" i="1"/>
  <c r="DO159" i="1"/>
  <c r="DQ110" i="1"/>
  <c r="DO126" i="1"/>
  <c r="DO68" i="1"/>
  <c r="DR110" i="1"/>
  <c r="DM89" i="1"/>
  <c r="DN89" i="1"/>
  <c r="DM76" i="1"/>
  <c r="DN76" i="1"/>
  <c r="DQ94" i="1"/>
  <c r="DM149" i="1"/>
  <c r="DM156" i="1"/>
  <c r="DP159" i="1"/>
  <c r="DP68" i="1"/>
  <c r="DM73" i="1"/>
  <c r="DN73" i="1"/>
  <c r="DQ151" i="1"/>
  <c r="DM140" i="1"/>
  <c r="DN140" i="1"/>
  <c r="DP126" i="1"/>
  <c r="DU158" i="5" l="1"/>
  <c r="DW158" i="5" s="1"/>
  <c r="DZ154" i="5"/>
  <c r="DV128" i="5"/>
  <c r="DS64" i="5"/>
  <c r="DT64" i="5" s="1"/>
  <c r="DU102" i="5"/>
  <c r="DW102" i="5" s="1"/>
  <c r="DR144" i="5"/>
  <c r="DS144" i="5" s="1"/>
  <c r="DT144" i="5" s="1"/>
  <c r="DU144" i="5" s="1"/>
  <c r="DW144" i="5" s="1"/>
  <c r="DS127" i="5"/>
  <c r="DT127" i="5" s="1"/>
  <c r="DJ136" i="1"/>
  <c r="DK136" i="1" s="1"/>
  <c r="DL136" i="1" s="1"/>
  <c r="DE139" i="1"/>
  <c r="DF139" i="1"/>
  <c r="DG139" i="1" s="1"/>
  <c r="DI145" i="1"/>
  <c r="DJ69" i="1"/>
  <c r="DJ145" i="1"/>
  <c r="DK145" i="1" s="1"/>
  <c r="DL145" i="1" s="1"/>
  <c r="DE158" i="1"/>
  <c r="DS124" i="1"/>
  <c r="DT124" i="1" s="1"/>
  <c r="DF75" i="1"/>
  <c r="DH75" i="1" s="1"/>
  <c r="DF70" i="1"/>
  <c r="DH70" i="1" s="1"/>
  <c r="DE70" i="1"/>
  <c r="CX107" i="1"/>
  <c r="CY107" i="1" s="1"/>
  <c r="DH137" i="1"/>
  <c r="DK63" i="1"/>
  <c r="DL63" i="1" s="1"/>
  <c r="DM63" i="1" s="1"/>
  <c r="DF77" i="1"/>
  <c r="DE77" i="1"/>
  <c r="DH77" i="1" s="1"/>
  <c r="DG134" i="1"/>
  <c r="DH134" i="1"/>
  <c r="DH67" i="1"/>
  <c r="DG67" i="1"/>
  <c r="DI67" i="1" s="1"/>
  <c r="DB131" i="1"/>
  <c r="DC131" i="1" s="1"/>
  <c r="DD131" i="1" s="1"/>
  <c r="CZ81" i="1"/>
  <c r="DG137" i="1"/>
  <c r="DJ137" i="1"/>
  <c r="DA109" i="1"/>
  <c r="DB109" i="1"/>
  <c r="DI130" i="1"/>
  <c r="DN123" i="1"/>
  <c r="DG70" i="1"/>
  <c r="DA71" i="1"/>
  <c r="DB71" i="1"/>
  <c r="DR126" i="1"/>
  <c r="DB101" i="1"/>
  <c r="DA101" i="1"/>
  <c r="CY81" i="1"/>
  <c r="DA81" i="1" s="1"/>
  <c r="DF146" i="1"/>
  <c r="DE146" i="1"/>
  <c r="DM82" i="1"/>
  <c r="DF102" i="1"/>
  <c r="DN64" i="1"/>
  <c r="DS151" i="1"/>
  <c r="DT151" i="1" s="1"/>
  <c r="DR68" i="1"/>
  <c r="DC80" i="1"/>
  <c r="DD80" i="1" s="1"/>
  <c r="DC96" i="1"/>
  <c r="DD96" i="1" s="1"/>
  <c r="DC103" i="1"/>
  <c r="DD103" i="1" s="1"/>
  <c r="DE103" i="1" s="1"/>
  <c r="DB98" i="1"/>
  <c r="DB66" i="1"/>
  <c r="DB142" i="1"/>
  <c r="DN133" i="1"/>
  <c r="DO133" i="1" s="1"/>
  <c r="DU107" i="5"/>
  <c r="DV107" i="5"/>
  <c r="DX158" i="5"/>
  <c r="DZ158" i="5" s="1"/>
  <c r="EA63" i="5"/>
  <c r="EB63" i="5" s="1"/>
  <c r="EC63" i="5" s="1"/>
  <c r="EE63" i="5" s="1"/>
  <c r="DM130" i="5"/>
  <c r="DO130" i="5" s="1"/>
  <c r="DQ130" i="5" s="1"/>
  <c r="DC138" i="1"/>
  <c r="DD138" i="1" s="1"/>
  <c r="DA144" i="1"/>
  <c r="DG158" i="1"/>
  <c r="DA66" i="1"/>
  <c r="DU92" i="1"/>
  <c r="DH158" i="1"/>
  <c r="DC147" i="1"/>
  <c r="DD147" i="1" s="1"/>
  <c r="DF106" i="1"/>
  <c r="DG118" i="1"/>
  <c r="DB144" i="1"/>
  <c r="CZ65" i="1"/>
  <c r="DB84" i="1"/>
  <c r="DH148" i="1"/>
  <c r="DE121" i="1"/>
  <c r="DG121" i="1" s="1"/>
  <c r="DE72" i="1"/>
  <c r="DF72" i="1"/>
  <c r="DB152" i="1"/>
  <c r="DI113" i="1"/>
  <c r="DH116" i="1"/>
  <c r="DA98" i="1"/>
  <c r="CY65" i="1"/>
  <c r="DE125" i="1"/>
  <c r="DF125" i="1"/>
  <c r="DH135" i="1"/>
  <c r="DJ130" i="1"/>
  <c r="DK130" i="1" s="1"/>
  <c r="DL130" i="1" s="1"/>
  <c r="DI111" i="1"/>
  <c r="DH105" i="1"/>
  <c r="DH95" i="1"/>
  <c r="DP133" i="1"/>
  <c r="DG112" i="1"/>
  <c r="DC85" i="1"/>
  <c r="DD85" i="1" s="1"/>
  <c r="DK154" i="1"/>
  <c r="DL154" i="1" s="1"/>
  <c r="DM154" i="1" s="1"/>
  <c r="DC91" i="1"/>
  <c r="DD91" i="1" s="1"/>
  <c r="DE91" i="1" s="1"/>
  <c r="DO153" i="1"/>
  <c r="DG116" i="1"/>
  <c r="DG95" i="1"/>
  <c r="DR114" i="1"/>
  <c r="DZ96" i="5"/>
  <c r="EJ144" i="6"/>
  <c r="EJ97" i="6"/>
  <c r="CX150" i="1"/>
  <c r="CW150" i="1"/>
  <c r="CV163" i="1"/>
  <c r="DS66" i="5"/>
  <c r="DT66" i="5" s="1"/>
  <c r="DS82" i="5"/>
  <c r="DT82" i="5" s="1"/>
  <c r="DG105" i="1"/>
  <c r="DH121" i="1"/>
  <c r="DH118" i="1"/>
  <c r="DJ160" i="1"/>
  <c r="EO152" i="6"/>
  <c r="EP152" i="6" s="1"/>
  <c r="DB120" i="1"/>
  <c r="DG157" i="1"/>
  <c r="DH157" i="1"/>
  <c r="DP153" i="1"/>
  <c r="DJ111" i="1"/>
  <c r="DI122" i="1"/>
  <c r="DA120" i="1"/>
  <c r="DG148" i="1"/>
  <c r="DI148" i="1" s="1"/>
  <c r="DQ68" i="5"/>
  <c r="EG162" i="5"/>
  <c r="DY135" i="5"/>
  <c r="DR72" i="5"/>
  <c r="ES84" i="6"/>
  <c r="EU84" i="6" s="1"/>
  <c r="EW84" i="6" s="1"/>
  <c r="EG83" i="6"/>
  <c r="EH83" i="6" s="1"/>
  <c r="EG71" i="6"/>
  <c r="EH71" i="6" s="1"/>
  <c r="EI71" i="6" s="1"/>
  <c r="EJ67" i="6"/>
  <c r="EK67" i="6" s="1"/>
  <c r="EM67" i="6" s="1"/>
  <c r="DY89" i="5"/>
  <c r="EA89" i="5" s="1"/>
  <c r="EB89" i="5" s="1"/>
  <c r="EC89" i="5" s="1"/>
  <c r="EE89" i="5" s="1"/>
  <c r="EO110" i="6"/>
  <c r="EP110" i="6" s="1"/>
  <c r="EX110" i="6" s="1"/>
  <c r="EG151" i="6"/>
  <c r="EH151" i="6" s="1"/>
  <c r="EI151" i="6" s="1"/>
  <c r="EJ135" i="6"/>
  <c r="EL135" i="6" s="1"/>
  <c r="EN135" i="6" s="1"/>
  <c r="EJ137" i="6"/>
  <c r="EK137" i="6" s="1"/>
  <c r="EM137" i="6" s="1"/>
  <c r="EO98" i="6"/>
  <c r="EP98" i="6" s="1"/>
  <c r="EQ98" i="6" s="1"/>
  <c r="EJ151" i="6"/>
  <c r="EJ93" i="6"/>
  <c r="EK93" i="6" s="1"/>
  <c r="EM93" i="6" s="1"/>
  <c r="EG124" i="6"/>
  <c r="EH124" i="6" s="1"/>
  <c r="EO106" i="6"/>
  <c r="EP106" i="6" s="1"/>
  <c r="EQ106" i="6" s="1"/>
  <c r="EJ130" i="6"/>
  <c r="EK130" i="6" s="1"/>
  <c r="EM130" i="6" s="1"/>
  <c r="EO102" i="6"/>
  <c r="EP102" i="6" s="1"/>
  <c r="EX102" i="6" s="1"/>
  <c r="FA66" i="6" s="1"/>
  <c r="D39" i="6" s="1"/>
  <c r="EG161" i="6"/>
  <c r="EH161" i="6" s="1"/>
  <c r="EG76" i="6"/>
  <c r="EH76" i="6" s="1"/>
  <c r="EI76" i="6" s="1"/>
  <c r="EG104" i="6"/>
  <c r="EH104" i="6" s="1"/>
  <c r="EI104" i="6" s="1"/>
  <c r="EO120" i="6"/>
  <c r="EP120" i="6" s="1"/>
  <c r="EX120" i="6" s="1"/>
  <c r="EG132" i="6"/>
  <c r="EH132" i="6" s="1"/>
  <c r="EI132" i="6" s="1"/>
  <c r="EC129" i="6"/>
  <c r="EE129" i="6" s="1"/>
  <c r="EK147" i="6"/>
  <c r="EM147" i="6" s="1"/>
  <c r="EG119" i="6"/>
  <c r="EH119" i="6" s="1"/>
  <c r="EI119" i="6" s="1"/>
  <c r="EL125" i="6"/>
  <c r="EN125" i="6" s="1"/>
  <c r="ED141" i="6"/>
  <c r="EF141" i="6" s="1"/>
  <c r="EL80" i="6"/>
  <c r="EN80" i="6" s="1"/>
  <c r="EL101" i="6"/>
  <c r="EN101" i="6" s="1"/>
  <c r="EL126" i="6"/>
  <c r="EN126" i="6" s="1"/>
  <c r="EK68" i="6"/>
  <c r="EM68" i="6" s="1"/>
  <c r="EK151" i="6"/>
  <c r="EM151" i="6" s="1"/>
  <c r="EC134" i="6"/>
  <c r="EE134" i="6" s="1"/>
  <c r="EK117" i="6"/>
  <c r="EM117" i="6" s="1"/>
  <c r="EK99" i="6"/>
  <c r="EM99" i="6" s="1"/>
  <c r="ES103" i="6"/>
  <c r="EU103" i="6" s="1"/>
  <c r="EW103" i="6" s="1"/>
  <c r="EK97" i="6"/>
  <c r="EM97" i="6" s="1"/>
  <c r="EK90" i="6"/>
  <c r="EM90" i="6" s="1"/>
  <c r="EK109" i="6"/>
  <c r="EM109" i="6" s="1"/>
  <c r="EK154" i="6"/>
  <c r="EM154" i="6" s="1"/>
  <c r="EK89" i="6"/>
  <c r="EM89" i="6" s="1"/>
  <c r="EC157" i="6"/>
  <c r="EE157" i="6" s="1"/>
  <c r="EL94" i="6"/>
  <c r="EN94" i="6" s="1"/>
  <c r="ED64" i="6"/>
  <c r="EF64" i="6" s="1"/>
  <c r="ED121" i="6"/>
  <c r="EF121" i="6" s="1"/>
  <c r="EL150" i="6"/>
  <c r="EN150" i="6" s="1"/>
  <c r="EL139" i="6"/>
  <c r="EN139" i="6" s="1"/>
  <c r="EL86" i="6"/>
  <c r="EN86" i="6" s="1"/>
  <c r="ED105" i="6"/>
  <c r="EF105" i="6" s="1"/>
  <c r="EL118" i="6"/>
  <c r="EN118" i="6" s="1"/>
  <c r="ED115" i="6"/>
  <c r="EF115" i="6" s="1"/>
  <c r="EK116" i="6"/>
  <c r="EM116" i="6" s="1"/>
  <c r="EK85" i="6"/>
  <c r="EM85" i="6" s="1"/>
  <c r="EK107" i="6"/>
  <c r="EM107" i="6" s="1"/>
  <c r="EL97" i="6"/>
  <c r="EN97" i="6" s="1"/>
  <c r="EL90" i="6"/>
  <c r="EN90" i="6" s="1"/>
  <c r="EL109" i="6"/>
  <c r="EN109" i="6" s="1"/>
  <c r="EL154" i="6"/>
  <c r="EN154" i="6" s="1"/>
  <c r="EO154" i="6" s="1"/>
  <c r="EP154" i="6" s="1"/>
  <c r="EL89" i="6"/>
  <c r="EN89" i="6" s="1"/>
  <c r="ED157" i="6"/>
  <c r="EF157" i="6" s="1"/>
  <c r="EC105" i="6"/>
  <c r="EE105" i="6" s="1"/>
  <c r="EK118" i="6"/>
  <c r="EM118" i="6" s="1"/>
  <c r="EC115" i="6"/>
  <c r="EE115" i="6" s="1"/>
  <c r="EK125" i="6"/>
  <c r="EM125" i="6" s="1"/>
  <c r="EC141" i="6"/>
  <c r="EE141" i="6" s="1"/>
  <c r="EK80" i="6"/>
  <c r="EM80" i="6" s="1"/>
  <c r="EO80" i="6" s="1"/>
  <c r="EP80" i="6" s="1"/>
  <c r="EK101" i="6"/>
  <c r="EM101" i="6" s="1"/>
  <c r="EK126" i="6"/>
  <c r="EM126" i="6" s="1"/>
  <c r="EA140" i="6"/>
  <c r="EB140" i="6"/>
  <c r="EX152" i="6"/>
  <c r="FA71" i="6" s="1"/>
  <c r="D44" i="6" s="1"/>
  <c r="EQ152" i="6"/>
  <c r="ER152" i="6"/>
  <c r="EA142" i="6"/>
  <c r="EB142" i="6"/>
  <c r="EJ132" i="6"/>
  <c r="EI143" i="6"/>
  <c r="EJ143" i="6"/>
  <c r="EI88" i="6"/>
  <c r="EJ88" i="6"/>
  <c r="EA82" i="6"/>
  <c r="EB82" i="6"/>
  <c r="EK94" i="6"/>
  <c r="EM94" i="6" s="1"/>
  <c r="EC64" i="6"/>
  <c r="EE64" i="6" s="1"/>
  <c r="EC121" i="6"/>
  <c r="EE121" i="6" s="1"/>
  <c r="EK150" i="6"/>
  <c r="EM150" i="6" s="1"/>
  <c r="EK139" i="6"/>
  <c r="EM139" i="6" s="1"/>
  <c r="EK86" i="6"/>
  <c r="EM86" i="6" s="1"/>
  <c r="EL116" i="6"/>
  <c r="EN116" i="6" s="1"/>
  <c r="EL85" i="6"/>
  <c r="EN85" i="6" s="1"/>
  <c r="EL107" i="6"/>
  <c r="EN107" i="6" s="1"/>
  <c r="EC92" i="6"/>
  <c r="EE92" i="6" s="1"/>
  <c r="ED92" i="6"/>
  <c r="EF92" i="6" s="1"/>
  <c r="EQ149" i="6"/>
  <c r="ER149" i="6"/>
  <c r="EI124" i="6"/>
  <c r="EJ124" i="6"/>
  <c r="EA70" i="6"/>
  <c r="EB70" i="6"/>
  <c r="EX112" i="6"/>
  <c r="FA67" i="6" s="1"/>
  <c r="D40" i="6" s="1"/>
  <c r="EQ112" i="6"/>
  <c r="ER112" i="6"/>
  <c r="EI159" i="6"/>
  <c r="EJ159" i="6"/>
  <c r="EC72" i="6"/>
  <c r="EE72" i="6" s="1"/>
  <c r="ED72" i="6"/>
  <c r="EF72" i="6" s="1"/>
  <c r="EC136" i="6"/>
  <c r="EE136" i="6" s="1"/>
  <c r="ED136" i="6"/>
  <c r="EF136" i="6" s="1"/>
  <c r="EC74" i="6"/>
  <c r="EE74" i="6" s="1"/>
  <c r="ED74" i="6"/>
  <c r="EF74" i="6" s="1"/>
  <c r="EI83" i="6"/>
  <c r="EJ83" i="6"/>
  <c r="EI123" i="6"/>
  <c r="EJ123" i="6"/>
  <c r="EA155" i="6"/>
  <c r="EB155" i="6"/>
  <c r="EA146" i="6"/>
  <c r="EB146" i="6"/>
  <c r="EQ79" i="6"/>
  <c r="ER79" i="6"/>
  <c r="EI77" i="6"/>
  <c r="EJ77" i="6"/>
  <c r="EA145" i="6"/>
  <c r="EB145" i="6"/>
  <c r="EI113" i="6"/>
  <c r="EJ113" i="6"/>
  <c r="EI138" i="6"/>
  <c r="EJ138" i="6"/>
  <c r="EI158" i="6"/>
  <c r="EJ158" i="6"/>
  <c r="EI65" i="6"/>
  <c r="EJ65" i="6"/>
  <c r="EQ153" i="6"/>
  <c r="ER153" i="6"/>
  <c r="EL130" i="6"/>
  <c r="EN130" i="6" s="1"/>
  <c r="ED129" i="6"/>
  <c r="EF129" i="6" s="1"/>
  <c r="EL147" i="6"/>
  <c r="EN147" i="6" s="1"/>
  <c r="EL68" i="6"/>
  <c r="EN68" i="6" s="1"/>
  <c r="EL151" i="6"/>
  <c r="EN151" i="6" s="1"/>
  <c r="EI161" i="6"/>
  <c r="EJ161" i="6"/>
  <c r="ED134" i="6"/>
  <c r="EF134" i="6" s="1"/>
  <c r="EL117" i="6"/>
  <c r="EN117" i="6" s="1"/>
  <c r="EL99" i="6"/>
  <c r="EN99" i="6" s="1"/>
  <c r="ET103" i="6"/>
  <c r="EV103" i="6" s="1"/>
  <c r="EK144" i="6"/>
  <c r="EM144" i="6" s="1"/>
  <c r="EL144" i="6"/>
  <c r="EN144" i="6" s="1"/>
  <c r="EG133" i="6"/>
  <c r="EH133" i="6" s="1"/>
  <c r="EO62" i="6"/>
  <c r="EP62" i="6" s="1"/>
  <c r="EO162" i="6"/>
  <c r="EP162" i="6" s="1"/>
  <c r="EO78" i="6"/>
  <c r="EP78" i="6" s="1"/>
  <c r="EX78" i="6" s="1"/>
  <c r="EG131" i="6"/>
  <c r="EH131" i="6" s="1"/>
  <c r="DY75" i="6"/>
  <c r="DZ75" i="6" s="1"/>
  <c r="EG108" i="6"/>
  <c r="EH108" i="6" s="1"/>
  <c r="EO69" i="6"/>
  <c r="EP69" i="6" s="1"/>
  <c r="EO87" i="6"/>
  <c r="EP87" i="6" s="1"/>
  <c r="EG73" i="6"/>
  <c r="EH73" i="6" s="1"/>
  <c r="EG122" i="6"/>
  <c r="EH122" i="6" s="1"/>
  <c r="EO127" i="6"/>
  <c r="EP127" i="6" s="1"/>
  <c r="EX127" i="6" s="1"/>
  <c r="EG114" i="6"/>
  <c r="EH114" i="6" s="1"/>
  <c r="EO96" i="6"/>
  <c r="EP96" i="6" s="1"/>
  <c r="EX96" i="6" s="1"/>
  <c r="EO148" i="6"/>
  <c r="EP148" i="6" s="1"/>
  <c r="EO91" i="6"/>
  <c r="EP91" i="6" s="1"/>
  <c r="EX149" i="6"/>
  <c r="EO160" i="6"/>
  <c r="EP160" i="6" s="1"/>
  <c r="EO63" i="6"/>
  <c r="EP63" i="6" s="1"/>
  <c r="EO100" i="6"/>
  <c r="EP100" i="6" s="1"/>
  <c r="EO128" i="6"/>
  <c r="EP128" i="6" s="1"/>
  <c r="DZ69" i="5"/>
  <c r="DZ140" i="5"/>
  <c r="DY69" i="5"/>
  <c r="DV98" i="5"/>
  <c r="DU98" i="5"/>
  <c r="DW98" i="5" s="1"/>
  <c r="DU113" i="5"/>
  <c r="DW113" i="5" s="1"/>
  <c r="DV113" i="5"/>
  <c r="DX113" i="5" s="1"/>
  <c r="DU94" i="5"/>
  <c r="DR76" i="5"/>
  <c r="DS76" i="5" s="1"/>
  <c r="DT76" i="5" s="1"/>
  <c r="DM73" i="5"/>
  <c r="DO73" i="5" s="1"/>
  <c r="DY158" i="5"/>
  <c r="DQ133" i="5"/>
  <c r="DR130" i="5"/>
  <c r="DS130" i="5" s="1"/>
  <c r="DT130" i="5" s="1"/>
  <c r="ED161" i="5"/>
  <c r="EF161" i="5" s="1"/>
  <c r="DS80" i="5"/>
  <c r="DT80" i="5" s="1"/>
  <c r="DV80" i="5" s="1"/>
  <c r="DV67" i="5"/>
  <c r="DU67" i="5"/>
  <c r="DW67" i="5" s="1"/>
  <c r="DV64" i="5"/>
  <c r="DX64" i="5" s="1"/>
  <c r="DU64" i="5"/>
  <c r="DW64" i="5" s="1"/>
  <c r="DQ104" i="5"/>
  <c r="DQ136" i="5"/>
  <c r="DS136" i="5" s="1"/>
  <c r="DT136" i="5" s="1"/>
  <c r="DV136" i="5" s="1"/>
  <c r="EC74" i="5"/>
  <c r="EE74" i="5" s="1"/>
  <c r="EG62" i="5"/>
  <c r="DQ138" i="5"/>
  <c r="DP73" i="5"/>
  <c r="DU82" i="5"/>
  <c r="DW82" i="5" s="1"/>
  <c r="DV82" i="5"/>
  <c r="DX82" i="5" s="1"/>
  <c r="DU156" i="5"/>
  <c r="DW156" i="5" s="1"/>
  <c r="DV156" i="5"/>
  <c r="DX156" i="5" s="1"/>
  <c r="ED63" i="5"/>
  <c r="EF63" i="5" s="1"/>
  <c r="DZ150" i="5"/>
  <c r="DY106" i="5"/>
  <c r="ED111" i="5"/>
  <c r="EF111" i="5" s="1"/>
  <c r="DI86" i="1"/>
  <c r="DJ86" i="1"/>
  <c r="DE85" i="1"/>
  <c r="DF85" i="1"/>
  <c r="DH119" i="1"/>
  <c r="DG62" i="1"/>
  <c r="DE132" i="1"/>
  <c r="DF132" i="1"/>
  <c r="DA142" i="1"/>
  <c r="DC142" i="1" s="1"/>
  <c r="DD142" i="1" s="1"/>
  <c r="DR134" i="5"/>
  <c r="EI162" i="5"/>
  <c r="EJ162" i="5" s="1"/>
  <c r="EL162" i="5" s="1"/>
  <c r="EN162" i="5" s="1"/>
  <c r="DQ121" i="5"/>
  <c r="DS121" i="5" s="1"/>
  <c r="DT121" i="5" s="1"/>
  <c r="DY140" i="5"/>
  <c r="DU127" i="5"/>
  <c r="DW127" i="5" s="1"/>
  <c r="DV127" i="5"/>
  <c r="DX127" i="5" s="1"/>
  <c r="DQ91" i="5"/>
  <c r="DP122" i="5"/>
  <c r="DQ122" i="5" s="1"/>
  <c r="DQ110" i="5"/>
  <c r="DY149" i="5"/>
  <c r="EA149" i="5" s="1"/>
  <c r="EB149" i="5" s="1"/>
  <c r="ED149" i="5" s="1"/>
  <c r="EF149" i="5" s="1"/>
  <c r="DR104" i="5"/>
  <c r="DS104" i="5" s="1"/>
  <c r="DT104" i="5" s="1"/>
  <c r="DU104" i="5" s="1"/>
  <c r="DW104" i="5" s="1"/>
  <c r="DY118" i="5"/>
  <c r="EA118" i="5" s="1"/>
  <c r="EB118" i="5" s="1"/>
  <c r="ED118" i="5" s="1"/>
  <c r="EF118" i="5" s="1"/>
  <c r="DY152" i="5"/>
  <c r="EA152" i="5" s="1"/>
  <c r="EB152" i="5" s="1"/>
  <c r="EH153" i="5"/>
  <c r="EI153" i="5" s="1"/>
  <c r="EJ153" i="5" s="1"/>
  <c r="EL153" i="5" s="1"/>
  <c r="DU66" i="5"/>
  <c r="DW66" i="5" s="1"/>
  <c r="DV66" i="5"/>
  <c r="DX66" i="5" s="1"/>
  <c r="DS110" i="5"/>
  <c r="DT110" i="5" s="1"/>
  <c r="DV110" i="5" s="1"/>
  <c r="DY124" i="5"/>
  <c r="EA124" i="5" s="1"/>
  <c r="EB124" i="5" s="1"/>
  <c r="EC124" i="5" s="1"/>
  <c r="DR68" i="5"/>
  <c r="DS138" i="5"/>
  <c r="DT138" i="5" s="1"/>
  <c r="DV138" i="5" s="1"/>
  <c r="EH62" i="5"/>
  <c r="EA150" i="5"/>
  <c r="EB150" i="5" s="1"/>
  <c r="ED150" i="5" s="1"/>
  <c r="EF150" i="5" s="1"/>
  <c r="ED79" i="5"/>
  <c r="EC79" i="5"/>
  <c r="EE79" i="5" s="1"/>
  <c r="DV85" i="5"/>
  <c r="DU85" i="5"/>
  <c r="DW85" i="5" s="1"/>
  <c r="DX147" i="5"/>
  <c r="DW103" i="5"/>
  <c r="DZ103" i="5" s="1"/>
  <c r="DV93" i="5"/>
  <c r="DU93" i="5"/>
  <c r="DZ102" i="5"/>
  <c r="DZ135" i="5"/>
  <c r="EA135" i="5" s="1"/>
  <c r="EB135" i="5" s="1"/>
  <c r="DO84" i="5"/>
  <c r="DX128" i="5"/>
  <c r="DZ128" i="5" s="1"/>
  <c r="DZ142" i="5"/>
  <c r="EA142" i="5" s="1"/>
  <c r="EB142" i="5" s="1"/>
  <c r="EE111" i="5"/>
  <c r="EG111" i="5" s="1"/>
  <c r="DY97" i="5"/>
  <c r="EA97" i="5" s="1"/>
  <c r="EB97" i="5" s="1"/>
  <c r="DZ106" i="5"/>
  <c r="EA81" i="5"/>
  <c r="EB81" i="5" s="1"/>
  <c r="DW159" i="5"/>
  <c r="EA96" i="5"/>
  <c r="EB96" i="5" s="1"/>
  <c r="DW109" i="5"/>
  <c r="DY95" i="5"/>
  <c r="EA95" i="5" s="1"/>
  <c r="EB95" i="5" s="1"/>
  <c r="DR151" i="5"/>
  <c r="DS151" i="5" s="1"/>
  <c r="DT151" i="5" s="1"/>
  <c r="EE120" i="5"/>
  <c r="EG120" i="5" s="1"/>
  <c r="DX115" i="5"/>
  <c r="DZ115" i="5" s="1"/>
  <c r="DW114" i="5"/>
  <c r="DZ114" i="5" s="1"/>
  <c r="DW157" i="5"/>
  <c r="DY157" i="5" s="1"/>
  <c r="DQ72" i="5"/>
  <c r="DS72" i="5" s="1"/>
  <c r="DT72" i="5" s="1"/>
  <c r="DP84" i="5"/>
  <c r="DY90" i="5"/>
  <c r="EA90" i="5" s="1"/>
  <c r="EB90" i="5" s="1"/>
  <c r="DY129" i="5"/>
  <c r="EA129" i="5" s="1"/>
  <c r="EB129" i="5" s="1"/>
  <c r="EF101" i="5"/>
  <c r="EH101" i="5" s="1"/>
  <c r="DO117" i="5"/>
  <c r="DR117" i="5" s="1"/>
  <c r="DY126" i="5"/>
  <c r="EA126" i="5" s="1"/>
  <c r="EB126" i="5" s="1"/>
  <c r="DX159" i="5"/>
  <c r="EF74" i="5"/>
  <c r="DX100" i="5"/>
  <c r="DZ100" i="5" s="1"/>
  <c r="DX83" i="5"/>
  <c r="DY83" i="5" s="1"/>
  <c r="DX67" i="5"/>
  <c r="DZ67" i="5" s="1"/>
  <c r="DX109" i="5"/>
  <c r="ED145" i="5"/>
  <c r="EF145" i="5" s="1"/>
  <c r="EC145" i="5"/>
  <c r="DV132" i="5"/>
  <c r="DU132" i="5"/>
  <c r="DW132" i="5" s="1"/>
  <c r="DR99" i="5"/>
  <c r="DS99" i="5" s="1"/>
  <c r="DT99" i="5" s="1"/>
  <c r="DU80" i="5"/>
  <c r="DW80" i="5" s="1"/>
  <c r="DZ70" i="5"/>
  <c r="EA70" i="5" s="1"/>
  <c r="EB70" i="5" s="1"/>
  <c r="DS91" i="5"/>
  <c r="DT91" i="5" s="1"/>
  <c r="EL112" i="5"/>
  <c r="EN112" i="5" s="1"/>
  <c r="EK112" i="5"/>
  <c r="DX65" i="5"/>
  <c r="DZ65" i="5" s="1"/>
  <c r="EL143" i="5"/>
  <c r="EK143" i="5"/>
  <c r="EM143" i="5" s="1"/>
  <c r="EA154" i="5"/>
  <c r="EB154" i="5" s="1"/>
  <c r="DW105" i="5"/>
  <c r="DZ105" i="5" s="1"/>
  <c r="ED86" i="5"/>
  <c r="EC86" i="5"/>
  <c r="ED141" i="5"/>
  <c r="EF141" i="5" s="1"/>
  <c r="EC141" i="5"/>
  <c r="DX119" i="5"/>
  <c r="DZ119" i="5" s="1"/>
  <c r="DW108" i="5"/>
  <c r="DV75" i="5"/>
  <c r="DU75" i="5"/>
  <c r="DW75" i="5" s="1"/>
  <c r="DO78" i="5"/>
  <c r="EE161" i="5"/>
  <c r="EG161" i="5" s="1"/>
  <c r="DV123" i="5"/>
  <c r="DU123" i="5"/>
  <c r="DW123" i="5" s="1"/>
  <c r="DW107" i="5"/>
  <c r="DS134" i="5"/>
  <c r="DT134" i="5" s="1"/>
  <c r="DW147" i="5"/>
  <c r="DY147" i="5" s="1"/>
  <c r="DR133" i="5"/>
  <c r="DS133" i="5" s="1"/>
  <c r="DT133" i="5" s="1"/>
  <c r="DV139" i="5"/>
  <c r="DU139" i="5"/>
  <c r="DV77" i="5"/>
  <c r="DU77" i="5"/>
  <c r="DW77" i="5" s="1"/>
  <c r="DO146" i="5"/>
  <c r="DQ146" i="5" s="1"/>
  <c r="ED155" i="5"/>
  <c r="EF155" i="5" s="1"/>
  <c r="EC155" i="5"/>
  <c r="DV131" i="5"/>
  <c r="DU131" i="5"/>
  <c r="DV92" i="5"/>
  <c r="DU92" i="5"/>
  <c r="DW92" i="5" s="1"/>
  <c r="DX137" i="5"/>
  <c r="DZ137" i="5" s="1"/>
  <c r="EF87" i="5"/>
  <c r="EH87" i="5" s="1"/>
  <c r="DY148" i="5"/>
  <c r="EA148" i="5" s="1"/>
  <c r="EB148" i="5" s="1"/>
  <c r="DX116" i="5"/>
  <c r="DZ116" i="5" s="1"/>
  <c r="EE125" i="5"/>
  <c r="EG125" i="5" s="1"/>
  <c r="ED71" i="5"/>
  <c r="EC71" i="5"/>
  <c r="EE71" i="5" s="1"/>
  <c r="EE160" i="5"/>
  <c r="EG160" i="5" s="1"/>
  <c r="DX108" i="5"/>
  <c r="DP78" i="5"/>
  <c r="DX88" i="5"/>
  <c r="DY88" i="5" s="1"/>
  <c r="DX107" i="5"/>
  <c r="DF99" i="1"/>
  <c r="DE99" i="1"/>
  <c r="DH112" i="1"/>
  <c r="DG108" i="1"/>
  <c r="DG143" i="1"/>
  <c r="DJ143" i="1" s="1"/>
  <c r="DC117" i="1"/>
  <c r="DD117" i="1" s="1"/>
  <c r="DE117" i="1" s="1"/>
  <c r="DI69" i="1"/>
  <c r="DK69" i="1" s="1"/>
  <c r="DL69" i="1" s="1"/>
  <c r="DJ122" i="1"/>
  <c r="DK122" i="1" s="1"/>
  <c r="DL122" i="1" s="1"/>
  <c r="DH62" i="1"/>
  <c r="DH108" i="1"/>
  <c r="DA84" i="1"/>
  <c r="DC84" i="1" s="1"/>
  <c r="DD84" i="1" s="1"/>
  <c r="DG135" i="1"/>
  <c r="DG141" i="1"/>
  <c r="DA152" i="1"/>
  <c r="DC152" i="1" s="1"/>
  <c r="DD152" i="1" s="1"/>
  <c r="DR159" i="1"/>
  <c r="DG87" i="1"/>
  <c r="DG119" i="1"/>
  <c r="DI119" i="1" s="1"/>
  <c r="DG102" i="1"/>
  <c r="DJ113" i="1"/>
  <c r="DK113" i="1" s="1"/>
  <c r="DL113" i="1" s="1"/>
  <c r="DH100" i="1"/>
  <c r="DG74" i="1"/>
  <c r="DG90" i="1"/>
  <c r="DH102" i="1"/>
  <c r="DG129" i="1"/>
  <c r="DH88" i="1"/>
  <c r="DG100" i="1"/>
  <c r="DH141" i="1"/>
  <c r="DE80" i="1"/>
  <c r="DF80" i="1"/>
  <c r="DI128" i="1"/>
  <c r="DK128" i="1" s="1"/>
  <c r="DL128" i="1" s="1"/>
  <c r="DN128" i="1" s="1"/>
  <c r="DH78" i="1"/>
  <c r="DG161" i="1"/>
  <c r="DG115" i="1"/>
  <c r="DH74" i="1"/>
  <c r="DH90" i="1"/>
  <c r="DH87" i="1"/>
  <c r="DG88" i="1"/>
  <c r="DG97" i="1"/>
  <c r="DH106" i="1"/>
  <c r="DK93" i="1"/>
  <c r="DL93" i="1" s="1"/>
  <c r="DG78" i="1"/>
  <c r="DH161" i="1"/>
  <c r="DH129" i="1"/>
  <c r="DH115" i="1"/>
  <c r="DE83" i="1"/>
  <c r="DF83" i="1"/>
  <c r="DF147" i="1"/>
  <c r="DE147" i="1"/>
  <c r="DH97" i="1"/>
  <c r="DG106" i="1"/>
  <c r="DI160" i="1"/>
  <c r="DK160" i="1" s="1"/>
  <c r="DL160" i="1" s="1"/>
  <c r="DS114" i="1"/>
  <c r="DT114" i="1" s="1"/>
  <c r="DU114" i="1" s="1"/>
  <c r="DP123" i="1"/>
  <c r="DO123" i="1"/>
  <c r="DK104" i="1"/>
  <c r="DL104" i="1" s="1"/>
  <c r="DN104" i="1" s="1"/>
  <c r="DP127" i="1"/>
  <c r="DI79" i="1"/>
  <c r="DJ79" i="1"/>
  <c r="DO127" i="1"/>
  <c r="DR162" i="1"/>
  <c r="DS162" i="1" s="1"/>
  <c r="DT162" i="1" s="1"/>
  <c r="DU162" i="1" s="1"/>
  <c r="DI155" i="1"/>
  <c r="DS94" i="1"/>
  <c r="DT94" i="1" s="1"/>
  <c r="DU94" i="1" s="1"/>
  <c r="DJ155" i="1"/>
  <c r="DS110" i="1"/>
  <c r="DT110" i="1" s="1"/>
  <c r="DU110" i="1" s="1"/>
  <c r="DO76" i="1"/>
  <c r="DO89" i="1"/>
  <c r="DP82" i="1"/>
  <c r="DO149" i="1"/>
  <c r="DP140" i="1"/>
  <c r="DO73" i="1"/>
  <c r="DP64" i="1"/>
  <c r="DP89" i="1"/>
  <c r="DP156" i="1"/>
  <c r="DW92" i="1"/>
  <c r="DQ159" i="1"/>
  <c r="DO64" i="1"/>
  <c r="DQ126" i="1"/>
  <c r="DS126" i="1" s="1"/>
  <c r="DT126" i="1" s="1"/>
  <c r="DU124" i="1"/>
  <c r="DV124" i="1"/>
  <c r="DO156" i="1"/>
  <c r="DQ68" i="1"/>
  <c r="DS68" i="1" s="1"/>
  <c r="DT68" i="1" s="1"/>
  <c r="DP149" i="1"/>
  <c r="DP76" i="1"/>
  <c r="DU151" i="1"/>
  <c r="DV151" i="1"/>
  <c r="DO140" i="1"/>
  <c r="DP73" i="1"/>
  <c r="DO82" i="1"/>
  <c r="DX92" i="1"/>
  <c r="DY102" i="5" l="1"/>
  <c r="EA102" i="5" s="1"/>
  <c r="EB102" i="5" s="1"/>
  <c r="DZ113" i="5"/>
  <c r="DV144" i="5"/>
  <c r="EA69" i="5"/>
  <c r="EB69" i="5" s="1"/>
  <c r="EC69" i="5" s="1"/>
  <c r="EE69" i="5" s="1"/>
  <c r="EA140" i="5"/>
  <c r="EB140" i="5" s="1"/>
  <c r="DS68" i="5"/>
  <c r="DT68" i="5" s="1"/>
  <c r="DJ118" i="1"/>
  <c r="DN63" i="1"/>
  <c r="DO63" i="1" s="1"/>
  <c r="DI137" i="1"/>
  <c r="DC109" i="1"/>
  <c r="DD109" i="1" s="1"/>
  <c r="DI134" i="1"/>
  <c r="DH139" i="1"/>
  <c r="DG75" i="1"/>
  <c r="DJ134" i="1"/>
  <c r="DM136" i="1"/>
  <c r="DN136" i="1"/>
  <c r="DM145" i="1"/>
  <c r="DN145" i="1"/>
  <c r="DK111" i="1"/>
  <c r="DL111" i="1" s="1"/>
  <c r="DC98" i="1"/>
  <c r="DD98" i="1" s="1"/>
  <c r="DF98" i="1" s="1"/>
  <c r="DC144" i="1"/>
  <c r="DD144" i="1" s="1"/>
  <c r="DE144" i="1" s="1"/>
  <c r="CZ107" i="1"/>
  <c r="DE131" i="1"/>
  <c r="DF131" i="1"/>
  <c r="DG131" i="1" s="1"/>
  <c r="DK134" i="1"/>
  <c r="DL134" i="1" s="1"/>
  <c r="DP63" i="1"/>
  <c r="DK137" i="1"/>
  <c r="DL137" i="1" s="1"/>
  <c r="DJ67" i="1"/>
  <c r="DK67" i="1" s="1"/>
  <c r="DL67" i="1" s="1"/>
  <c r="DM67" i="1" s="1"/>
  <c r="DG77" i="1"/>
  <c r="DC101" i="1"/>
  <c r="DD101" i="1" s="1"/>
  <c r="DJ70" i="1"/>
  <c r="DI70" i="1"/>
  <c r="DF117" i="1"/>
  <c r="DR153" i="1"/>
  <c r="DC71" i="1"/>
  <c r="DD71" i="1" s="1"/>
  <c r="DB81" i="1"/>
  <c r="DC81" i="1" s="1"/>
  <c r="DD81" i="1" s="1"/>
  <c r="DE81" i="1" s="1"/>
  <c r="DG146" i="1"/>
  <c r="DF91" i="1"/>
  <c r="DH91" i="1" s="1"/>
  <c r="DH146" i="1"/>
  <c r="DI143" i="1"/>
  <c r="DS159" i="1"/>
  <c r="DT159" i="1" s="1"/>
  <c r="DI105" i="1"/>
  <c r="DI116" i="1"/>
  <c r="DF103" i="1"/>
  <c r="DG103" i="1" s="1"/>
  <c r="DA65" i="1"/>
  <c r="DE96" i="1"/>
  <c r="DF96" i="1"/>
  <c r="DJ112" i="1"/>
  <c r="DC66" i="1"/>
  <c r="DD66" i="1" s="1"/>
  <c r="DE66" i="1" s="1"/>
  <c r="DV114" i="1"/>
  <c r="DN154" i="1"/>
  <c r="DO154" i="1" s="1"/>
  <c r="DY156" i="5"/>
  <c r="DZ156" i="5"/>
  <c r="DY113" i="5"/>
  <c r="DY66" i="5"/>
  <c r="EA158" i="5"/>
  <c r="EB158" i="5" s="1"/>
  <c r="DE138" i="1"/>
  <c r="DF138" i="1"/>
  <c r="DI95" i="1"/>
  <c r="DH72" i="1"/>
  <c r="DJ158" i="1"/>
  <c r="DI158" i="1"/>
  <c r="DG72" i="1"/>
  <c r="DB65" i="1"/>
  <c r="DJ141" i="1"/>
  <c r="DH125" i="1"/>
  <c r="DG125" i="1"/>
  <c r="DE98" i="1"/>
  <c r="DF144" i="1"/>
  <c r="DI157" i="1"/>
  <c r="CZ150" i="1"/>
  <c r="DQ133" i="1"/>
  <c r="DR133" i="1"/>
  <c r="DH103" i="1"/>
  <c r="DJ95" i="1"/>
  <c r="DC120" i="1"/>
  <c r="DD120" i="1" s="1"/>
  <c r="DF120" i="1" s="1"/>
  <c r="DJ116" i="1"/>
  <c r="DK116" i="1" s="1"/>
  <c r="DL116" i="1" s="1"/>
  <c r="DI108" i="1"/>
  <c r="DH85" i="1"/>
  <c r="DM111" i="1"/>
  <c r="DN111" i="1"/>
  <c r="EA106" i="5"/>
  <c r="EB106" i="5" s="1"/>
  <c r="DJ148" i="1"/>
  <c r="DK148" i="1" s="1"/>
  <c r="DL148" i="1" s="1"/>
  <c r="CY150" i="1"/>
  <c r="DJ157" i="1"/>
  <c r="DK157" i="1" s="1"/>
  <c r="DL157" i="1" s="1"/>
  <c r="DJ105" i="1"/>
  <c r="DQ153" i="1"/>
  <c r="DS153" i="1" s="1"/>
  <c r="DT153" i="1" s="1"/>
  <c r="DM130" i="1"/>
  <c r="DN130" i="1"/>
  <c r="DI118" i="1"/>
  <c r="DK118" i="1" s="1"/>
  <c r="DL118" i="1" s="1"/>
  <c r="DJ108" i="1"/>
  <c r="DI121" i="1"/>
  <c r="DJ121" i="1"/>
  <c r="EL67" i="6"/>
  <c r="EN67" i="6" s="1"/>
  <c r="DY114" i="5"/>
  <c r="EA114" i="5" s="1"/>
  <c r="EB114" i="5" s="1"/>
  <c r="DR73" i="5"/>
  <c r="EJ71" i="6"/>
  <c r="EL93" i="6"/>
  <c r="EN93" i="6" s="1"/>
  <c r="EX98" i="6"/>
  <c r="ER110" i="6"/>
  <c r="ER98" i="6"/>
  <c r="ES98" i="6" s="1"/>
  <c r="EU98" i="6" s="1"/>
  <c r="EW98" i="6" s="1"/>
  <c r="EQ110" i="6"/>
  <c r="EX106" i="6"/>
  <c r="EJ104" i="6"/>
  <c r="ED124" i="5"/>
  <c r="EG134" i="6"/>
  <c r="EH134" i="6" s="1"/>
  <c r="EI134" i="6" s="1"/>
  <c r="EJ119" i="6"/>
  <c r="EK119" i="6" s="1"/>
  <c r="EM119" i="6" s="1"/>
  <c r="ER102" i="6"/>
  <c r="EK135" i="6"/>
  <c r="EM135" i="6" s="1"/>
  <c r="EO135" i="6" s="1"/>
  <c r="EP135" i="6" s="1"/>
  <c r="EQ102" i="6"/>
  <c r="ER120" i="6"/>
  <c r="EL137" i="6"/>
  <c r="EN137" i="6" s="1"/>
  <c r="EO137" i="6" s="1"/>
  <c r="EP137" i="6" s="1"/>
  <c r="EQ137" i="6" s="1"/>
  <c r="EO107" i="6"/>
  <c r="EP107" i="6" s="1"/>
  <c r="EX107" i="6" s="1"/>
  <c r="EO118" i="6"/>
  <c r="EP118" i="6" s="1"/>
  <c r="ER118" i="6" s="1"/>
  <c r="EO97" i="6"/>
  <c r="EP97" i="6" s="1"/>
  <c r="ER97" i="6" s="1"/>
  <c r="EO109" i="6"/>
  <c r="EP109" i="6" s="1"/>
  <c r="EX109" i="6" s="1"/>
  <c r="EG129" i="6"/>
  <c r="EH129" i="6" s="1"/>
  <c r="EI129" i="6" s="1"/>
  <c r="ER106" i="6"/>
  <c r="ET106" i="6" s="1"/>
  <c r="EV106" i="6" s="1"/>
  <c r="EO116" i="6"/>
  <c r="EP116" i="6" s="1"/>
  <c r="EQ116" i="6" s="1"/>
  <c r="EO94" i="6"/>
  <c r="EP94" i="6" s="1"/>
  <c r="EQ94" i="6" s="1"/>
  <c r="EO86" i="6"/>
  <c r="EP86" i="6" s="1"/>
  <c r="EQ86" i="6" s="1"/>
  <c r="EO150" i="6"/>
  <c r="EP150" i="6" s="1"/>
  <c r="EG74" i="5"/>
  <c r="EL65" i="6"/>
  <c r="EN65" i="6" s="1"/>
  <c r="EL138" i="6"/>
  <c r="EN138" i="6" s="1"/>
  <c r="EL113" i="6"/>
  <c r="EN113" i="6" s="1"/>
  <c r="EL77" i="6"/>
  <c r="EN77" i="6" s="1"/>
  <c r="ET79" i="6"/>
  <c r="EV79" i="6" s="1"/>
  <c r="ED155" i="6"/>
  <c r="EF155" i="6" s="1"/>
  <c r="EG74" i="6"/>
  <c r="EH74" i="6" s="1"/>
  <c r="EG72" i="6"/>
  <c r="EH72" i="6" s="1"/>
  <c r="EJ72" i="6" s="1"/>
  <c r="EQ120" i="6"/>
  <c r="EJ76" i="6"/>
  <c r="EL76" i="6" s="1"/>
  <c r="EN76" i="6" s="1"/>
  <c r="EG157" i="6"/>
  <c r="EH157" i="6" s="1"/>
  <c r="EK158" i="6"/>
  <c r="EM158" i="6" s="1"/>
  <c r="EC145" i="6"/>
  <c r="EE145" i="6" s="1"/>
  <c r="EC146" i="6"/>
  <c r="EE146" i="6" s="1"/>
  <c r="EK104" i="6"/>
  <c r="EM104" i="6" s="1"/>
  <c r="EK123" i="6"/>
  <c r="EM123" i="6" s="1"/>
  <c r="EK83" i="6"/>
  <c r="EM83" i="6" s="1"/>
  <c r="EG136" i="6"/>
  <c r="EH136" i="6" s="1"/>
  <c r="EJ136" i="6" s="1"/>
  <c r="EK159" i="6"/>
  <c r="EM159" i="6" s="1"/>
  <c r="ET152" i="6"/>
  <c r="EV152" i="6" s="1"/>
  <c r="EO85" i="6"/>
  <c r="EP85" i="6" s="1"/>
  <c r="ER85" i="6" s="1"/>
  <c r="EG105" i="6"/>
  <c r="EH105" i="6" s="1"/>
  <c r="EI105" i="6" s="1"/>
  <c r="EO144" i="6"/>
  <c r="EP144" i="6" s="1"/>
  <c r="ER144" i="6" s="1"/>
  <c r="EK161" i="6"/>
  <c r="EM161" i="6" s="1"/>
  <c r="EK88" i="6"/>
  <c r="EM88" i="6" s="1"/>
  <c r="ES152" i="6"/>
  <c r="EU152" i="6" s="1"/>
  <c r="EW152" i="6" s="1"/>
  <c r="EZ71" i="6" s="1"/>
  <c r="C44" i="6" s="1"/>
  <c r="EL124" i="6"/>
  <c r="EN124" i="6" s="1"/>
  <c r="EL88" i="6"/>
  <c r="EN88" i="6" s="1"/>
  <c r="EK124" i="6"/>
  <c r="EM124" i="6" s="1"/>
  <c r="EK143" i="6"/>
  <c r="EM143" i="6" s="1"/>
  <c r="EC142" i="6"/>
  <c r="EE142" i="6" s="1"/>
  <c r="EJ134" i="6"/>
  <c r="EQ154" i="6"/>
  <c r="ER154" i="6"/>
  <c r="ER137" i="6"/>
  <c r="EX63" i="6"/>
  <c r="EQ63" i="6"/>
  <c r="ER63" i="6"/>
  <c r="EQ91" i="6"/>
  <c r="ER91" i="6"/>
  <c r="EI114" i="6"/>
  <c r="EJ114" i="6"/>
  <c r="EQ97" i="6"/>
  <c r="EI136" i="6"/>
  <c r="EQ80" i="6"/>
  <c r="ER80" i="6"/>
  <c r="EI133" i="6"/>
  <c r="EJ133" i="6"/>
  <c r="EL161" i="6"/>
  <c r="EN161" i="6" s="1"/>
  <c r="EK65" i="6"/>
  <c r="EM65" i="6" s="1"/>
  <c r="EK138" i="6"/>
  <c r="EM138" i="6" s="1"/>
  <c r="EK113" i="6"/>
  <c r="EM113" i="6" s="1"/>
  <c r="EK77" i="6"/>
  <c r="EM77" i="6" s="1"/>
  <c r="ES79" i="6"/>
  <c r="EU79" i="6" s="1"/>
  <c r="EW79" i="6" s="1"/>
  <c r="EC155" i="6"/>
  <c r="EE155" i="6" s="1"/>
  <c r="ES110" i="6"/>
  <c r="EU110" i="6" s="1"/>
  <c r="EC70" i="6"/>
  <c r="EE70" i="6" s="1"/>
  <c r="ED70" i="6"/>
  <c r="EF70" i="6" s="1"/>
  <c r="EK132" i="6"/>
  <c r="EM132" i="6" s="1"/>
  <c r="EL132" i="6"/>
  <c r="EN132" i="6" s="1"/>
  <c r="EQ128" i="6"/>
  <c r="ER128" i="6"/>
  <c r="EQ160" i="6"/>
  <c r="ER160" i="6"/>
  <c r="EJ105" i="6"/>
  <c r="EQ127" i="6"/>
  <c r="ER127" i="6"/>
  <c r="EI73" i="6"/>
  <c r="EJ73" i="6"/>
  <c r="EA75" i="6"/>
  <c r="EB75" i="6"/>
  <c r="EQ78" i="6"/>
  <c r="ER78" i="6"/>
  <c r="EX62" i="6"/>
  <c r="FA62" i="6" s="1"/>
  <c r="D35" i="6" s="1"/>
  <c r="EQ62" i="6"/>
  <c r="ER62" i="6"/>
  <c r="ES106" i="6"/>
  <c r="EU106" i="6" s="1"/>
  <c r="EW106" i="6" s="1"/>
  <c r="ES102" i="6"/>
  <c r="EU102" i="6" s="1"/>
  <c r="ES112" i="6"/>
  <c r="EU112" i="6" s="1"/>
  <c r="EW112" i="6" s="1"/>
  <c r="EZ67" i="6" s="1"/>
  <c r="C40" i="6" s="1"/>
  <c r="ET112" i="6"/>
  <c r="EV112" i="6" s="1"/>
  <c r="EI157" i="6"/>
  <c r="EJ157" i="6"/>
  <c r="EQ118" i="6"/>
  <c r="EQ148" i="6"/>
  <c r="ER148" i="6"/>
  <c r="EI122" i="6"/>
  <c r="EJ122" i="6"/>
  <c r="EQ87" i="6"/>
  <c r="ER87" i="6"/>
  <c r="ER116" i="6"/>
  <c r="EX162" i="6"/>
  <c r="FA72" i="6" s="1"/>
  <c r="D45" i="6" s="1"/>
  <c r="EQ162" i="6"/>
  <c r="ER162" i="6"/>
  <c r="ET153" i="6"/>
  <c r="EV153" i="6" s="1"/>
  <c r="ES153" i="6"/>
  <c r="EU153" i="6" s="1"/>
  <c r="EW153" i="6" s="1"/>
  <c r="ER94" i="6"/>
  <c r="EC82" i="6"/>
  <c r="EE82" i="6" s="1"/>
  <c r="ED82" i="6"/>
  <c r="EF82" i="6" s="1"/>
  <c r="EL143" i="6"/>
  <c r="EN143" i="6" s="1"/>
  <c r="ED142" i="6"/>
  <c r="EF142" i="6" s="1"/>
  <c r="EQ100" i="6"/>
  <c r="ER100" i="6"/>
  <c r="EQ150" i="6"/>
  <c r="ER150" i="6"/>
  <c r="EQ96" i="6"/>
  <c r="ER96" i="6"/>
  <c r="EQ69" i="6"/>
  <c r="ER69" i="6"/>
  <c r="EI108" i="6"/>
  <c r="EJ108" i="6"/>
  <c r="EI131" i="6"/>
  <c r="EJ131" i="6"/>
  <c r="EI74" i="6"/>
  <c r="EJ74" i="6"/>
  <c r="EL158" i="6"/>
  <c r="EN158" i="6" s="1"/>
  <c r="EL119" i="6"/>
  <c r="EN119" i="6" s="1"/>
  <c r="ED145" i="6"/>
  <c r="EF145" i="6" s="1"/>
  <c r="ED146" i="6"/>
  <c r="EF146" i="6" s="1"/>
  <c r="EG146" i="6" s="1"/>
  <c r="EH146" i="6" s="1"/>
  <c r="EL104" i="6"/>
  <c r="EN104" i="6" s="1"/>
  <c r="EL123" i="6"/>
  <c r="EN123" i="6" s="1"/>
  <c r="EL83" i="6"/>
  <c r="EN83" i="6" s="1"/>
  <c r="EL159" i="6"/>
  <c r="EN159" i="6" s="1"/>
  <c r="ET149" i="6"/>
  <c r="EV149" i="6" s="1"/>
  <c r="ES149" i="6"/>
  <c r="EU149" i="6" s="1"/>
  <c r="EW149" i="6" s="1"/>
  <c r="EC140" i="6"/>
  <c r="EE140" i="6" s="1"/>
  <c r="ED140" i="6"/>
  <c r="EF140" i="6" s="1"/>
  <c r="DZ108" i="5"/>
  <c r="EX80" i="6"/>
  <c r="EX87" i="6"/>
  <c r="EO125" i="6"/>
  <c r="EP125" i="6" s="1"/>
  <c r="EX125" i="6" s="1"/>
  <c r="DZ163" i="6"/>
  <c r="EO147" i="6"/>
  <c r="EP147" i="6" s="1"/>
  <c r="EX91" i="6"/>
  <c r="EO67" i="6"/>
  <c r="EP67" i="6" s="1"/>
  <c r="EX67" i="6" s="1"/>
  <c r="EO139" i="6"/>
  <c r="EP139" i="6" s="1"/>
  <c r="EX139" i="6" s="1"/>
  <c r="EO93" i="6"/>
  <c r="EP93" i="6" s="1"/>
  <c r="EX93" i="6" s="1"/>
  <c r="EO90" i="6"/>
  <c r="EP90" i="6" s="1"/>
  <c r="EX90" i="6" s="1"/>
  <c r="EO117" i="6"/>
  <c r="EP117" i="6" s="1"/>
  <c r="EG141" i="6"/>
  <c r="EH141" i="6" s="1"/>
  <c r="EX116" i="6"/>
  <c r="EX69" i="6"/>
  <c r="EX118" i="6"/>
  <c r="EX148" i="6"/>
  <c r="EG64" i="6"/>
  <c r="EH64" i="6" s="1"/>
  <c r="EO89" i="6"/>
  <c r="EP89" i="6" s="1"/>
  <c r="EO156" i="6"/>
  <c r="EP156" i="6" s="1"/>
  <c r="EO130" i="6"/>
  <c r="EP130" i="6" s="1"/>
  <c r="EO99" i="6"/>
  <c r="EP99" i="6" s="1"/>
  <c r="EX97" i="6"/>
  <c r="EG92" i="6"/>
  <c r="EH92" i="6" s="1"/>
  <c r="EO101" i="6"/>
  <c r="EP101" i="6" s="1"/>
  <c r="EO151" i="6"/>
  <c r="EP151" i="6" s="1"/>
  <c r="EO126" i="6"/>
  <c r="EP126" i="6" s="1"/>
  <c r="EX160" i="6"/>
  <c r="EG115" i="6"/>
  <c r="EH115" i="6" s="1"/>
  <c r="EX150" i="6"/>
  <c r="EO68" i="6"/>
  <c r="EP68" i="6" s="1"/>
  <c r="EW110" i="6"/>
  <c r="EX137" i="6"/>
  <c r="EX154" i="6"/>
  <c r="EX100" i="6"/>
  <c r="EX128" i="6"/>
  <c r="DY107" i="5"/>
  <c r="DQ78" i="5"/>
  <c r="EC118" i="5"/>
  <c r="ED89" i="5"/>
  <c r="EF89" i="5" s="1"/>
  <c r="DY105" i="5"/>
  <c r="EA105" i="5" s="1"/>
  <c r="EB105" i="5" s="1"/>
  <c r="DY127" i="5"/>
  <c r="DY82" i="5"/>
  <c r="DW94" i="5"/>
  <c r="DY94" i="5" s="1"/>
  <c r="DX98" i="5"/>
  <c r="DZ98" i="5" s="1"/>
  <c r="EK153" i="5"/>
  <c r="EM153" i="5" s="1"/>
  <c r="ED158" i="5"/>
  <c r="EF158" i="5" s="1"/>
  <c r="EC158" i="5"/>
  <c r="EE158" i="5" s="1"/>
  <c r="DU76" i="5"/>
  <c r="DW76" i="5" s="1"/>
  <c r="DV76" i="5"/>
  <c r="DV130" i="5"/>
  <c r="DX130" i="5" s="1"/>
  <c r="DU130" i="5"/>
  <c r="EC150" i="5"/>
  <c r="DZ82" i="5"/>
  <c r="DY64" i="5"/>
  <c r="DV121" i="5"/>
  <c r="DU121" i="5"/>
  <c r="DW121" i="5" s="1"/>
  <c r="DU110" i="5"/>
  <c r="DW110" i="5" s="1"/>
  <c r="DY159" i="5"/>
  <c r="EK162" i="5"/>
  <c r="DV104" i="5"/>
  <c r="DX104" i="5" s="1"/>
  <c r="DZ104" i="5" s="1"/>
  <c r="EH63" i="5"/>
  <c r="EC149" i="5"/>
  <c r="EE149" i="5" s="1"/>
  <c r="EG149" i="5" s="1"/>
  <c r="DY109" i="5"/>
  <c r="EI62" i="5"/>
  <c r="EJ62" i="5" s="1"/>
  <c r="EL62" i="5" s="1"/>
  <c r="EN62" i="5" s="1"/>
  <c r="DQ73" i="5"/>
  <c r="DS73" i="5" s="1"/>
  <c r="DT73" i="5" s="1"/>
  <c r="EH161" i="5"/>
  <c r="EI161" i="5" s="1"/>
  <c r="EJ161" i="5" s="1"/>
  <c r="DY103" i="5"/>
  <c r="EA103" i="5" s="1"/>
  <c r="EB103" i="5" s="1"/>
  <c r="ED103" i="5" s="1"/>
  <c r="EG63" i="5"/>
  <c r="DR122" i="5"/>
  <c r="DS122" i="5" s="1"/>
  <c r="DT122" i="5" s="1"/>
  <c r="DR84" i="5"/>
  <c r="DG85" i="1"/>
  <c r="DJ129" i="1"/>
  <c r="DJ62" i="1"/>
  <c r="DV94" i="1"/>
  <c r="DI100" i="1"/>
  <c r="DN67" i="1"/>
  <c r="DO67" i="1" s="1"/>
  <c r="DM128" i="1"/>
  <c r="DO128" i="1" s="1"/>
  <c r="DK86" i="1"/>
  <c r="DL86" i="1" s="1"/>
  <c r="DI141" i="1"/>
  <c r="DI78" i="1"/>
  <c r="DH99" i="1"/>
  <c r="DF142" i="1"/>
  <c r="DE142" i="1"/>
  <c r="DH132" i="1"/>
  <c r="DG132" i="1"/>
  <c r="DY115" i="5"/>
  <c r="EA115" i="5" s="1"/>
  <c r="EB115" i="5" s="1"/>
  <c r="DU136" i="5"/>
  <c r="DW136" i="5" s="1"/>
  <c r="DY100" i="5"/>
  <c r="DU138" i="5"/>
  <c r="DW138" i="5" s="1"/>
  <c r="DY116" i="5"/>
  <c r="EA116" i="5" s="1"/>
  <c r="EB116" i="5" s="1"/>
  <c r="ED116" i="5" s="1"/>
  <c r="EF116" i="5" s="1"/>
  <c r="DZ127" i="5"/>
  <c r="DZ147" i="5"/>
  <c r="EA147" i="5" s="1"/>
  <c r="EB147" i="5" s="1"/>
  <c r="DY67" i="5"/>
  <c r="EA67" i="5" s="1"/>
  <c r="EB67" i="5" s="1"/>
  <c r="DZ157" i="5"/>
  <c r="EA157" i="5" s="1"/>
  <c r="EB157" i="5" s="1"/>
  <c r="ED157" i="5" s="1"/>
  <c r="EF157" i="5" s="1"/>
  <c r="EH111" i="5"/>
  <c r="ED69" i="5"/>
  <c r="DZ107" i="5"/>
  <c r="EA156" i="5"/>
  <c r="EB156" i="5" s="1"/>
  <c r="ED156" i="5" s="1"/>
  <c r="EF156" i="5" s="1"/>
  <c r="EH120" i="5"/>
  <c r="DY128" i="5"/>
  <c r="EA128" i="5" s="1"/>
  <c r="EB128" i="5" s="1"/>
  <c r="ED128" i="5" s="1"/>
  <c r="EF128" i="5" s="1"/>
  <c r="EA82" i="5"/>
  <c r="EB82" i="5" s="1"/>
  <c r="ED82" i="5" s="1"/>
  <c r="DR78" i="5"/>
  <c r="DV133" i="5"/>
  <c r="DU133" i="5"/>
  <c r="DW133" i="5" s="1"/>
  <c r="ED70" i="5"/>
  <c r="EC70" i="5"/>
  <c r="ED106" i="5"/>
  <c r="EF106" i="5" s="1"/>
  <c r="EC106" i="5"/>
  <c r="ED142" i="5"/>
  <c r="EF142" i="5" s="1"/>
  <c r="EC142" i="5"/>
  <c r="ED135" i="5"/>
  <c r="EF135" i="5" s="1"/>
  <c r="EC135" i="5"/>
  <c r="DV99" i="5"/>
  <c r="DU99" i="5"/>
  <c r="DW99" i="5" s="1"/>
  <c r="DY108" i="5"/>
  <c r="EA108" i="5" s="1"/>
  <c r="EB108" i="5" s="1"/>
  <c r="EH125" i="5"/>
  <c r="EI125" i="5" s="1"/>
  <c r="EJ125" i="5" s="1"/>
  <c r="ED148" i="5"/>
  <c r="EF148" i="5" s="1"/>
  <c r="EC148" i="5"/>
  <c r="DY137" i="5"/>
  <c r="EA137" i="5" s="1"/>
  <c r="EB137" i="5" s="1"/>
  <c r="DW131" i="5"/>
  <c r="DR146" i="5"/>
  <c r="DS146" i="5" s="1"/>
  <c r="DT146" i="5" s="1"/>
  <c r="DX139" i="5"/>
  <c r="DV134" i="5"/>
  <c r="DU134" i="5"/>
  <c r="DW134" i="5" s="1"/>
  <c r="DY119" i="5"/>
  <c r="EA119" i="5" s="1"/>
  <c r="EB119" i="5" s="1"/>
  <c r="EE86" i="5"/>
  <c r="DQ117" i="5"/>
  <c r="DS117" i="5" s="1"/>
  <c r="DT117" i="5" s="1"/>
  <c r="DY65" i="5"/>
  <c r="EA65" i="5" s="1"/>
  <c r="EB65" i="5" s="1"/>
  <c r="EM112" i="5"/>
  <c r="EO112" i="5" s="1"/>
  <c r="DV91" i="5"/>
  <c r="DU91" i="5"/>
  <c r="DW91" i="5" s="1"/>
  <c r="EG101" i="5"/>
  <c r="EI101" i="5" s="1"/>
  <c r="EJ101" i="5" s="1"/>
  <c r="DQ84" i="5"/>
  <c r="EA113" i="5"/>
  <c r="EB113" i="5" s="1"/>
  <c r="ED96" i="5"/>
  <c r="EC96" i="5"/>
  <c r="EF124" i="5"/>
  <c r="EE150" i="5"/>
  <c r="EG150" i="5" s="1"/>
  <c r="DS78" i="5"/>
  <c r="DT78" i="5" s="1"/>
  <c r="EG87" i="5"/>
  <c r="EI87" i="5" s="1"/>
  <c r="EJ87" i="5" s="1"/>
  <c r="DX131" i="5"/>
  <c r="DZ88" i="5"/>
  <c r="EA88" i="5" s="1"/>
  <c r="EB88" i="5" s="1"/>
  <c r="DX75" i="5"/>
  <c r="DY75" i="5" s="1"/>
  <c r="EF86" i="5"/>
  <c r="ED154" i="5"/>
  <c r="EF154" i="5" s="1"/>
  <c r="EC154" i="5"/>
  <c r="DX80" i="5"/>
  <c r="DZ80" i="5" s="1"/>
  <c r="DX132" i="5"/>
  <c r="DZ132" i="5" s="1"/>
  <c r="DX121" i="5"/>
  <c r="DZ121" i="5" s="1"/>
  <c r="EA100" i="5"/>
  <c r="EB100" i="5" s="1"/>
  <c r="ED126" i="5"/>
  <c r="EF126" i="5" s="1"/>
  <c r="EC126" i="5"/>
  <c r="EC157" i="5"/>
  <c r="ED115" i="5"/>
  <c r="EF115" i="5" s="1"/>
  <c r="EC115" i="5"/>
  <c r="DZ83" i="5"/>
  <c r="EA83" i="5" s="1"/>
  <c r="EB83" i="5" s="1"/>
  <c r="EH74" i="5"/>
  <c r="EI74" i="5" s="1"/>
  <c r="EJ74" i="5" s="1"/>
  <c r="DZ159" i="5"/>
  <c r="ED81" i="5"/>
  <c r="EC81" i="5"/>
  <c r="EE81" i="5" s="1"/>
  <c r="ED97" i="5"/>
  <c r="EC97" i="5"/>
  <c r="EE97" i="5" s="1"/>
  <c r="ED152" i="5"/>
  <c r="EF152" i="5" s="1"/>
  <c r="EC152" i="5"/>
  <c r="EM162" i="5"/>
  <c r="EO162" i="5" s="1"/>
  <c r="EF69" i="5"/>
  <c r="EH69" i="5" s="1"/>
  <c r="DX136" i="5"/>
  <c r="DX110" i="5"/>
  <c r="DZ110" i="5" s="1"/>
  <c r="DX123" i="5"/>
  <c r="DZ123" i="5" s="1"/>
  <c r="EE141" i="5"/>
  <c r="EG141" i="5" s="1"/>
  <c r="EE145" i="5"/>
  <c r="EG145" i="5" s="1"/>
  <c r="DV68" i="5"/>
  <c r="DU68" i="5"/>
  <c r="DW68" i="5" s="1"/>
  <c r="ED129" i="5"/>
  <c r="EF129" i="5" s="1"/>
  <c r="EC129" i="5"/>
  <c r="ED90" i="5"/>
  <c r="EC90" i="5"/>
  <c r="DV151" i="5"/>
  <c r="DU151" i="5"/>
  <c r="DZ109" i="5"/>
  <c r="DW93" i="5"/>
  <c r="DX85" i="5"/>
  <c r="DZ85" i="5" s="1"/>
  <c r="EE155" i="5"/>
  <c r="EG155" i="5" s="1"/>
  <c r="EH160" i="5"/>
  <c r="EI160" i="5" s="1"/>
  <c r="EJ160" i="5" s="1"/>
  <c r="EF71" i="5"/>
  <c r="EH71" i="5" s="1"/>
  <c r="DX92" i="5"/>
  <c r="DZ92" i="5" s="1"/>
  <c r="DX77" i="5"/>
  <c r="DZ77" i="5" s="1"/>
  <c r="DW139" i="5"/>
  <c r="DZ139" i="5" s="1"/>
  <c r="DZ64" i="5"/>
  <c r="EN143" i="5"/>
  <c r="EP143" i="5" s="1"/>
  <c r="EN153" i="5"/>
  <c r="EP153" i="5" s="1"/>
  <c r="DV72" i="5"/>
  <c r="DU72" i="5"/>
  <c r="DW72" i="5" s="1"/>
  <c r="EI120" i="5"/>
  <c r="EJ120" i="5" s="1"/>
  <c r="ED95" i="5"/>
  <c r="EC95" i="5"/>
  <c r="EE95" i="5" s="1"/>
  <c r="DZ66" i="5"/>
  <c r="EA66" i="5" s="1"/>
  <c r="EB66" i="5" s="1"/>
  <c r="EI111" i="5"/>
  <c r="EJ111" i="5" s="1"/>
  <c r="EE124" i="5"/>
  <c r="EE118" i="5"/>
  <c r="EG118" i="5" s="1"/>
  <c r="DX93" i="5"/>
  <c r="EF79" i="5"/>
  <c r="EG79" i="5" s="1"/>
  <c r="DX138" i="5"/>
  <c r="DZ138" i="5" s="1"/>
  <c r="DI112" i="1"/>
  <c r="DK112" i="1" s="1"/>
  <c r="DL112" i="1" s="1"/>
  <c r="DG99" i="1"/>
  <c r="DM69" i="1"/>
  <c r="DN69" i="1"/>
  <c r="DI62" i="1"/>
  <c r="DJ78" i="1"/>
  <c r="DM122" i="1"/>
  <c r="DN122" i="1"/>
  <c r="DJ135" i="1"/>
  <c r="DI135" i="1"/>
  <c r="DF84" i="1"/>
  <c r="DE84" i="1"/>
  <c r="DR76" i="1"/>
  <c r="DJ74" i="1"/>
  <c r="DQ127" i="1"/>
  <c r="DH83" i="1"/>
  <c r="DJ100" i="1"/>
  <c r="DI161" i="1"/>
  <c r="DM113" i="1"/>
  <c r="DN113" i="1"/>
  <c r="DQ82" i="1"/>
  <c r="DR73" i="1"/>
  <c r="DJ90" i="1"/>
  <c r="DM104" i="1"/>
  <c r="DP104" i="1" s="1"/>
  <c r="DE152" i="1"/>
  <c r="DF152" i="1"/>
  <c r="DJ97" i="1"/>
  <c r="DJ102" i="1"/>
  <c r="DJ119" i="1"/>
  <c r="DK119" i="1" s="1"/>
  <c r="DL119" i="1" s="1"/>
  <c r="DJ161" i="1"/>
  <c r="DJ87" i="1"/>
  <c r="DG117" i="1"/>
  <c r="DH80" i="1"/>
  <c r="DJ88" i="1"/>
  <c r="DI87" i="1"/>
  <c r="DI115" i="1"/>
  <c r="DI102" i="1"/>
  <c r="DH117" i="1"/>
  <c r="DI74" i="1"/>
  <c r="DI129" i="1"/>
  <c r="DI88" i="1"/>
  <c r="DJ115" i="1"/>
  <c r="DG80" i="1"/>
  <c r="DI90" i="1"/>
  <c r="DH147" i="1"/>
  <c r="DM93" i="1"/>
  <c r="DN93" i="1"/>
  <c r="DM160" i="1"/>
  <c r="DN160" i="1"/>
  <c r="DJ106" i="1"/>
  <c r="DI106" i="1"/>
  <c r="DI97" i="1"/>
  <c r="DG83" i="1"/>
  <c r="DG147" i="1"/>
  <c r="DZ92" i="1"/>
  <c r="DQ123" i="1"/>
  <c r="DR123" i="1"/>
  <c r="DK155" i="1"/>
  <c r="DL155" i="1" s="1"/>
  <c r="DN155" i="1" s="1"/>
  <c r="DK79" i="1"/>
  <c r="DL79" i="1" s="1"/>
  <c r="DM79" i="1" s="1"/>
  <c r="DR127" i="1"/>
  <c r="DK143" i="1"/>
  <c r="DL143" i="1" s="1"/>
  <c r="DM143" i="1" s="1"/>
  <c r="DR89" i="1"/>
  <c r="DQ156" i="1"/>
  <c r="DR64" i="1"/>
  <c r="DV110" i="1"/>
  <c r="DW110" i="1" s="1"/>
  <c r="DQ140" i="1"/>
  <c r="DV162" i="1"/>
  <c r="DX162" i="1" s="1"/>
  <c r="DQ64" i="1"/>
  <c r="DR149" i="1"/>
  <c r="DX114" i="1"/>
  <c r="DX151" i="1"/>
  <c r="DW94" i="1"/>
  <c r="DX124" i="1"/>
  <c r="DR156" i="1"/>
  <c r="DW114" i="1"/>
  <c r="DQ89" i="1"/>
  <c r="DW151" i="1"/>
  <c r="DU68" i="1"/>
  <c r="DV68" i="1"/>
  <c r="DR82" i="1"/>
  <c r="DS82" i="1" s="1"/>
  <c r="DT82" i="1" s="1"/>
  <c r="DU126" i="1"/>
  <c r="DV126" i="1"/>
  <c r="DQ76" i="1"/>
  <c r="DQ149" i="1"/>
  <c r="DY92" i="1"/>
  <c r="DX94" i="1"/>
  <c r="DQ73" i="1"/>
  <c r="DS73" i="1" s="1"/>
  <c r="DT73" i="1" s="1"/>
  <c r="DW124" i="1"/>
  <c r="DR140" i="1"/>
  <c r="DU159" i="1"/>
  <c r="DV159" i="1"/>
  <c r="EC114" i="5" l="1"/>
  <c r="ED114" i="5"/>
  <c r="EF114" i="5" s="1"/>
  <c r="DY131" i="5"/>
  <c r="ED102" i="5"/>
  <c r="EC102" i="5"/>
  <c r="EH158" i="5"/>
  <c r="EG124" i="5"/>
  <c r="EA127" i="5"/>
  <c r="EB127" i="5" s="1"/>
  <c r="EC127" i="5" s="1"/>
  <c r="EE127" i="5" s="1"/>
  <c r="DX144" i="5"/>
  <c r="DZ144" i="5" s="1"/>
  <c r="ED140" i="5"/>
  <c r="EF140" i="5" s="1"/>
  <c r="EC140" i="5"/>
  <c r="EE140" i="5" s="1"/>
  <c r="EK161" i="5"/>
  <c r="EM161" i="5" s="1"/>
  <c r="EL161" i="5"/>
  <c r="DO145" i="1"/>
  <c r="DI72" i="1"/>
  <c r="DO136" i="1"/>
  <c r="DI139" i="1"/>
  <c r="DJ139" i="1"/>
  <c r="DK139" i="1" s="1"/>
  <c r="DL139" i="1" s="1"/>
  <c r="DF81" i="1"/>
  <c r="DF109" i="1"/>
  <c r="DE109" i="1"/>
  <c r="DP136" i="1"/>
  <c r="DR136" i="1" s="1"/>
  <c r="DQ63" i="1"/>
  <c r="DI75" i="1"/>
  <c r="DJ75" i="1"/>
  <c r="DB107" i="1"/>
  <c r="DA107" i="1"/>
  <c r="DP145" i="1"/>
  <c r="DR145" i="1" s="1"/>
  <c r="DS76" i="1"/>
  <c r="DT76" i="1" s="1"/>
  <c r="DK141" i="1"/>
  <c r="DL141" i="1" s="1"/>
  <c r="DG91" i="1"/>
  <c r="DJ77" i="1"/>
  <c r="DI77" i="1"/>
  <c r="DN134" i="1"/>
  <c r="DM134" i="1"/>
  <c r="DN137" i="1"/>
  <c r="DM137" i="1"/>
  <c r="DR63" i="1"/>
  <c r="DS63" i="1" s="1"/>
  <c r="DT63" i="1" s="1"/>
  <c r="DH131" i="1"/>
  <c r="DK105" i="1"/>
  <c r="DL105" i="1" s="1"/>
  <c r="DK70" i="1"/>
  <c r="DL70" i="1" s="1"/>
  <c r="DN70" i="1" s="1"/>
  <c r="DE101" i="1"/>
  <c r="DF101" i="1"/>
  <c r="DF71" i="1"/>
  <c r="DE71" i="1"/>
  <c r="DG138" i="1"/>
  <c r="DF66" i="1"/>
  <c r="DH66" i="1" s="1"/>
  <c r="DP154" i="1"/>
  <c r="DK95" i="1"/>
  <c r="DL95" i="1" s="1"/>
  <c r="DM95" i="1" s="1"/>
  <c r="DK108" i="1"/>
  <c r="DL108" i="1" s="1"/>
  <c r="DN108" i="1" s="1"/>
  <c r="DP108" i="1" s="1"/>
  <c r="DG96" i="1"/>
  <c r="DJ146" i="1"/>
  <c r="DI146" i="1"/>
  <c r="DK78" i="1"/>
  <c r="DL78" i="1" s="1"/>
  <c r="DN78" i="1" s="1"/>
  <c r="DI99" i="1"/>
  <c r="DG81" i="1"/>
  <c r="DP128" i="1"/>
  <c r="DK62" i="1"/>
  <c r="DL62" i="1" s="1"/>
  <c r="DP67" i="1"/>
  <c r="DC65" i="1"/>
  <c r="DD65" i="1" s="1"/>
  <c r="DH96" i="1"/>
  <c r="DG66" i="1"/>
  <c r="DK100" i="1"/>
  <c r="DL100" i="1" s="1"/>
  <c r="DH81" i="1"/>
  <c r="DJ81" i="1" s="1"/>
  <c r="DG144" i="1"/>
  <c r="DG98" i="1"/>
  <c r="DH138" i="1"/>
  <c r="DJ138" i="1" s="1"/>
  <c r="DK158" i="1"/>
  <c r="DL158" i="1" s="1"/>
  <c r="DN158" i="1" s="1"/>
  <c r="DB150" i="1"/>
  <c r="DJ125" i="1"/>
  <c r="DM158" i="1"/>
  <c r="EA92" i="1"/>
  <c r="EB92" i="1" s="1"/>
  <c r="DO104" i="1"/>
  <c r="DI83" i="1"/>
  <c r="DK129" i="1"/>
  <c r="DL129" i="1" s="1"/>
  <c r="DA150" i="1"/>
  <c r="DI125" i="1"/>
  <c r="DX110" i="1"/>
  <c r="DJ117" i="1"/>
  <c r="DI85" i="1"/>
  <c r="DJ72" i="1"/>
  <c r="DK72" i="1" s="1"/>
  <c r="DL72" i="1" s="1"/>
  <c r="DF65" i="1"/>
  <c r="DE65" i="1"/>
  <c r="DE120" i="1"/>
  <c r="DH144" i="1"/>
  <c r="DJ144" i="1" s="1"/>
  <c r="DI147" i="1"/>
  <c r="DS133" i="1"/>
  <c r="DT133" i="1" s="1"/>
  <c r="DU133" i="1" s="1"/>
  <c r="DK115" i="1"/>
  <c r="DL115" i="1" s="1"/>
  <c r="DK161" i="1"/>
  <c r="DL161" i="1" s="1"/>
  <c r="DH98" i="1"/>
  <c r="DO69" i="1"/>
  <c r="DQ67" i="1"/>
  <c r="DN95" i="1"/>
  <c r="DO95" i="1" s="1"/>
  <c r="DI103" i="1"/>
  <c r="DJ103" i="1"/>
  <c r="DR67" i="1"/>
  <c r="DP111" i="1"/>
  <c r="DG142" i="1"/>
  <c r="DK121" i="1"/>
  <c r="DL121" i="1" s="1"/>
  <c r="DP130" i="1"/>
  <c r="DM116" i="1"/>
  <c r="DN116" i="1"/>
  <c r="DV153" i="1"/>
  <c r="DU153" i="1"/>
  <c r="EG89" i="5"/>
  <c r="EH89" i="5"/>
  <c r="DM108" i="1"/>
  <c r="DS149" i="1"/>
  <c r="DT149" i="1" s="1"/>
  <c r="DK90" i="1"/>
  <c r="DL90" i="1" s="1"/>
  <c r="EA107" i="5"/>
  <c r="EB107" i="5" s="1"/>
  <c r="EO65" i="6"/>
  <c r="EP65" i="6" s="1"/>
  <c r="ET102" i="6"/>
  <c r="EV102" i="6" s="1"/>
  <c r="DM157" i="1"/>
  <c r="DN157" i="1"/>
  <c r="DS140" i="1"/>
  <c r="DT140" i="1" s="1"/>
  <c r="DK135" i="1"/>
  <c r="DL135" i="1" s="1"/>
  <c r="DM135" i="1" s="1"/>
  <c r="EG86" i="5"/>
  <c r="DI132" i="1"/>
  <c r="DJ85" i="1"/>
  <c r="DK85" i="1" s="1"/>
  <c r="DL85" i="1" s="1"/>
  <c r="DM85" i="1" s="1"/>
  <c r="DN118" i="1"/>
  <c r="DM118" i="1"/>
  <c r="DI91" i="1"/>
  <c r="DJ91" i="1"/>
  <c r="DC150" i="1"/>
  <c r="DD150" i="1" s="1"/>
  <c r="DQ154" i="1"/>
  <c r="DR154" i="1"/>
  <c r="ES120" i="6"/>
  <c r="EU120" i="6" s="1"/>
  <c r="EW120" i="6" s="1"/>
  <c r="DH120" i="1"/>
  <c r="DO130" i="1"/>
  <c r="DO111" i="1"/>
  <c r="DM105" i="1"/>
  <c r="DN105" i="1"/>
  <c r="DN148" i="1"/>
  <c r="DM148" i="1"/>
  <c r="DG120" i="1"/>
  <c r="ET98" i="6"/>
  <c r="EV98" i="6" s="1"/>
  <c r="EX86" i="6"/>
  <c r="ER86" i="6"/>
  <c r="ET110" i="6"/>
  <c r="EV110" i="6" s="1"/>
  <c r="EC105" i="5"/>
  <c r="EE105" i="5" s="1"/>
  <c r="ED105" i="5"/>
  <c r="EA64" i="5"/>
  <c r="EB64" i="5" s="1"/>
  <c r="EC116" i="5"/>
  <c r="EC128" i="5"/>
  <c r="EG158" i="5"/>
  <c r="DS84" i="5"/>
  <c r="DT84" i="5" s="1"/>
  <c r="EI63" i="5"/>
  <c r="EJ63" i="5" s="1"/>
  <c r="EA159" i="5"/>
  <c r="EB159" i="5" s="1"/>
  <c r="EC159" i="5" s="1"/>
  <c r="DY98" i="5"/>
  <c r="EA98" i="5" s="1"/>
  <c r="EB98" i="5" s="1"/>
  <c r="ED98" i="5" s="1"/>
  <c r="EL71" i="6"/>
  <c r="EN71" i="6" s="1"/>
  <c r="EK71" i="6"/>
  <c r="EM71" i="6" s="1"/>
  <c r="EO71" i="6" s="1"/>
  <c r="EP71" i="6" s="1"/>
  <c r="EX71" i="6" s="1"/>
  <c r="EX85" i="6"/>
  <c r="EG142" i="6"/>
  <c r="EH142" i="6" s="1"/>
  <c r="EJ142" i="6" s="1"/>
  <c r="ER109" i="6"/>
  <c r="EO161" i="6"/>
  <c r="EP161" i="6" s="1"/>
  <c r="EQ161" i="6" s="1"/>
  <c r="EO143" i="6"/>
  <c r="EP143" i="6" s="1"/>
  <c r="EX94" i="6"/>
  <c r="ET120" i="6"/>
  <c r="EV120" i="6" s="1"/>
  <c r="EJ129" i="6"/>
  <c r="EL129" i="6" s="1"/>
  <c r="EN129" i="6" s="1"/>
  <c r="ER107" i="6"/>
  <c r="EO104" i="6"/>
  <c r="EP104" i="6" s="1"/>
  <c r="EX135" i="6"/>
  <c r="EQ135" i="6"/>
  <c r="ER135" i="6"/>
  <c r="EI72" i="6"/>
  <c r="EL72" i="6" s="1"/>
  <c r="EN72" i="6" s="1"/>
  <c r="EQ109" i="6"/>
  <c r="ES109" i="6" s="1"/>
  <c r="EU109" i="6" s="1"/>
  <c r="EW109" i="6" s="1"/>
  <c r="EQ107" i="6"/>
  <c r="EO138" i="6"/>
  <c r="EP138" i="6" s="1"/>
  <c r="EX138" i="6" s="1"/>
  <c r="EO158" i="6"/>
  <c r="EP158" i="6" s="1"/>
  <c r="EX158" i="6" s="1"/>
  <c r="EG82" i="6"/>
  <c r="EH82" i="6" s="1"/>
  <c r="EI82" i="6" s="1"/>
  <c r="EG70" i="6"/>
  <c r="EH70" i="6" s="1"/>
  <c r="EI70" i="6" s="1"/>
  <c r="EO124" i="6"/>
  <c r="EP124" i="6" s="1"/>
  <c r="ER124" i="6" s="1"/>
  <c r="EK76" i="6"/>
  <c r="EM76" i="6" s="1"/>
  <c r="EO76" i="6" s="1"/>
  <c r="EP76" i="6" s="1"/>
  <c r="EX76" i="6" s="1"/>
  <c r="EQ85" i="6"/>
  <c r="ET85" i="6" s="1"/>
  <c r="EV85" i="6" s="1"/>
  <c r="EQ144" i="6"/>
  <c r="ES144" i="6" s="1"/>
  <c r="EU144" i="6" s="1"/>
  <c r="EW144" i="6" s="1"/>
  <c r="EK74" i="6"/>
  <c r="EM74" i="6" s="1"/>
  <c r="EK108" i="6"/>
  <c r="EM108" i="6" s="1"/>
  <c r="ES116" i="6"/>
  <c r="EU116" i="6" s="1"/>
  <c r="EK122" i="6"/>
  <c r="EM122" i="6" s="1"/>
  <c r="ES148" i="6"/>
  <c r="EU148" i="6" s="1"/>
  <c r="EK157" i="6"/>
  <c r="EM157" i="6" s="1"/>
  <c r="EK133" i="6"/>
  <c r="EM133" i="6" s="1"/>
  <c r="EX144" i="6"/>
  <c r="EL134" i="6"/>
  <c r="EN134" i="6" s="1"/>
  <c r="EK114" i="6"/>
  <c r="EM114" i="6" s="1"/>
  <c r="ES63" i="6"/>
  <c r="EU63" i="6" s="1"/>
  <c r="EW63" i="6" s="1"/>
  <c r="EG140" i="6"/>
  <c r="EH140" i="6" s="1"/>
  <c r="EJ140" i="6" s="1"/>
  <c r="EL131" i="6"/>
  <c r="EN131" i="6" s="1"/>
  <c r="ET69" i="6"/>
  <c r="EV69" i="6" s="1"/>
  <c r="ET150" i="6"/>
  <c r="EV150" i="6" s="1"/>
  <c r="ET87" i="6"/>
  <c r="EV87" i="6" s="1"/>
  <c r="ET118" i="6"/>
  <c r="EV118" i="6" s="1"/>
  <c r="ET62" i="6"/>
  <c r="EV62" i="6" s="1"/>
  <c r="EC75" i="6"/>
  <c r="EE75" i="6" s="1"/>
  <c r="EK73" i="6"/>
  <c r="EM73" i="6" s="1"/>
  <c r="ES160" i="6"/>
  <c r="EU160" i="6" s="1"/>
  <c r="ET97" i="6"/>
  <c r="EV97" i="6" s="1"/>
  <c r="ET91" i="6"/>
  <c r="EV91" i="6" s="1"/>
  <c r="ES137" i="6"/>
  <c r="EU137" i="6" s="1"/>
  <c r="EW137" i="6" s="1"/>
  <c r="ES154" i="6"/>
  <c r="EU154" i="6" s="1"/>
  <c r="ES162" i="6"/>
  <c r="EU162" i="6" s="1"/>
  <c r="EW162" i="6" s="1"/>
  <c r="EZ72" i="6" s="1"/>
  <c r="C45" i="6" s="1"/>
  <c r="ED75" i="6"/>
  <c r="EF75" i="6" s="1"/>
  <c r="EL73" i="6"/>
  <c r="EN73" i="6" s="1"/>
  <c r="ET160" i="6"/>
  <c r="EV160" i="6" s="1"/>
  <c r="ET137" i="6"/>
  <c r="EV137" i="6" s="1"/>
  <c r="ET154" i="6"/>
  <c r="EV154" i="6" s="1"/>
  <c r="ES127" i="6"/>
  <c r="EU127" i="6" s="1"/>
  <c r="EW127" i="6" s="1"/>
  <c r="EK105" i="6"/>
  <c r="EM105" i="6" s="1"/>
  <c r="ES128" i="6"/>
  <c r="EU128" i="6" s="1"/>
  <c r="EI92" i="6"/>
  <c r="EJ92" i="6"/>
  <c r="EI142" i="6"/>
  <c r="EI64" i="6"/>
  <c r="EJ64" i="6"/>
  <c r="EX117" i="6"/>
  <c r="EQ117" i="6"/>
  <c r="ER117" i="6"/>
  <c r="EK131" i="6"/>
  <c r="EM131" i="6" s="1"/>
  <c r="ES69" i="6"/>
  <c r="EU69" i="6" s="1"/>
  <c r="EW69" i="6" s="1"/>
  <c r="ES150" i="6"/>
  <c r="EU150" i="6" s="1"/>
  <c r="EW150" i="6" s="1"/>
  <c r="ET162" i="6"/>
  <c r="EV162" i="6" s="1"/>
  <c r="ES87" i="6"/>
  <c r="EU87" i="6" s="1"/>
  <c r="EW87" i="6" s="1"/>
  <c r="EK129" i="6"/>
  <c r="EM129" i="6" s="1"/>
  <c r="ES118" i="6"/>
  <c r="EU118" i="6" s="1"/>
  <c r="EW118" i="6" s="1"/>
  <c r="ES62" i="6"/>
  <c r="EU62" i="6" s="1"/>
  <c r="EW62" i="6" s="1"/>
  <c r="EZ62" i="6" s="1"/>
  <c r="C35" i="6" s="1"/>
  <c r="ES78" i="6"/>
  <c r="EU78" i="6" s="1"/>
  <c r="ET78" i="6"/>
  <c r="EV78" i="6" s="1"/>
  <c r="ET127" i="6"/>
  <c r="EV127" i="6" s="1"/>
  <c r="EL105" i="6"/>
  <c r="EN105" i="6" s="1"/>
  <c r="ET128" i="6"/>
  <c r="EV128" i="6" s="1"/>
  <c r="ES97" i="6"/>
  <c r="EU97" i="6" s="1"/>
  <c r="EW97" i="6" s="1"/>
  <c r="ES91" i="6"/>
  <c r="EU91" i="6" s="1"/>
  <c r="EW91" i="6" s="1"/>
  <c r="EQ126" i="6"/>
  <c r="ER126" i="6"/>
  <c r="EX101" i="6"/>
  <c r="EQ101" i="6"/>
  <c r="ER101" i="6"/>
  <c r="EQ99" i="6"/>
  <c r="ER99" i="6"/>
  <c r="EQ156" i="6"/>
  <c r="ER156" i="6"/>
  <c r="EI141" i="6"/>
  <c r="EJ141" i="6"/>
  <c r="EQ90" i="6"/>
  <c r="ER90" i="6"/>
  <c r="EQ139" i="6"/>
  <c r="ER139" i="6"/>
  <c r="EX147" i="6"/>
  <c r="EQ147" i="6"/>
  <c r="ER147" i="6"/>
  <c r="EQ158" i="6"/>
  <c r="ER158" i="6"/>
  <c r="ES80" i="6"/>
  <c r="EU80" i="6" s="1"/>
  <c r="EW80" i="6" s="1"/>
  <c r="ET80" i="6"/>
  <c r="EV80" i="6" s="1"/>
  <c r="EQ68" i="6"/>
  <c r="ER68" i="6"/>
  <c r="EI115" i="6"/>
  <c r="EJ115" i="6"/>
  <c r="EQ151" i="6"/>
  <c r="ER151" i="6"/>
  <c r="EI146" i="6"/>
  <c r="EJ146" i="6"/>
  <c r="EQ130" i="6"/>
  <c r="ER130" i="6"/>
  <c r="EX143" i="6"/>
  <c r="EQ143" i="6"/>
  <c r="ER143" i="6"/>
  <c r="EQ93" i="6"/>
  <c r="ER93" i="6"/>
  <c r="EQ67" i="6"/>
  <c r="ER67" i="6"/>
  <c r="ES94" i="6"/>
  <c r="EU94" i="6" s="1"/>
  <c r="EW94" i="6" s="1"/>
  <c r="ET94" i="6"/>
  <c r="EV94" i="6" s="1"/>
  <c r="ES86" i="6"/>
  <c r="EU86" i="6" s="1"/>
  <c r="EW86" i="6" s="1"/>
  <c r="ET86" i="6"/>
  <c r="EV86" i="6" s="1"/>
  <c r="EO132" i="6"/>
  <c r="EP132" i="6" s="1"/>
  <c r="EX156" i="6"/>
  <c r="EQ65" i="6"/>
  <c r="ER65" i="6"/>
  <c r="EQ76" i="6"/>
  <c r="ER76" i="6"/>
  <c r="EQ89" i="6"/>
  <c r="ER89" i="6"/>
  <c r="EQ104" i="6"/>
  <c r="ER104" i="6"/>
  <c r="EQ125" i="6"/>
  <c r="ER125" i="6"/>
  <c r="EL74" i="6"/>
  <c r="EN74" i="6" s="1"/>
  <c r="EO74" i="6" s="1"/>
  <c r="EP74" i="6" s="1"/>
  <c r="EL108" i="6"/>
  <c r="EN108" i="6" s="1"/>
  <c r="EO108" i="6" s="1"/>
  <c r="EP108" i="6" s="1"/>
  <c r="EX108" i="6" s="1"/>
  <c r="ES96" i="6"/>
  <c r="EU96" i="6" s="1"/>
  <c r="EW96" i="6" s="1"/>
  <c r="ET96" i="6"/>
  <c r="EV96" i="6" s="1"/>
  <c r="ES100" i="6"/>
  <c r="EU100" i="6" s="1"/>
  <c r="ET100" i="6"/>
  <c r="EV100" i="6" s="1"/>
  <c r="ET116" i="6"/>
  <c r="EV116" i="6" s="1"/>
  <c r="EL122" i="6"/>
  <c r="EN122" i="6" s="1"/>
  <c r="ET148" i="6"/>
  <c r="EV148" i="6" s="1"/>
  <c r="EL157" i="6"/>
  <c r="EN157" i="6" s="1"/>
  <c r="ER138" i="6"/>
  <c r="EL133" i="6"/>
  <c r="EN133" i="6" s="1"/>
  <c r="EK136" i="6"/>
  <c r="EM136" i="6" s="1"/>
  <c r="EL136" i="6"/>
  <c r="EN136" i="6" s="1"/>
  <c r="EL114" i="6"/>
  <c r="EN114" i="6" s="1"/>
  <c r="ET63" i="6"/>
  <c r="EV63" i="6" s="1"/>
  <c r="EK134" i="6"/>
  <c r="EM134" i="6" s="1"/>
  <c r="EO113" i="6"/>
  <c r="EP113" i="6" s="1"/>
  <c r="EX113" i="6" s="1"/>
  <c r="EO119" i="6"/>
  <c r="EP119" i="6" s="1"/>
  <c r="EO159" i="6"/>
  <c r="EP159" i="6" s="1"/>
  <c r="EX89" i="6"/>
  <c r="EX104" i="6"/>
  <c r="EW78" i="6"/>
  <c r="EX99" i="6"/>
  <c r="EW148" i="6"/>
  <c r="EO88" i="6"/>
  <c r="EP88" i="6" s="1"/>
  <c r="EX88" i="6" s="1"/>
  <c r="EG155" i="6"/>
  <c r="EH155" i="6" s="1"/>
  <c r="EX130" i="6"/>
  <c r="EG121" i="6"/>
  <c r="EH121" i="6" s="1"/>
  <c r="EX65" i="6"/>
  <c r="EG145" i="6"/>
  <c r="EH145" i="6" s="1"/>
  <c r="EO123" i="6"/>
  <c r="EP123" i="6" s="1"/>
  <c r="EX126" i="6"/>
  <c r="EX151" i="6"/>
  <c r="EX68" i="6"/>
  <c r="EW102" i="6"/>
  <c r="EZ66" i="6" s="1"/>
  <c r="C39" i="6" s="1"/>
  <c r="EW160" i="6"/>
  <c r="EC98" i="5"/>
  <c r="EE98" i="5" s="1"/>
  <c r="DZ94" i="5"/>
  <c r="EA94" i="5" s="1"/>
  <c r="EB94" i="5" s="1"/>
  <c r="DY93" i="5"/>
  <c r="DX76" i="5"/>
  <c r="DZ76" i="5" s="1"/>
  <c r="DW130" i="5"/>
  <c r="DZ130" i="5" s="1"/>
  <c r="EK62" i="5"/>
  <c r="EM62" i="5" s="1"/>
  <c r="EC156" i="5"/>
  <c r="EA109" i="5"/>
  <c r="EB109" i="5" s="1"/>
  <c r="EC109" i="5" s="1"/>
  <c r="EC103" i="5"/>
  <c r="EE103" i="5" s="1"/>
  <c r="DZ136" i="5"/>
  <c r="EL63" i="5"/>
  <c r="EN63" i="5" s="1"/>
  <c r="EK63" i="5"/>
  <c r="EM63" i="5" s="1"/>
  <c r="DY104" i="5"/>
  <c r="DV73" i="5"/>
  <c r="DU73" i="5"/>
  <c r="DW73" i="5" s="1"/>
  <c r="DM86" i="1"/>
  <c r="DN86" i="1"/>
  <c r="DK102" i="1"/>
  <c r="DL102" i="1" s="1"/>
  <c r="DM102" i="1" s="1"/>
  <c r="DR128" i="1"/>
  <c r="DJ132" i="1"/>
  <c r="DH142" i="1"/>
  <c r="DJ142" i="1" s="1"/>
  <c r="ED127" i="5"/>
  <c r="EF127" i="5" s="1"/>
  <c r="EC82" i="5"/>
  <c r="EE82" i="5" s="1"/>
  <c r="EH145" i="5"/>
  <c r="EI145" i="5" s="1"/>
  <c r="EJ145" i="5" s="1"/>
  <c r="EK145" i="5" s="1"/>
  <c r="EM145" i="5" s="1"/>
  <c r="EG71" i="5"/>
  <c r="EI71" i="5" s="1"/>
  <c r="EJ71" i="5" s="1"/>
  <c r="ED147" i="5"/>
  <c r="EF147" i="5" s="1"/>
  <c r="EC147" i="5"/>
  <c r="DY80" i="5"/>
  <c r="EA80" i="5" s="1"/>
  <c r="EB80" i="5" s="1"/>
  <c r="DZ93" i="5"/>
  <c r="DV122" i="5"/>
  <c r="DU122" i="5"/>
  <c r="DW122" i="5" s="1"/>
  <c r="DY85" i="5"/>
  <c r="EP62" i="5"/>
  <c r="EO143" i="5"/>
  <c r="DY77" i="5"/>
  <c r="EA77" i="5" s="1"/>
  <c r="EB77" i="5" s="1"/>
  <c r="EO62" i="5"/>
  <c r="DY110" i="5"/>
  <c r="EA110" i="5" s="1"/>
  <c r="EB110" i="5" s="1"/>
  <c r="EP162" i="5"/>
  <c r="DY121" i="5"/>
  <c r="EA121" i="5" s="1"/>
  <c r="EB121" i="5" s="1"/>
  <c r="EC121" i="5" s="1"/>
  <c r="EH149" i="5"/>
  <c r="EI149" i="5" s="1"/>
  <c r="EJ149" i="5" s="1"/>
  <c r="EL149" i="5" s="1"/>
  <c r="EH86" i="5"/>
  <c r="EI86" i="5" s="1"/>
  <c r="EJ86" i="5" s="1"/>
  <c r="DZ131" i="5"/>
  <c r="EH118" i="5"/>
  <c r="EI118" i="5" s="1"/>
  <c r="EJ118" i="5" s="1"/>
  <c r="DY136" i="5"/>
  <c r="ED83" i="5"/>
  <c r="EC83" i="5"/>
  <c r="EE83" i="5" s="1"/>
  <c r="ED64" i="5"/>
  <c r="EC64" i="5"/>
  <c r="ED159" i="5"/>
  <c r="ED88" i="5"/>
  <c r="EC88" i="5"/>
  <c r="EL74" i="5"/>
  <c r="EN74" i="5" s="1"/>
  <c r="EK74" i="5"/>
  <c r="DX72" i="5"/>
  <c r="DY72" i="5" s="1"/>
  <c r="EN161" i="5"/>
  <c r="EO161" i="5" s="1"/>
  <c r="EH79" i="5"/>
  <c r="EI79" i="5" s="1"/>
  <c r="EJ79" i="5" s="1"/>
  <c r="EE129" i="5"/>
  <c r="EG129" i="5" s="1"/>
  <c r="EL145" i="5"/>
  <c r="EE126" i="5"/>
  <c r="EG126" i="5" s="1"/>
  <c r="EF105" i="5"/>
  <c r="EG105" i="5" s="1"/>
  <c r="DX91" i="5"/>
  <c r="DZ91" i="5" s="1"/>
  <c r="DV117" i="5"/>
  <c r="DU117" i="5"/>
  <c r="DW117" i="5" s="1"/>
  <c r="DZ75" i="5"/>
  <c r="EA75" i="5" s="1"/>
  <c r="EB75" i="5" s="1"/>
  <c r="DY139" i="5"/>
  <c r="EA139" i="5" s="1"/>
  <c r="EB139" i="5" s="1"/>
  <c r="DV146" i="5"/>
  <c r="DU146" i="5"/>
  <c r="DW146" i="5" s="1"/>
  <c r="EE148" i="5"/>
  <c r="EG148" i="5" s="1"/>
  <c r="EE135" i="5"/>
  <c r="EG135" i="5" s="1"/>
  <c r="EE156" i="5"/>
  <c r="EG156" i="5" s="1"/>
  <c r="ED66" i="5"/>
  <c r="EC66" i="5"/>
  <c r="DY138" i="5"/>
  <c r="EA138" i="5" s="1"/>
  <c r="EB138" i="5" s="1"/>
  <c r="EH124" i="5"/>
  <c r="EI124" i="5" s="1"/>
  <c r="EJ124" i="5" s="1"/>
  <c r="EF95" i="5"/>
  <c r="EH95" i="5" s="1"/>
  <c r="EO153" i="5"/>
  <c r="EH155" i="5"/>
  <c r="EI155" i="5" s="1"/>
  <c r="EJ155" i="5" s="1"/>
  <c r="EH141" i="5"/>
  <c r="EI141" i="5" s="1"/>
  <c r="EJ141" i="5" s="1"/>
  <c r="DY123" i="5"/>
  <c r="EA123" i="5" s="1"/>
  <c r="EB123" i="5" s="1"/>
  <c r="EG69" i="5"/>
  <c r="EI69" i="5" s="1"/>
  <c r="EJ69" i="5" s="1"/>
  <c r="EF81" i="5"/>
  <c r="EH81" i="5" s="1"/>
  <c r="EE157" i="5"/>
  <c r="EG157" i="5" s="1"/>
  <c r="EH140" i="5"/>
  <c r="EL87" i="5"/>
  <c r="EN87" i="5" s="1"/>
  <c r="EK87" i="5"/>
  <c r="DV78" i="5"/>
  <c r="DU78" i="5"/>
  <c r="DW78" i="5" s="1"/>
  <c r="EH150" i="5"/>
  <c r="EI150" i="5" s="1"/>
  <c r="EJ150" i="5" s="1"/>
  <c r="EE96" i="5"/>
  <c r="ED113" i="5"/>
  <c r="EF113" i="5" s="1"/>
  <c r="EC113" i="5"/>
  <c r="EL101" i="5"/>
  <c r="EK101" i="5"/>
  <c r="EM101" i="5" s="1"/>
  <c r="EP112" i="5"/>
  <c r="EE102" i="5"/>
  <c r="DX133" i="5"/>
  <c r="DZ133" i="5" s="1"/>
  <c r="EL111" i="5"/>
  <c r="EK111" i="5"/>
  <c r="EM111" i="5" s="1"/>
  <c r="EL120" i="5"/>
  <c r="EN120" i="5" s="1"/>
  <c r="EK120" i="5"/>
  <c r="DY92" i="5"/>
  <c r="EA92" i="5" s="1"/>
  <c r="EB92" i="5" s="1"/>
  <c r="EL160" i="5"/>
  <c r="EN160" i="5" s="1"/>
  <c r="EK160" i="5"/>
  <c r="DW151" i="5"/>
  <c r="EE90" i="5"/>
  <c r="EE152" i="5"/>
  <c r="EG152" i="5" s="1"/>
  <c r="EF103" i="5"/>
  <c r="EH103" i="5" s="1"/>
  <c r="ED100" i="5"/>
  <c r="EC100" i="5"/>
  <c r="DY132" i="5"/>
  <c r="EA132" i="5" s="1"/>
  <c r="EB132" i="5" s="1"/>
  <c r="EE154" i="5"/>
  <c r="EH154" i="5" s="1"/>
  <c r="EL125" i="5"/>
  <c r="EK125" i="5"/>
  <c r="EM125" i="5" s="1"/>
  <c r="ED107" i="5"/>
  <c r="EF107" i="5" s="1"/>
  <c r="EC107" i="5"/>
  <c r="EF96" i="5"/>
  <c r="DV84" i="5"/>
  <c r="DU84" i="5"/>
  <c r="DW84" i="5" s="1"/>
  <c r="EF82" i="5"/>
  <c r="EE142" i="5"/>
  <c r="EG142" i="5" s="1"/>
  <c r="EF102" i="5"/>
  <c r="EE70" i="5"/>
  <c r="DZ72" i="5"/>
  <c r="EP161" i="5"/>
  <c r="EE116" i="5"/>
  <c r="EG116" i="5" s="1"/>
  <c r="EA85" i="5"/>
  <c r="EB85" i="5" s="1"/>
  <c r="EE128" i="5"/>
  <c r="EG128" i="5" s="1"/>
  <c r="DX151" i="5"/>
  <c r="EF90" i="5"/>
  <c r="DX68" i="5"/>
  <c r="DY68" i="5" s="1"/>
  <c r="ED110" i="5"/>
  <c r="EF110" i="5" s="1"/>
  <c r="EC110" i="5"/>
  <c r="EA104" i="5"/>
  <c r="EB104" i="5" s="1"/>
  <c r="EF97" i="5"/>
  <c r="EH97" i="5" s="1"/>
  <c r="EE115" i="5"/>
  <c r="EG115" i="5" s="1"/>
  <c r="ED67" i="5"/>
  <c r="EC67" i="5"/>
  <c r="EE67" i="5" s="1"/>
  <c r="EA131" i="5"/>
  <c r="EB131" i="5" s="1"/>
  <c r="EI89" i="5"/>
  <c r="EJ89" i="5" s="1"/>
  <c r="EK149" i="5"/>
  <c r="EI158" i="5"/>
  <c r="EJ158" i="5" s="1"/>
  <c r="ED65" i="5"/>
  <c r="EC65" i="5"/>
  <c r="EE65" i="5" s="1"/>
  <c r="ED119" i="5"/>
  <c r="EF119" i="5" s="1"/>
  <c r="EC119" i="5"/>
  <c r="DX134" i="5"/>
  <c r="DZ134" i="5" s="1"/>
  <c r="ED137" i="5"/>
  <c r="EF137" i="5" s="1"/>
  <c r="EC137" i="5"/>
  <c r="ED108" i="5"/>
  <c r="EF108" i="5" s="1"/>
  <c r="EC108" i="5"/>
  <c r="EE114" i="5"/>
  <c r="EG114" i="5" s="1"/>
  <c r="DX99" i="5"/>
  <c r="DZ99" i="5" s="1"/>
  <c r="EE147" i="5"/>
  <c r="EE106" i="5"/>
  <c r="EG106" i="5" s="1"/>
  <c r="EF70" i="5"/>
  <c r="DM112" i="1"/>
  <c r="DN112" i="1"/>
  <c r="DJ99" i="1"/>
  <c r="DK99" i="1" s="1"/>
  <c r="DL99" i="1" s="1"/>
  <c r="DP69" i="1"/>
  <c r="DQ69" i="1" s="1"/>
  <c r="DK106" i="1"/>
  <c r="DL106" i="1" s="1"/>
  <c r="DN106" i="1" s="1"/>
  <c r="DO160" i="1"/>
  <c r="DK88" i="1"/>
  <c r="DL88" i="1" s="1"/>
  <c r="DN88" i="1" s="1"/>
  <c r="DK74" i="1"/>
  <c r="DL74" i="1" s="1"/>
  <c r="DM74" i="1" s="1"/>
  <c r="DM62" i="1"/>
  <c r="DN62" i="1"/>
  <c r="DP122" i="1"/>
  <c r="DO122" i="1"/>
  <c r="DG84" i="1"/>
  <c r="DS127" i="1"/>
  <c r="DT127" i="1" s="1"/>
  <c r="DV127" i="1" s="1"/>
  <c r="DH84" i="1"/>
  <c r="DJ83" i="1"/>
  <c r="DK83" i="1" s="1"/>
  <c r="DL83" i="1" s="1"/>
  <c r="DN135" i="1"/>
  <c r="DS156" i="1"/>
  <c r="DT156" i="1" s="1"/>
  <c r="DV156" i="1" s="1"/>
  <c r="DM155" i="1"/>
  <c r="DO155" i="1" s="1"/>
  <c r="DK87" i="1"/>
  <c r="DL87" i="1" s="1"/>
  <c r="DM87" i="1" s="1"/>
  <c r="DS64" i="1"/>
  <c r="DT64" i="1" s="1"/>
  <c r="DU64" i="1" s="1"/>
  <c r="DH152" i="1"/>
  <c r="DY124" i="1"/>
  <c r="DJ80" i="1"/>
  <c r="DP113" i="1"/>
  <c r="DI80" i="1"/>
  <c r="DS67" i="1"/>
  <c r="DT67" i="1" s="1"/>
  <c r="DG152" i="1"/>
  <c r="DK97" i="1"/>
  <c r="DL97" i="1" s="1"/>
  <c r="DN97" i="1" s="1"/>
  <c r="DO93" i="1"/>
  <c r="DO113" i="1"/>
  <c r="DM119" i="1"/>
  <c r="DN119" i="1"/>
  <c r="DI117" i="1"/>
  <c r="DK117" i="1" s="1"/>
  <c r="DL117" i="1" s="1"/>
  <c r="DN117" i="1" s="1"/>
  <c r="DM115" i="1"/>
  <c r="DN115" i="1"/>
  <c r="DM100" i="1"/>
  <c r="DN100" i="1"/>
  <c r="DM141" i="1"/>
  <c r="DN141" i="1"/>
  <c r="DM90" i="1"/>
  <c r="DN90" i="1"/>
  <c r="DQ128" i="1"/>
  <c r="DS128" i="1" s="1"/>
  <c r="DT128" i="1" s="1"/>
  <c r="DV128" i="1" s="1"/>
  <c r="DP93" i="1"/>
  <c r="DM161" i="1"/>
  <c r="DN161" i="1"/>
  <c r="DJ147" i="1"/>
  <c r="DK147" i="1" s="1"/>
  <c r="DL147" i="1" s="1"/>
  <c r="DM129" i="1"/>
  <c r="DN129" i="1"/>
  <c r="DP160" i="1"/>
  <c r="DR160" i="1" s="1"/>
  <c r="DN79" i="1"/>
  <c r="DO79" i="1" s="1"/>
  <c r="DZ94" i="1"/>
  <c r="DS89" i="1"/>
  <c r="DT89" i="1" s="1"/>
  <c r="DU89" i="1" s="1"/>
  <c r="DS123" i="1"/>
  <c r="DT123" i="1" s="1"/>
  <c r="DN143" i="1"/>
  <c r="DO143" i="1" s="1"/>
  <c r="DU127" i="1"/>
  <c r="DY151" i="1"/>
  <c r="DR104" i="1"/>
  <c r="DW162" i="1"/>
  <c r="DZ162" i="1" s="1"/>
  <c r="DQ104" i="1"/>
  <c r="DY114" i="1"/>
  <c r="DZ151" i="1"/>
  <c r="DZ124" i="1"/>
  <c r="DX159" i="1"/>
  <c r="DW126" i="1"/>
  <c r="DW68" i="1"/>
  <c r="DZ114" i="1"/>
  <c r="DZ110" i="1"/>
  <c r="DY110" i="1"/>
  <c r="DU140" i="1"/>
  <c r="DV140" i="1"/>
  <c r="DU76" i="1"/>
  <c r="DV76" i="1"/>
  <c r="DW159" i="1"/>
  <c r="DV64" i="1"/>
  <c r="DU73" i="1"/>
  <c r="DV73" i="1"/>
  <c r="DY94" i="1"/>
  <c r="EC92" i="1"/>
  <c r="ED92" i="1"/>
  <c r="DU82" i="1"/>
  <c r="DV82" i="1"/>
  <c r="DU149" i="1"/>
  <c r="DV149" i="1"/>
  <c r="DX126" i="1"/>
  <c r="DX68" i="1"/>
  <c r="EG127" i="5" l="1"/>
  <c r="DY144" i="5"/>
  <c r="EA144" i="5" s="1"/>
  <c r="EB144" i="5" s="1"/>
  <c r="EG140" i="5"/>
  <c r="EI140" i="5" s="1"/>
  <c r="EJ140" i="5" s="1"/>
  <c r="ED109" i="5"/>
  <c r="EF109" i="5" s="1"/>
  <c r="DJ96" i="1"/>
  <c r="DH109" i="1"/>
  <c r="DJ98" i="1"/>
  <c r="DC107" i="1"/>
  <c r="DD107" i="1" s="1"/>
  <c r="DM139" i="1"/>
  <c r="DN139" i="1"/>
  <c r="DK75" i="1"/>
  <c r="DL75" i="1" s="1"/>
  <c r="DM75" i="1" s="1"/>
  <c r="DG109" i="1"/>
  <c r="DI109" i="1" s="1"/>
  <c r="DN75" i="1"/>
  <c r="DH71" i="1"/>
  <c r="DQ136" i="1"/>
  <c r="DS136" i="1" s="1"/>
  <c r="DT136" i="1" s="1"/>
  <c r="DM70" i="1"/>
  <c r="DO70" i="1" s="1"/>
  <c r="DP134" i="1"/>
  <c r="DQ145" i="1"/>
  <c r="DS145" i="1" s="1"/>
  <c r="DT145" i="1" s="1"/>
  <c r="DF107" i="1"/>
  <c r="DE107" i="1"/>
  <c r="DO137" i="1"/>
  <c r="DP155" i="1"/>
  <c r="DU63" i="1"/>
  <c r="DV63" i="1"/>
  <c r="DO134" i="1"/>
  <c r="DQ134" i="1" s="1"/>
  <c r="DP137" i="1"/>
  <c r="DQ137" i="1" s="1"/>
  <c r="DJ66" i="1"/>
  <c r="DG101" i="1"/>
  <c r="DK77" i="1"/>
  <c r="DL77" i="1" s="1"/>
  <c r="DJ131" i="1"/>
  <c r="DI131" i="1"/>
  <c r="DR134" i="1"/>
  <c r="DK146" i="1"/>
  <c r="DL146" i="1" s="1"/>
  <c r="DN146" i="1" s="1"/>
  <c r="DK132" i="1"/>
  <c r="DL132" i="1" s="1"/>
  <c r="DH101" i="1"/>
  <c r="DN85" i="1"/>
  <c r="DV133" i="1"/>
  <c r="DW133" i="1" s="1"/>
  <c r="DK125" i="1"/>
  <c r="DL125" i="1" s="1"/>
  <c r="DM125" i="1" s="1"/>
  <c r="DG71" i="1"/>
  <c r="DM78" i="1"/>
  <c r="DI96" i="1"/>
  <c r="DK96" i="1" s="1"/>
  <c r="DL96" i="1" s="1"/>
  <c r="DI98" i="1"/>
  <c r="DI81" i="1"/>
  <c r="DK81" i="1" s="1"/>
  <c r="DL81" i="1" s="1"/>
  <c r="DN81" i="1" s="1"/>
  <c r="DO158" i="1"/>
  <c r="DN125" i="1"/>
  <c r="DO125" i="1" s="1"/>
  <c r="DO116" i="1"/>
  <c r="EA93" i="5"/>
  <c r="EB93" i="5" s="1"/>
  <c r="DN102" i="1"/>
  <c r="DN74" i="1"/>
  <c r="DM88" i="1"/>
  <c r="DP88" i="1" s="1"/>
  <c r="DQ130" i="1"/>
  <c r="DI144" i="1"/>
  <c r="DK144" i="1" s="1"/>
  <c r="DL144" i="1" s="1"/>
  <c r="DN144" i="1" s="1"/>
  <c r="DI66" i="1"/>
  <c r="DI138" i="1"/>
  <c r="DK138" i="1" s="1"/>
  <c r="DL138" i="1" s="1"/>
  <c r="DP158" i="1"/>
  <c r="DN87" i="1"/>
  <c r="DM72" i="1"/>
  <c r="DN72" i="1"/>
  <c r="DR111" i="1"/>
  <c r="DG65" i="1"/>
  <c r="DK103" i="1"/>
  <c r="DL103" i="1" s="1"/>
  <c r="DN103" i="1" s="1"/>
  <c r="DR69" i="1"/>
  <c r="DQ111" i="1"/>
  <c r="DS111" i="1" s="1"/>
  <c r="DT111" i="1" s="1"/>
  <c r="DX133" i="1"/>
  <c r="DK98" i="1"/>
  <c r="DL98" i="1" s="1"/>
  <c r="DO108" i="1"/>
  <c r="DR108" i="1" s="1"/>
  <c r="DX153" i="1"/>
  <c r="DP125" i="1"/>
  <c r="DH65" i="1"/>
  <c r="DM144" i="1"/>
  <c r="EA94" i="1"/>
  <c r="EB94" i="1" s="1"/>
  <c r="DU156" i="1"/>
  <c r="DI120" i="1"/>
  <c r="DP118" i="1"/>
  <c r="EA124" i="1"/>
  <c r="EB124" i="1" s="1"/>
  <c r="DR93" i="1"/>
  <c r="DJ84" i="1"/>
  <c r="DP95" i="1"/>
  <c r="DR95" i="1" s="1"/>
  <c r="EA151" i="1"/>
  <c r="EB151" i="1" s="1"/>
  <c r="DP116" i="1"/>
  <c r="DR116" i="1" s="1"/>
  <c r="DP105" i="1"/>
  <c r="DJ120" i="1"/>
  <c r="DO157" i="1"/>
  <c r="DN121" i="1"/>
  <c r="DM121" i="1"/>
  <c r="DM97" i="1"/>
  <c r="DP97" i="1" s="1"/>
  <c r="DM117" i="1"/>
  <c r="DK91" i="1"/>
  <c r="DL91" i="1" s="1"/>
  <c r="DP157" i="1"/>
  <c r="DP148" i="1"/>
  <c r="DO105" i="1"/>
  <c r="DS154" i="1"/>
  <c r="DT154" i="1" s="1"/>
  <c r="DR130" i="1"/>
  <c r="DF150" i="1"/>
  <c r="DE150" i="1"/>
  <c r="DD163" i="1"/>
  <c r="DO118" i="1"/>
  <c r="DQ118" i="1" s="1"/>
  <c r="DW153" i="1"/>
  <c r="DO85" i="1"/>
  <c r="DY159" i="1"/>
  <c r="DU128" i="1"/>
  <c r="DO115" i="1"/>
  <c r="DP86" i="1"/>
  <c r="DO148" i="1"/>
  <c r="ER161" i="6"/>
  <c r="EQ71" i="6"/>
  <c r="EX161" i="6"/>
  <c r="EJ82" i="6"/>
  <c r="EK82" i="6" s="1"/>
  <c r="EM82" i="6" s="1"/>
  <c r="ER71" i="6"/>
  <c r="ES71" i="6" s="1"/>
  <c r="EU71" i="6" s="1"/>
  <c r="EW71" i="6" s="1"/>
  <c r="ET135" i="6"/>
  <c r="EV135" i="6" s="1"/>
  <c r="ET107" i="6"/>
  <c r="EV107" i="6" s="1"/>
  <c r="EI140" i="6"/>
  <c r="EK140" i="6" s="1"/>
  <c r="EM140" i="6" s="1"/>
  <c r="ET71" i="6"/>
  <c r="EV71" i="6" s="1"/>
  <c r="ES107" i="6"/>
  <c r="EU107" i="6" s="1"/>
  <c r="EW107" i="6" s="1"/>
  <c r="ES135" i="6"/>
  <c r="EU135" i="6" s="1"/>
  <c r="EW135" i="6" s="1"/>
  <c r="ES85" i="6"/>
  <c r="EU85" i="6" s="1"/>
  <c r="EW85" i="6" s="1"/>
  <c r="ET109" i="6"/>
  <c r="EV109" i="6" s="1"/>
  <c r="EQ124" i="6"/>
  <c r="EX124" i="6"/>
  <c r="EG75" i="6"/>
  <c r="EH75" i="6" s="1"/>
  <c r="EI75" i="6" s="1"/>
  <c r="EO73" i="6"/>
  <c r="EP73" i="6" s="1"/>
  <c r="ER73" i="6" s="1"/>
  <c r="EQ138" i="6"/>
  <c r="EO122" i="6"/>
  <c r="EP122" i="6" s="1"/>
  <c r="EJ70" i="6"/>
  <c r="EK70" i="6" s="1"/>
  <c r="EM70" i="6" s="1"/>
  <c r="EK72" i="6"/>
  <c r="EM72" i="6" s="1"/>
  <c r="EO72" i="6" s="1"/>
  <c r="EP72" i="6" s="1"/>
  <c r="EO131" i="6"/>
  <c r="EP131" i="6" s="1"/>
  <c r="ER131" i="6" s="1"/>
  <c r="ET156" i="6"/>
  <c r="EV156" i="6" s="1"/>
  <c r="ET144" i="6"/>
  <c r="EV144" i="6" s="1"/>
  <c r="ES124" i="6"/>
  <c r="EU124" i="6" s="1"/>
  <c r="EK146" i="6"/>
  <c r="EM146" i="6" s="1"/>
  <c r="EK115" i="6"/>
  <c r="EM115" i="6" s="1"/>
  <c r="ES147" i="6"/>
  <c r="EU147" i="6" s="1"/>
  <c r="EW147" i="6" s="1"/>
  <c r="ES117" i="6"/>
  <c r="EU117" i="6" s="1"/>
  <c r="EW117" i="6" s="1"/>
  <c r="EO136" i="6"/>
  <c r="EP136" i="6" s="1"/>
  <c r="EQ136" i="6" s="1"/>
  <c r="ET125" i="6"/>
  <c r="EV125" i="6" s="1"/>
  <c r="EL70" i="6"/>
  <c r="EN70" i="6" s="1"/>
  <c r="ET89" i="6"/>
  <c r="EV89" i="6" s="1"/>
  <c r="ET68" i="6"/>
  <c r="EV68" i="6" s="1"/>
  <c r="ET158" i="6"/>
  <c r="EV158" i="6" s="1"/>
  <c r="ES139" i="6"/>
  <c r="EU139" i="6" s="1"/>
  <c r="EW139" i="6" s="1"/>
  <c r="EK141" i="6"/>
  <c r="EM141" i="6" s="1"/>
  <c r="ES99" i="6"/>
  <c r="EU99" i="6" s="1"/>
  <c r="EW99" i="6" s="1"/>
  <c r="EK64" i="6"/>
  <c r="EM64" i="6" s="1"/>
  <c r="EK92" i="6"/>
  <c r="EM92" i="6" s="1"/>
  <c r="ES65" i="6"/>
  <c r="EU65" i="6" s="1"/>
  <c r="ES67" i="6"/>
  <c r="EU67" i="6" s="1"/>
  <c r="EK142" i="6"/>
  <c r="EM142" i="6" s="1"/>
  <c r="ET101" i="6"/>
  <c r="EV101" i="6" s="1"/>
  <c r="EL142" i="6"/>
  <c r="EN142" i="6" s="1"/>
  <c r="ET93" i="6"/>
  <c r="EV93" i="6" s="1"/>
  <c r="ET143" i="6"/>
  <c r="EV143" i="6" s="1"/>
  <c r="ET139" i="6"/>
  <c r="EV139" i="6" s="1"/>
  <c r="EL141" i="6"/>
  <c r="EN141" i="6" s="1"/>
  <c r="ET99" i="6"/>
  <c r="EV99" i="6" s="1"/>
  <c r="EL64" i="6"/>
  <c r="EN64" i="6" s="1"/>
  <c r="EL92" i="6"/>
  <c r="EN92" i="6" s="1"/>
  <c r="EO92" i="6" s="1"/>
  <c r="EP92" i="6" s="1"/>
  <c r="EX92" i="6" s="1"/>
  <c r="FA65" i="6" s="1"/>
  <c r="D38" i="6" s="1"/>
  <c r="ES156" i="6"/>
  <c r="EU156" i="6" s="1"/>
  <c r="EW156" i="6" s="1"/>
  <c r="ES101" i="6"/>
  <c r="EU101" i="6" s="1"/>
  <c r="EW101" i="6" s="1"/>
  <c r="EX122" i="6"/>
  <c r="FA68" i="6" s="1"/>
  <c r="D41" i="6" s="1"/>
  <c r="EQ122" i="6"/>
  <c r="ER122" i="6"/>
  <c r="EH163" i="6"/>
  <c r="EQ119" i="6"/>
  <c r="ER119" i="6"/>
  <c r="ES93" i="6"/>
  <c r="EU93" i="6" s="1"/>
  <c r="EW93" i="6" s="1"/>
  <c r="ES143" i="6"/>
  <c r="EU143" i="6" s="1"/>
  <c r="EW143" i="6" s="1"/>
  <c r="ES130" i="6"/>
  <c r="EU130" i="6" s="1"/>
  <c r="EW130" i="6" s="1"/>
  <c r="ET130" i="6"/>
  <c r="EV130" i="6" s="1"/>
  <c r="EI121" i="6"/>
  <c r="EJ121" i="6"/>
  <c r="EI155" i="6"/>
  <c r="EJ155" i="6"/>
  <c r="EQ113" i="6"/>
  <c r="ER113" i="6"/>
  <c r="EQ108" i="6"/>
  <c r="ER108" i="6"/>
  <c r="EL140" i="6"/>
  <c r="EN140" i="6" s="1"/>
  <c r="EQ132" i="6"/>
  <c r="ER132" i="6"/>
  <c r="EX132" i="6"/>
  <c r="FA69" i="6" s="1"/>
  <c r="D42" i="6" s="1"/>
  <c r="EQ73" i="6"/>
  <c r="EI145" i="6"/>
  <c r="EJ145" i="6"/>
  <c r="EQ88" i="6"/>
  <c r="ER88" i="6"/>
  <c r="EX159" i="6"/>
  <c r="EQ159" i="6"/>
  <c r="ER159" i="6"/>
  <c r="ES104" i="6"/>
  <c r="EU104" i="6" s="1"/>
  <c r="EW104" i="6" s="1"/>
  <c r="ET104" i="6"/>
  <c r="EV104" i="6" s="1"/>
  <c r="ET124" i="6"/>
  <c r="EV124" i="6" s="1"/>
  <c r="ES76" i="6"/>
  <c r="EU76" i="6" s="1"/>
  <c r="EW76" i="6" s="1"/>
  <c r="ET76" i="6"/>
  <c r="EV76" i="6" s="1"/>
  <c r="EL146" i="6"/>
  <c r="EN146" i="6" s="1"/>
  <c r="EL115" i="6"/>
  <c r="EN115" i="6" s="1"/>
  <c r="EO115" i="6" s="1"/>
  <c r="EP115" i="6" s="1"/>
  <c r="ET147" i="6"/>
  <c r="EV147" i="6" s="1"/>
  <c r="ES126" i="6"/>
  <c r="EU126" i="6" s="1"/>
  <c r="ET126" i="6"/>
  <c r="EV126" i="6" s="1"/>
  <c r="ET117" i="6"/>
  <c r="EV117" i="6" s="1"/>
  <c r="ET161" i="6"/>
  <c r="EV161" i="6" s="1"/>
  <c r="ES161" i="6"/>
  <c r="EU161" i="6" s="1"/>
  <c r="EW161" i="6" s="1"/>
  <c r="EQ123" i="6"/>
  <c r="ER123" i="6"/>
  <c r="EQ74" i="6"/>
  <c r="ER74" i="6"/>
  <c r="ES138" i="6"/>
  <c r="EU138" i="6" s="1"/>
  <c r="EW138" i="6" s="1"/>
  <c r="ET138" i="6"/>
  <c r="EV138" i="6" s="1"/>
  <c r="ES125" i="6"/>
  <c r="EU125" i="6" s="1"/>
  <c r="EW125" i="6" s="1"/>
  <c r="ES89" i="6"/>
  <c r="EU89" i="6" s="1"/>
  <c r="EW89" i="6" s="1"/>
  <c r="ET65" i="6"/>
  <c r="EV65" i="6" s="1"/>
  <c r="ET67" i="6"/>
  <c r="EV67" i="6" s="1"/>
  <c r="EL82" i="6"/>
  <c r="EN82" i="6" s="1"/>
  <c r="ET151" i="6"/>
  <c r="EV151" i="6" s="1"/>
  <c r="ES151" i="6"/>
  <c r="EU151" i="6" s="1"/>
  <c r="ES68" i="6"/>
  <c r="EU68" i="6" s="1"/>
  <c r="EW68" i="6" s="1"/>
  <c r="ES158" i="6"/>
  <c r="EU158" i="6" s="1"/>
  <c r="EW158" i="6" s="1"/>
  <c r="ES90" i="6"/>
  <c r="EU90" i="6" s="1"/>
  <c r="EW90" i="6" s="1"/>
  <c r="ET90" i="6"/>
  <c r="EV90" i="6" s="1"/>
  <c r="DY76" i="5"/>
  <c r="EA76" i="5" s="1"/>
  <c r="EB76" i="5" s="1"/>
  <c r="EX119" i="6"/>
  <c r="EX136" i="6"/>
  <c r="EW116" i="6"/>
  <c r="EO134" i="6"/>
  <c r="EP134" i="6" s="1"/>
  <c r="EO133" i="6"/>
  <c r="EP133" i="6" s="1"/>
  <c r="EO77" i="6"/>
  <c r="EP77" i="6" s="1"/>
  <c r="EX77" i="6" s="1"/>
  <c r="EX74" i="6"/>
  <c r="EO114" i="6"/>
  <c r="EP114" i="6" s="1"/>
  <c r="EO129" i="6"/>
  <c r="EP129" i="6" s="1"/>
  <c r="EW126" i="6"/>
  <c r="EO105" i="6"/>
  <c r="EP105" i="6" s="1"/>
  <c r="EX123" i="6"/>
  <c r="EW124" i="6"/>
  <c r="EX131" i="6"/>
  <c r="EX73" i="6"/>
  <c r="EW154" i="6"/>
  <c r="EW65" i="6"/>
  <c r="EO83" i="6"/>
  <c r="EP83" i="6" s="1"/>
  <c r="EW100" i="6"/>
  <c r="EW67" i="6"/>
  <c r="EW128" i="6"/>
  <c r="EG147" i="5"/>
  <c r="EH105" i="5"/>
  <c r="EI105" i="5" s="1"/>
  <c r="EJ105" i="5" s="1"/>
  <c r="EC94" i="5"/>
  <c r="ED94" i="5"/>
  <c r="EF98" i="5"/>
  <c r="EG98" i="5" s="1"/>
  <c r="EG70" i="5"/>
  <c r="ED121" i="5"/>
  <c r="EF121" i="5" s="1"/>
  <c r="EP63" i="5"/>
  <c r="DY130" i="5"/>
  <c r="EA130" i="5" s="1"/>
  <c r="EB130" i="5" s="1"/>
  <c r="EO63" i="5"/>
  <c r="EH82" i="5"/>
  <c r="EA136" i="5"/>
  <c r="EB136" i="5" s="1"/>
  <c r="EG102" i="5"/>
  <c r="DX73" i="5"/>
  <c r="DZ73" i="5" s="1"/>
  <c r="DO62" i="1"/>
  <c r="DI142" i="1"/>
  <c r="DK142" i="1" s="1"/>
  <c r="DL142" i="1" s="1"/>
  <c r="DM142" i="1" s="1"/>
  <c r="DP85" i="1"/>
  <c r="DO112" i="1"/>
  <c r="DO86" i="1"/>
  <c r="DM132" i="1"/>
  <c r="DN132" i="1"/>
  <c r="DI152" i="1"/>
  <c r="DQ122" i="1"/>
  <c r="DN142" i="1"/>
  <c r="EG154" i="5"/>
  <c r="EI154" i="5" s="1"/>
  <c r="EJ154" i="5" s="1"/>
  <c r="EH129" i="5"/>
  <c r="EI129" i="5" s="1"/>
  <c r="EJ129" i="5" s="1"/>
  <c r="EL129" i="5" s="1"/>
  <c r="EG82" i="5"/>
  <c r="EH96" i="5"/>
  <c r="EG81" i="5"/>
  <c r="EI81" i="5" s="1"/>
  <c r="EJ81" i="5" s="1"/>
  <c r="EH90" i="5"/>
  <c r="DZ151" i="5"/>
  <c r="EA151" i="5" s="1"/>
  <c r="EB151" i="5" s="1"/>
  <c r="DX122" i="5"/>
  <c r="DZ122" i="5" s="1"/>
  <c r="EH152" i="5"/>
  <c r="EH135" i="5"/>
  <c r="EI135" i="5" s="1"/>
  <c r="EJ135" i="5" s="1"/>
  <c r="EH106" i="5"/>
  <c r="EI106" i="5" s="1"/>
  <c r="EJ106" i="5" s="1"/>
  <c r="EH102" i="5"/>
  <c r="EA72" i="5"/>
  <c r="EB72" i="5" s="1"/>
  <c r="ED72" i="5" s="1"/>
  <c r="EG90" i="5"/>
  <c r="EH70" i="5"/>
  <c r="EH114" i="5"/>
  <c r="DY151" i="5"/>
  <c r="EH116" i="5"/>
  <c r="EI116" i="5" s="1"/>
  <c r="EJ116" i="5" s="1"/>
  <c r="EG96" i="5"/>
  <c r="EI96" i="5" s="1"/>
  <c r="EJ96" i="5" s="1"/>
  <c r="DZ68" i="5"/>
  <c r="EA68" i="5" s="1"/>
  <c r="EB68" i="5" s="1"/>
  <c r="DY133" i="5"/>
  <c r="EA133" i="5" s="1"/>
  <c r="EB133" i="5" s="1"/>
  <c r="EH156" i="5"/>
  <c r="EI156" i="5" s="1"/>
  <c r="EJ156" i="5" s="1"/>
  <c r="EL156" i="5" s="1"/>
  <c r="EN156" i="5" s="1"/>
  <c r="EH148" i="5"/>
  <c r="DY91" i="5"/>
  <c r="EA91" i="5" s="1"/>
  <c r="EB91" i="5" s="1"/>
  <c r="EC91" i="5" s="1"/>
  <c r="EE91" i="5" s="1"/>
  <c r="EL124" i="5"/>
  <c r="EN124" i="5" s="1"/>
  <c r="EK124" i="5"/>
  <c r="ED75" i="5"/>
  <c r="EC75" i="5"/>
  <c r="EE75" i="5" s="1"/>
  <c r="EL79" i="5"/>
  <c r="EN79" i="5" s="1"/>
  <c r="EK79" i="5"/>
  <c r="EM79" i="5" s="1"/>
  <c r="ED104" i="5"/>
  <c r="EC104" i="5"/>
  <c r="EM149" i="5"/>
  <c r="EL89" i="5"/>
  <c r="EK89" i="5"/>
  <c r="EM89" i="5" s="1"/>
  <c r="EG97" i="5"/>
  <c r="EI97" i="5" s="1"/>
  <c r="EJ97" i="5" s="1"/>
  <c r="EH142" i="5"/>
  <c r="EI142" i="5" s="1"/>
  <c r="EJ142" i="5" s="1"/>
  <c r="DX84" i="5"/>
  <c r="DY84" i="5" s="1"/>
  <c r="EF100" i="5"/>
  <c r="EN101" i="5"/>
  <c r="EO101" i="5" s="1"/>
  <c r="EM87" i="5"/>
  <c r="EP87" i="5" s="1"/>
  <c r="EF66" i="5"/>
  <c r="ED80" i="5"/>
  <c r="EC80" i="5"/>
  <c r="ED77" i="5"/>
  <c r="EC77" i="5"/>
  <c r="EE77" i="5" s="1"/>
  <c r="ED93" i="5"/>
  <c r="EC93" i="5"/>
  <c r="EE93" i="5" s="1"/>
  <c r="EE88" i="5"/>
  <c r="EE109" i="5"/>
  <c r="EG109" i="5" s="1"/>
  <c r="ED131" i="5"/>
  <c r="EF131" i="5" s="1"/>
  <c r="EC131" i="5"/>
  <c r="EH147" i="5"/>
  <c r="EI147" i="5" s="1"/>
  <c r="EJ147" i="5" s="1"/>
  <c r="EI114" i="5"/>
  <c r="EJ114" i="5" s="1"/>
  <c r="EE137" i="5"/>
  <c r="EG137" i="5" s="1"/>
  <c r="DY134" i="5"/>
  <c r="EA134" i="5" s="1"/>
  <c r="EB134" i="5" s="1"/>
  <c r="EN149" i="5"/>
  <c r="EF67" i="5"/>
  <c r="EG67" i="5" s="1"/>
  <c r="EE110" i="5"/>
  <c r="EG110" i="5" s="1"/>
  <c r="EH128" i="5"/>
  <c r="EI128" i="5" s="1"/>
  <c r="EJ128" i="5" s="1"/>
  <c r="EG103" i="5"/>
  <c r="EI103" i="5" s="1"/>
  <c r="EJ103" i="5" s="1"/>
  <c r="EI152" i="5"/>
  <c r="EJ152" i="5" s="1"/>
  <c r="ED92" i="5"/>
  <c r="EC92" i="5"/>
  <c r="EN111" i="5"/>
  <c r="EO111" i="5" s="1"/>
  <c r="EE113" i="5"/>
  <c r="EG113" i="5" s="1"/>
  <c r="EL150" i="5"/>
  <c r="EN150" i="5" s="1"/>
  <c r="EK150" i="5"/>
  <c r="EL69" i="5"/>
  <c r="EK69" i="5"/>
  <c r="EM69" i="5" s="1"/>
  <c r="EL155" i="5"/>
  <c r="EK155" i="5"/>
  <c r="EM155" i="5" s="1"/>
  <c r="DX146" i="5"/>
  <c r="DZ146" i="5" s="1"/>
  <c r="DX117" i="5"/>
  <c r="DZ117" i="5" s="1"/>
  <c r="EE121" i="5"/>
  <c r="EG121" i="5" s="1"/>
  <c r="EM74" i="5"/>
  <c r="EP74" i="5" s="1"/>
  <c r="EF88" i="5"/>
  <c r="EF65" i="5"/>
  <c r="EH65" i="5" s="1"/>
  <c r="EI82" i="5"/>
  <c r="EJ82" i="5" s="1"/>
  <c r="EN125" i="5"/>
  <c r="EP125" i="5" s="1"/>
  <c r="ED132" i="5"/>
  <c r="EF132" i="5" s="1"/>
  <c r="EC132" i="5"/>
  <c r="EM120" i="5"/>
  <c r="EO120" i="5" s="1"/>
  <c r="EL118" i="5"/>
  <c r="EN118" i="5" s="1"/>
  <c r="EK118" i="5"/>
  <c r="ED123" i="5"/>
  <c r="EF123" i="5" s="1"/>
  <c r="EC123" i="5"/>
  <c r="ED138" i="5"/>
  <c r="EF138" i="5" s="1"/>
  <c r="EC138" i="5"/>
  <c r="ED139" i="5"/>
  <c r="EF139" i="5" s="1"/>
  <c r="EC139" i="5"/>
  <c r="ED91" i="5"/>
  <c r="EE159" i="5"/>
  <c r="EE64" i="5"/>
  <c r="DY99" i="5"/>
  <c r="EA99" i="5" s="1"/>
  <c r="EB99" i="5" s="1"/>
  <c r="EE108" i="5"/>
  <c r="EG108" i="5" s="1"/>
  <c r="EE119" i="5"/>
  <c r="EG119" i="5" s="1"/>
  <c r="EL158" i="5"/>
  <c r="EN158" i="5" s="1"/>
  <c r="EK158" i="5"/>
  <c r="EH115" i="5"/>
  <c r="EI115" i="5" s="1"/>
  <c r="EJ115" i="5" s="1"/>
  <c r="EH127" i="5"/>
  <c r="EI127" i="5" s="1"/>
  <c r="EJ127" i="5" s="1"/>
  <c r="ED85" i="5"/>
  <c r="EC85" i="5"/>
  <c r="EE85" i="5" s="1"/>
  <c r="EE107" i="5"/>
  <c r="EG107" i="5" s="1"/>
  <c r="EE100" i="5"/>
  <c r="EG100" i="5" s="1"/>
  <c r="EM160" i="5"/>
  <c r="EO160" i="5" s="1"/>
  <c r="EP101" i="5"/>
  <c r="DX78" i="5"/>
  <c r="DZ78" i="5" s="1"/>
  <c r="EH157" i="5"/>
  <c r="EI157" i="5" s="1"/>
  <c r="EJ157" i="5" s="1"/>
  <c r="EL141" i="5"/>
  <c r="EK141" i="5"/>
  <c r="EM141" i="5" s="1"/>
  <c r="EG95" i="5"/>
  <c r="EI95" i="5" s="1"/>
  <c r="EJ95" i="5" s="1"/>
  <c r="EE66" i="5"/>
  <c r="EH66" i="5" s="1"/>
  <c r="EI148" i="5"/>
  <c r="EJ148" i="5" s="1"/>
  <c r="EL86" i="5"/>
  <c r="EN86" i="5" s="1"/>
  <c r="EK86" i="5"/>
  <c r="EH126" i="5"/>
  <c r="EI126" i="5" s="1"/>
  <c r="EJ126" i="5" s="1"/>
  <c r="EN145" i="5"/>
  <c r="EP145" i="5" s="1"/>
  <c r="EL71" i="5"/>
  <c r="EN71" i="5" s="1"/>
  <c r="EK71" i="5"/>
  <c r="EM71" i="5" s="1"/>
  <c r="EF159" i="5"/>
  <c r="EF64" i="5"/>
  <c r="EF83" i="5"/>
  <c r="EH83" i="5" s="1"/>
  <c r="DD163" i="5"/>
  <c r="DM99" i="1"/>
  <c r="DN99" i="1"/>
  <c r="DI84" i="1"/>
  <c r="DS69" i="1"/>
  <c r="DT69" i="1" s="1"/>
  <c r="DU69" i="1" s="1"/>
  <c r="DK80" i="1"/>
  <c r="DL80" i="1" s="1"/>
  <c r="DN80" i="1" s="1"/>
  <c r="DP112" i="1"/>
  <c r="DV89" i="1"/>
  <c r="DW89" i="1" s="1"/>
  <c r="DM106" i="1"/>
  <c r="DQ113" i="1"/>
  <c r="DP62" i="1"/>
  <c r="DZ126" i="1"/>
  <c r="DP135" i="1"/>
  <c r="DR122" i="1"/>
  <c r="DO88" i="1"/>
  <c r="DO135" i="1"/>
  <c r="DO117" i="1"/>
  <c r="DQ108" i="1"/>
  <c r="DR113" i="1"/>
  <c r="DJ152" i="1"/>
  <c r="DO90" i="1"/>
  <c r="DO119" i="1"/>
  <c r="DP119" i="1"/>
  <c r="DZ68" i="1"/>
  <c r="DU67" i="1"/>
  <c r="DV67" i="1"/>
  <c r="DO100" i="1"/>
  <c r="DP100" i="1"/>
  <c r="DP102" i="1"/>
  <c r="DO102" i="1"/>
  <c r="DO74" i="1"/>
  <c r="DO141" i="1"/>
  <c r="DO87" i="1"/>
  <c r="DP115" i="1"/>
  <c r="DR115" i="1" s="1"/>
  <c r="DP79" i="1"/>
  <c r="DQ79" i="1" s="1"/>
  <c r="DP74" i="1"/>
  <c r="DP141" i="1"/>
  <c r="DP87" i="1"/>
  <c r="DP90" i="1"/>
  <c r="DP117" i="1"/>
  <c r="DP129" i="1"/>
  <c r="DX128" i="1"/>
  <c r="DO161" i="1"/>
  <c r="DQ93" i="1"/>
  <c r="DS93" i="1" s="1"/>
  <c r="DT93" i="1" s="1"/>
  <c r="DO129" i="1"/>
  <c r="DW128" i="1"/>
  <c r="DQ160" i="1"/>
  <c r="DS160" i="1" s="1"/>
  <c r="DT160" i="1" s="1"/>
  <c r="DM147" i="1"/>
  <c r="DN147" i="1"/>
  <c r="DN83" i="1"/>
  <c r="DM83" i="1"/>
  <c r="DP161" i="1"/>
  <c r="EA114" i="1"/>
  <c r="EB114" i="1" s="1"/>
  <c r="ED114" i="1" s="1"/>
  <c r="DU123" i="1"/>
  <c r="DV123" i="1"/>
  <c r="DP143" i="1"/>
  <c r="DR143" i="1" s="1"/>
  <c r="DW127" i="1"/>
  <c r="DS104" i="1"/>
  <c r="DT104" i="1" s="1"/>
  <c r="DU104" i="1" s="1"/>
  <c r="DX127" i="1"/>
  <c r="DY162" i="1"/>
  <c r="EA162" i="1" s="1"/>
  <c r="EB162" i="1" s="1"/>
  <c r="EC162" i="1" s="1"/>
  <c r="DR155" i="1"/>
  <c r="DQ155" i="1"/>
  <c r="DZ159" i="1"/>
  <c r="EA159" i="1" s="1"/>
  <c r="EB159" i="1" s="1"/>
  <c r="EF92" i="1"/>
  <c r="DW140" i="1"/>
  <c r="EA110" i="1"/>
  <c r="EB110" i="1" s="1"/>
  <c r="ED110" i="1" s="1"/>
  <c r="DW73" i="1"/>
  <c r="DX149" i="1"/>
  <c r="DX82" i="1"/>
  <c r="DX64" i="1"/>
  <c r="DX156" i="1"/>
  <c r="DX76" i="1"/>
  <c r="DW82" i="1"/>
  <c r="DY126" i="1"/>
  <c r="DW64" i="1"/>
  <c r="EC124" i="1"/>
  <c r="ED124" i="1"/>
  <c r="DY68" i="1"/>
  <c r="DX140" i="1"/>
  <c r="DW149" i="1"/>
  <c r="EE92" i="1"/>
  <c r="EC94" i="1"/>
  <c r="ED94" i="1"/>
  <c r="EC151" i="1"/>
  <c r="ED151" i="1"/>
  <c r="DX73" i="1"/>
  <c r="DW156" i="1"/>
  <c r="DW76" i="1"/>
  <c r="EC144" i="5" l="1"/>
  <c r="ED144" i="5"/>
  <c r="EF144" i="5" s="1"/>
  <c r="EL140" i="5"/>
  <c r="EN140" i="5" s="1"/>
  <c r="EK140" i="5"/>
  <c r="EK156" i="5"/>
  <c r="DS122" i="1"/>
  <c r="DT122" i="1" s="1"/>
  <c r="DJ101" i="1"/>
  <c r="DJ109" i="1"/>
  <c r="DO139" i="1"/>
  <c r="DK109" i="1"/>
  <c r="DL109" i="1" s="1"/>
  <c r="DN109" i="1" s="1"/>
  <c r="DO75" i="1"/>
  <c r="DH107" i="1"/>
  <c r="DM109" i="1"/>
  <c r="DP139" i="1"/>
  <c r="DU136" i="1"/>
  <c r="DV136" i="1"/>
  <c r="DP75" i="1"/>
  <c r="DR137" i="1"/>
  <c r="DS137" i="1" s="1"/>
  <c r="DT137" i="1" s="1"/>
  <c r="DV137" i="1" s="1"/>
  <c r="DG107" i="1"/>
  <c r="DK66" i="1"/>
  <c r="DL66" i="1" s="1"/>
  <c r="DP70" i="1"/>
  <c r="DR70" i="1" s="1"/>
  <c r="DU145" i="1"/>
  <c r="DV145" i="1"/>
  <c r="DM146" i="1"/>
  <c r="DP146" i="1" s="1"/>
  <c r="DR146" i="1" s="1"/>
  <c r="DK131" i="1"/>
  <c r="DL131" i="1" s="1"/>
  <c r="DM131" i="1" s="1"/>
  <c r="DW63" i="1"/>
  <c r="DM77" i="1"/>
  <c r="DN77" i="1"/>
  <c r="DS134" i="1"/>
  <c r="DT134" i="1" s="1"/>
  <c r="DI101" i="1"/>
  <c r="DK101" i="1" s="1"/>
  <c r="DL101" i="1" s="1"/>
  <c r="DX63" i="1"/>
  <c r="DM81" i="1"/>
  <c r="DO81" i="1" s="1"/>
  <c r="DJ71" i="1"/>
  <c r="DI71" i="1"/>
  <c r="DO146" i="1"/>
  <c r="DP78" i="1"/>
  <c r="DR78" i="1" s="1"/>
  <c r="DO78" i="1"/>
  <c r="DZ73" i="1"/>
  <c r="EG92" i="1"/>
  <c r="DQ125" i="1"/>
  <c r="DS130" i="1"/>
  <c r="DT130" i="1" s="1"/>
  <c r="DU130" i="1" s="1"/>
  <c r="DR158" i="1"/>
  <c r="DR125" i="1"/>
  <c r="DQ116" i="1"/>
  <c r="DS116" i="1" s="1"/>
  <c r="DT116" i="1" s="1"/>
  <c r="DN96" i="1"/>
  <c r="DM96" i="1"/>
  <c r="DP81" i="1"/>
  <c r="DI65" i="1"/>
  <c r="EO87" i="5"/>
  <c r="DO97" i="1"/>
  <c r="DQ97" i="1" s="1"/>
  <c r="DK84" i="1"/>
  <c r="DL84" i="1" s="1"/>
  <c r="DN66" i="1"/>
  <c r="DM66" i="1"/>
  <c r="DM138" i="1"/>
  <c r="DN138" i="1"/>
  <c r="EA126" i="1"/>
  <c r="EB126" i="1" s="1"/>
  <c r="DJ65" i="1"/>
  <c r="DO72" i="1"/>
  <c r="DQ158" i="1"/>
  <c r="DS158" i="1" s="1"/>
  <c r="DT158" i="1" s="1"/>
  <c r="DS108" i="1"/>
  <c r="DT108" i="1" s="1"/>
  <c r="DR62" i="1"/>
  <c r="DR112" i="1"/>
  <c r="DR105" i="1"/>
  <c r="DM103" i="1"/>
  <c r="DP103" i="1" s="1"/>
  <c r="DK152" i="1"/>
  <c r="DL152" i="1" s="1"/>
  <c r="DS113" i="1"/>
  <c r="DT113" i="1" s="1"/>
  <c r="DU113" i="1" s="1"/>
  <c r="DQ86" i="1"/>
  <c r="DY76" i="1"/>
  <c r="DR157" i="1"/>
  <c r="DK120" i="1"/>
  <c r="DL120" i="1" s="1"/>
  <c r="DO144" i="1"/>
  <c r="DP72" i="1"/>
  <c r="DV111" i="1"/>
  <c r="DU111" i="1"/>
  <c r="DP121" i="1"/>
  <c r="DQ105" i="1"/>
  <c r="DP144" i="1"/>
  <c r="DN98" i="1"/>
  <c r="DM98" i="1"/>
  <c r="DY133" i="1"/>
  <c r="DZ133" i="1"/>
  <c r="DQ95" i="1"/>
  <c r="DS95" i="1" s="1"/>
  <c r="DT95" i="1" s="1"/>
  <c r="DO121" i="1"/>
  <c r="DG150" i="1"/>
  <c r="DY156" i="1"/>
  <c r="DY149" i="1"/>
  <c r="DR79" i="1"/>
  <c r="DR161" i="1"/>
  <c r="DR90" i="1"/>
  <c r="DM80" i="1"/>
  <c r="DV69" i="1"/>
  <c r="DW69" i="1" s="1"/>
  <c r="DZ84" i="5"/>
  <c r="EK129" i="5"/>
  <c r="EM129" i="5" s="1"/>
  <c r="DQ148" i="1"/>
  <c r="DZ153" i="1"/>
  <c r="DY153" i="1"/>
  <c r="DH150" i="1"/>
  <c r="DN91" i="1"/>
  <c r="DM91" i="1"/>
  <c r="EA68" i="1"/>
  <c r="EB68" i="1" s="1"/>
  <c r="DX89" i="1"/>
  <c r="EC114" i="1"/>
  <c r="EE114" i="1" s="1"/>
  <c r="DP142" i="1"/>
  <c r="EQ131" i="6"/>
  <c r="DQ157" i="1"/>
  <c r="DS157" i="1" s="1"/>
  <c r="DT157" i="1" s="1"/>
  <c r="EH159" i="5"/>
  <c r="DU154" i="1"/>
  <c r="DV154" i="1"/>
  <c r="DR118" i="1"/>
  <c r="DS118" i="1" s="1"/>
  <c r="DT118" i="1" s="1"/>
  <c r="DR86" i="1"/>
  <c r="DS86" i="1" s="1"/>
  <c r="DT86" i="1" s="1"/>
  <c r="DR148" i="1"/>
  <c r="DQ129" i="1"/>
  <c r="DQ87" i="1"/>
  <c r="DQ115" i="1"/>
  <c r="EJ75" i="6"/>
  <c r="EL75" i="6" s="1"/>
  <c r="EN75" i="6" s="1"/>
  <c r="EL105" i="5"/>
  <c r="EK105" i="5"/>
  <c r="EM105" i="5" s="1"/>
  <c r="EI70" i="5"/>
  <c r="EJ70" i="5" s="1"/>
  <c r="EL70" i="5" s="1"/>
  <c r="EN70" i="5" s="1"/>
  <c r="EI102" i="5"/>
  <c r="EJ102" i="5" s="1"/>
  <c r="EK102" i="5" s="1"/>
  <c r="EM102" i="5" s="1"/>
  <c r="EC72" i="5"/>
  <c r="EX72" i="6"/>
  <c r="FA63" i="6" s="1"/>
  <c r="D36" i="6" s="1"/>
  <c r="EQ72" i="6"/>
  <c r="ER72" i="6"/>
  <c r="ES132" i="6"/>
  <c r="EU132" i="6" s="1"/>
  <c r="EW132" i="6" s="1"/>
  <c r="EZ69" i="6" s="1"/>
  <c r="C42" i="6" s="1"/>
  <c r="EK155" i="6"/>
  <c r="EM155" i="6" s="1"/>
  <c r="ES119" i="6"/>
  <c r="EU119" i="6" s="1"/>
  <c r="EW119" i="6" s="1"/>
  <c r="ET73" i="6"/>
  <c r="EV73" i="6" s="1"/>
  <c r="EI90" i="5"/>
  <c r="EJ90" i="5" s="1"/>
  <c r="EO70" i="6"/>
  <c r="EP70" i="6" s="1"/>
  <c r="EX70" i="6" s="1"/>
  <c r="ET123" i="6"/>
  <c r="EV123" i="6" s="1"/>
  <c r="EL145" i="6"/>
  <c r="EN145" i="6" s="1"/>
  <c r="ER136" i="6"/>
  <c r="ES136" i="6" s="1"/>
  <c r="EU136" i="6" s="1"/>
  <c r="EW136" i="6" s="1"/>
  <c r="ES131" i="6"/>
  <c r="EU131" i="6" s="1"/>
  <c r="ES122" i="6"/>
  <c r="EU122" i="6" s="1"/>
  <c r="EW122" i="6" s="1"/>
  <c r="EZ68" i="6" s="1"/>
  <c r="C41" i="6" s="1"/>
  <c r="ET122" i="6"/>
  <c r="EV122" i="6" s="1"/>
  <c r="ET113" i="6"/>
  <c r="EV113" i="6" s="1"/>
  <c r="EL121" i="6"/>
  <c r="EN121" i="6" s="1"/>
  <c r="ET131" i="6"/>
  <c r="EV131" i="6" s="1"/>
  <c r="EX114" i="6"/>
  <c r="EQ114" i="6"/>
  <c r="ER114" i="6"/>
  <c r="EQ77" i="6"/>
  <c r="ER77" i="6"/>
  <c r="ES74" i="6"/>
  <c r="EU74" i="6" s="1"/>
  <c r="ET74" i="6"/>
  <c r="EV74" i="6" s="1"/>
  <c r="ET159" i="6"/>
  <c r="EV159" i="6" s="1"/>
  <c r="ES159" i="6"/>
  <c r="EU159" i="6" s="1"/>
  <c r="ES88" i="6"/>
  <c r="EU88" i="6" s="1"/>
  <c r="EW88" i="6" s="1"/>
  <c r="ET88" i="6"/>
  <c r="EV88" i="6" s="1"/>
  <c r="ES113" i="6"/>
  <c r="EU113" i="6" s="1"/>
  <c r="EW113" i="6" s="1"/>
  <c r="EK121" i="6"/>
  <c r="EM121" i="6" s="1"/>
  <c r="EQ83" i="6"/>
  <c r="ER83" i="6"/>
  <c r="EQ115" i="6"/>
  <c r="ER115" i="6"/>
  <c r="EX129" i="6"/>
  <c r="EQ129" i="6"/>
  <c r="ER129" i="6"/>
  <c r="EX133" i="6"/>
  <c r="EQ133" i="6"/>
  <c r="ER133" i="6"/>
  <c r="ES123" i="6"/>
  <c r="EU123" i="6" s="1"/>
  <c r="EW123" i="6" s="1"/>
  <c r="EK145" i="6"/>
  <c r="EM145" i="6" s="1"/>
  <c r="EQ105" i="6"/>
  <c r="ER105" i="6"/>
  <c r="EQ92" i="6"/>
  <c r="ER92" i="6"/>
  <c r="EX134" i="6"/>
  <c r="EQ134" i="6"/>
  <c r="ER134" i="6"/>
  <c r="ES73" i="6"/>
  <c r="EU73" i="6" s="1"/>
  <c r="EW73" i="6" s="1"/>
  <c r="ET132" i="6"/>
  <c r="EV132" i="6" s="1"/>
  <c r="ES108" i="6"/>
  <c r="EU108" i="6" s="1"/>
  <c r="EW108" i="6" s="1"/>
  <c r="ET108" i="6"/>
  <c r="EV108" i="6" s="1"/>
  <c r="EL155" i="6"/>
  <c r="EN155" i="6" s="1"/>
  <c r="ET119" i="6"/>
  <c r="EV119" i="6" s="1"/>
  <c r="EC76" i="5"/>
  <c r="EE76" i="5" s="1"/>
  <c r="ED76" i="5"/>
  <c r="EF76" i="5" s="1"/>
  <c r="EG88" i="5"/>
  <c r="EO141" i="6"/>
  <c r="EP141" i="6" s="1"/>
  <c r="EO82" i="6"/>
  <c r="EP82" i="6" s="1"/>
  <c r="EO64" i="6"/>
  <c r="EP64" i="6" s="1"/>
  <c r="EX83" i="6"/>
  <c r="EO157" i="6"/>
  <c r="EP157" i="6" s="1"/>
  <c r="EX157" i="6" s="1"/>
  <c r="EW151" i="6"/>
  <c r="EO142" i="6"/>
  <c r="EP142" i="6" s="1"/>
  <c r="EO140" i="6"/>
  <c r="EP140" i="6" s="1"/>
  <c r="EX115" i="6"/>
  <c r="EX105" i="6"/>
  <c r="EH98" i="5"/>
  <c r="EI98" i="5" s="1"/>
  <c r="EJ98" i="5" s="1"/>
  <c r="EL98" i="5" s="1"/>
  <c r="EN98" i="5" s="1"/>
  <c r="EO74" i="5"/>
  <c r="EF94" i="5"/>
  <c r="EE94" i="5"/>
  <c r="EP71" i="5"/>
  <c r="ED130" i="5"/>
  <c r="EF130" i="5" s="1"/>
  <c r="EC130" i="5"/>
  <c r="EK154" i="5"/>
  <c r="EL154" i="5"/>
  <c r="EN154" i="5" s="1"/>
  <c r="EO149" i="5"/>
  <c r="ED136" i="5"/>
  <c r="EF136" i="5" s="1"/>
  <c r="EC136" i="5"/>
  <c r="EE136" i="5" s="1"/>
  <c r="EH64" i="5"/>
  <c r="DY73" i="5"/>
  <c r="EA73" i="5" s="1"/>
  <c r="EB73" i="5" s="1"/>
  <c r="EC73" i="5" s="1"/>
  <c r="DP132" i="1"/>
  <c r="DQ85" i="1"/>
  <c r="DR85" i="1"/>
  <c r="DO142" i="1"/>
  <c r="DO99" i="1"/>
  <c r="DO132" i="1"/>
  <c r="EG64" i="5"/>
  <c r="EG83" i="5"/>
  <c r="EI83" i="5" s="1"/>
  <c r="EJ83" i="5" s="1"/>
  <c r="EG159" i="5"/>
  <c r="EO145" i="5"/>
  <c r="DY78" i="5"/>
  <c r="EA78" i="5" s="1"/>
  <c r="EB78" i="5" s="1"/>
  <c r="EH107" i="5"/>
  <c r="EI107" i="5" s="1"/>
  <c r="EJ107" i="5" s="1"/>
  <c r="EP120" i="5"/>
  <c r="EO125" i="5"/>
  <c r="DY122" i="5"/>
  <c r="EA122" i="5" s="1"/>
  <c r="EB122" i="5" s="1"/>
  <c r="EC68" i="5"/>
  <c r="EE68" i="5" s="1"/>
  <c r="ED68" i="5"/>
  <c r="EF68" i="5" s="1"/>
  <c r="EO79" i="5"/>
  <c r="EP149" i="5"/>
  <c r="EH121" i="5"/>
  <c r="EH113" i="5"/>
  <c r="EI113" i="5" s="1"/>
  <c r="EJ113" i="5" s="1"/>
  <c r="EH110" i="5"/>
  <c r="EI110" i="5" s="1"/>
  <c r="EJ110" i="5" s="1"/>
  <c r="EG66" i="5"/>
  <c r="EI66" i="5" s="1"/>
  <c r="EJ66" i="5" s="1"/>
  <c r="EL66" i="5" s="1"/>
  <c r="EN66" i="5" s="1"/>
  <c r="EA84" i="5"/>
  <c r="EB84" i="5" s="1"/>
  <c r="ED84" i="5" s="1"/>
  <c r="EO71" i="5"/>
  <c r="EM86" i="5"/>
  <c r="EP86" i="5" s="1"/>
  <c r="EL157" i="5"/>
  <c r="EK157" i="5"/>
  <c r="EM157" i="5" s="1"/>
  <c r="EH100" i="5"/>
  <c r="EI100" i="5" s="1"/>
  <c r="EJ100" i="5" s="1"/>
  <c r="EH108" i="5"/>
  <c r="EI108" i="5" s="1"/>
  <c r="EJ108" i="5" s="1"/>
  <c r="EF91" i="5"/>
  <c r="EG91" i="5" s="1"/>
  <c r="EG65" i="5"/>
  <c r="EI65" i="5" s="1"/>
  <c r="EJ65" i="5" s="1"/>
  <c r="DY117" i="5"/>
  <c r="EA117" i="5" s="1"/>
  <c r="EB117" i="5" s="1"/>
  <c r="EL135" i="5"/>
  <c r="EK135" i="5"/>
  <c r="EM135" i="5" s="1"/>
  <c r="EN69" i="5"/>
  <c r="EO69" i="5" s="1"/>
  <c r="EE92" i="5"/>
  <c r="EH137" i="5"/>
  <c r="EI137" i="5" s="1"/>
  <c r="EJ137" i="5" s="1"/>
  <c r="EH109" i="5"/>
  <c r="EI109" i="5" s="1"/>
  <c r="EJ109" i="5" s="1"/>
  <c r="EF93" i="5"/>
  <c r="EG93" i="5" s="1"/>
  <c r="EN129" i="5"/>
  <c r="EO129" i="5" s="1"/>
  <c r="ED133" i="5"/>
  <c r="EF133" i="5" s="1"/>
  <c r="EC133" i="5"/>
  <c r="EL97" i="5"/>
  <c r="EK97" i="5"/>
  <c r="EM97" i="5" s="1"/>
  <c r="EP79" i="5"/>
  <c r="EM154" i="5"/>
  <c r="EM140" i="5"/>
  <c r="EO140" i="5" s="1"/>
  <c r="EL95" i="5"/>
  <c r="EK95" i="5"/>
  <c r="ED99" i="5"/>
  <c r="EC99" i="5"/>
  <c r="EE99" i="5" s="1"/>
  <c r="EE139" i="5"/>
  <c r="EG139" i="5" s="1"/>
  <c r="EE138" i="5"/>
  <c r="EG138" i="5" s="1"/>
  <c r="EL81" i="5"/>
  <c r="EK81" i="5"/>
  <c r="EM81" i="5" s="1"/>
  <c r="EF92" i="5"/>
  <c r="EL142" i="5"/>
  <c r="EN142" i="5" s="1"/>
  <c r="EK142" i="5"/>
  <c r="EE131" i="5"/>
  <c r="EG131" i="5" s="1"/>
  <c r="EH88" i="5"/>
  <c r="EI88" i="5" s="1"/>
  <c r="EJ88" i="5" s="1"/>
  <c r="EE80" i="5"/>
  <c r="EP111" i="5"/>
  <c r="EH67" i="5"/>
  <c r="EI67" i="5" s="1"/>
  <c r="EJ67" i="5" s="1"/>
  <c r="EL148" i="5"/>
  <c r="EN148" i="5" s="1"/>
  <c r="EK148" i="5"/>
  <c r="EP160" i="5"/>
  <c r="EF85" i="5"/>
  <c r="EH85" i="5" s="1"/>
  <c r="EH119" i="5"/>
  <c r="EI119" i="5" s="1"/>
  <c r="EJ119" i="5" s="1"/>
  <c r="EL106" i="5"/>
  <c r="EN106" i="5" s="1"/>
  <c r="EK106" i="5"/>
  <c r="EI121" i="5"/>
  <c r="EJ121" i="5" s="1"/>
  <c r="DY146" i="5"/>
  <c r="EA146" i="5" s="1"/>
  <c r="EB146" i="5" s="1"/>
  <c r="EN155" i="5"/>
  <c r="EP155" i="5" s="1"/>
  <c r="EM150" i="5"/>
  <c r="EO150" i="5" s="1"/>
  <c r="EL152" i="5"/>
  <c r="EN152" i="5" s="1"/>
  <c r="EK152" i="5"/>
  <c r="EL128" i="5"/>
  <c r="EN128" i="5" s="1"/>
  <c r="EK128" i="5"/>
  <c r="EL114" i="5"/>
  <c r="EN114" i="5" s="1"/>
  <c r="EK114" i="5"/>
  <c r="EF77" i="5"/>
  <c r="EH77" i="5" s="1"/>
  <c r="EF80" i="5"/>
  <c r="EE104" i="5"/>
  <c r="EE72" i="5"/>
  <c r="EM124" i="5"/>
  <c r="EO124" i="5" s="1"/>
  <c r="EL96" i="5"/>
  <c r="EK96" i="5"/>
  <c r="EI64" i="5"/>
  <c r="EJ64" i="5" s="1"/>
  <c r="EL126" i="5"/>
  <c r="EN126" i="5" s="1"/>
  <c r="EK126" i="5"/>
  <c r="EN141" i="5"/>
  <c r="EO141" i="5" s="1"/>
  <c r="EL127" i="5"/>
  <c r="EK127" i="5"/>
  <c r="EM127" i="5" s="1"/>
  <c r="EM158" i="5"/>
  <c r="EO158" i="5" s="1"/>
  <c r="EL115" i="5"/>
  <c r="EK115" i="5"/>
  <c r="EM115" i="5" s="1"/>
  <c r="EM156" i="5"/>
  <c r="EO156" i="5" s="1"/>
  <c r="EE123" i="5"/>
  <c r="EG123" i="5" s="1"/>
  <c r="EM118" i="5"/>
  <c r="EO118" i="5" s="1"/>
  <c r="EE132" i="5"/>
  <c r="EG132" i="5" s="1"/>
  <c r="EL82" i="5"/>
  <c r="EN82" i="5" s="1"/>
  <c r="EK82" i="5"/>
  <c r="EL103" i="5"/>
  <c r="EK103" i="5"/>
  <c r="EM103" i="5" s="1"/>
  <c r="ED134" i="5"/>
  <c r="EF134" i="5" s="1"/>
  <c r="EC134" i="5"/>
  <c r="EL147" i="5"/>
  <c r="EK147" i="5"/>
  <c r="EM147" i="5" s="1"/>
  <c r="EL116" i="5"/>
  <c r="EN116" i="5" s="1"/>
  <c r="EK116" i="5"/>
  <c r="EN89" i="5"/>
  <c r="EP89" i="5" s="1"/>
  <c r="EF104" i="5"/>
  <c r="EF72" i="5"/>
  <c r="EN105" i="5"/>
  <c r="EP105" i="5" s="1"/>
  <c r="EF75" i="5"/>
  <c r="EH75" i="5" s="1"/>
  <c r="ED151" i="5"/>
  <c r="EF151" i="5" s="1"/>
  <c r="EC151" i="5"/>
  <c r="DR141" i="1"/>
  <c r="DQ112" i="1"/>
  <c r="DS112" i="1" s="1"/>
  <c r="DT112" i="1" s="1"/>
  <c r="DP99" i="1"/>
  <c r="DU122" i="1"/>
  <c r="DV122" i="1"/>
  <c r="DO106" i="1"/>
  <c r="DP106" i="1"/>
  <c r="DR74" i="1"/>
  <c r="DP147" i="1"/>
  <c r="DQ88" i="1"/>
  <c r="DR87" i="1"/>
  <c r="DW67" i="1"/>
  <c r="DR119" i="1"/>
  <c r="DQ62" i="1"/>
  <c r="DS62" i="1" s="1"/>
  <c r="DT62" i="1" s="1"/>
  <c r="DZ82" i="1"/>
  <c r="DM84" i="1"/>
  <c r="DN84" i="1"/>
  <c r="DU108" i="1"/>
  <c r="DV108" i="1"/>
  <c r="DR135" i="1"/>
  <c r="DQ135" i="1"/>
  <c r="DR100" i="1"/>
  <c r="DX69" i="1"/>
  <c r="DR102" i="1"/>
  <c r="DQ119" i="1"/>
  <c r="DV113" i="1"/>
  <c r="DP83" i="1"/>
  <c r="DR88" i="1"/>
  <c r="DQ141" i="1"/>
  <c r="DZ140" i="1"/>
  <c r="DM152" i="1"/>
  <c r="DN152" i="1"/>
  <c r="DX67" i="1"/>
  <c r="DQ102" i="1"/>
  <c r="DS115" i="1"/>
  <c r="DT115" i="1" s="1"/>
  <c r="DU115" i="1" s="1"/>
  <c r="DV104" i="1"/>
  <c r="DW104" i="1" s="1"/>
  <c r="DQ100" i="1"/>
  <c r="DZ89" i="1"/>
  <c r="DP80" i="1"/>
  <c r="ED162" i="1"/>
  <c r="EE162" i="1" s="1"/>
  <c r="DQ90" i="1"/>
  <c r="DO80" i="1"/>
  <c r="DQ117" i="1"/>
  <c r="DR117" i="1"/>
  <c r="DQ74" i="1"/>
  <c r="DR129" i="1"/>
  <c r="DS129" i="1" s="1"/>
  <c r="DT129" i="1" s="1"/>
  <c r="DZ127" i="1"/>
  <c r="DU93" i="1"/>
  <c r="DV93" i="1"/>
  <c r="DU160" i="1"/>
  <c r="DV160" i="1"/>
  <c r="DX123" i="1"/>
  <c r="DO83" i="1"/>
  <c r="DQ161" i="1"/>
  <c r="DS161" i="1" s="1"/>
  <c r="DT161" i="1" s="1"/>
  <c r="DR97" i="1"/>
  <c r="DO147" i="1"/>
  <c r="DY128" i="1"/>
  <c r="DZ128" i="1"/>
  <c r="DS79" i="1"/>
  <c r="DT79" i="1" s="1"/>
  <c r="DV79" i="1" s="1"/>
  <c r="DW123" i="1"/>
  <c r="DQ143" i="1"/>
  <c r="DS143" i="1" s="1"/>
  <c r="DT143" i="1" s="1"/>
  <c r="DY127" i="1"/>
  <c r="DZ64" i="1"/>
  <c r="EC110" i="1"/>
  <c r="EE110" i="1" s="1"/>
  <c r="DS155" i="1"/>
  <c r="DT155" i="1" s="1"/>
  <c r="DY82" i="1"/>
  <c r="DY64" i="1"/>
  <c r="EF114" i="1"/>
  <c r="EE124" i="1"/>
  <c r="EF151" i="1"/>
  <c r="EF94" i="1"/>
  <c r="DY89" i="1"/>
  <c r="DZ156" i="1"/>
  <c r="EA156" i="1" s="1"/>
  <c r="EB156" i="1" s="1"/>
  <c r="DZ149" i="1"/>
  <c r="EA149" i="1" s="1"/>
  <c r="EB149" i="1" s="1"/>
  <c r="EE151" i="1"/>
  <c r="DY73" i="1"/>
  <c r="EA73" i="1" s="1"/>
  <c r="EB73" i="1" s="1"/>
  <c r="EC68" i="1"/>
  <c r="ED68" i="1"/>
  <c r="EF124" i="1"/>
  <c r="DZ76" i="1"/>
  <c r="EA76" i="1" s="1"/>
  <c r="EB76" i="1" s="1"/>
  <c r="EE94" i="1"/>
  <c r="EC159" i="1"/>
  <c r="ED159" i="1"/>
  <c r="EC126" i="1"/>
  <c r="ED126" i="1"/>
  <c r="EH92" i="1"/>
  <c r="EI92" i="1" s="1"/>
  <c r="EJ92" i="1" s="1"/>
  <c r="DY140" i="1"/>
  <c r="EA140" i="1" s="1"/>
  <c r="EB140" i="1" s="1"/>
  <c r="EK70" i="5" l="1"/>
  <c r="EM70" i="5" s="1"/>
  <c r="EE144" i="5"/>
  <c r="EG144" i="5" s="1"/>
  <c r="EH91" i="5"/>
  <c r="EL102" i="5"/>
  <c r="EN102" i="5" s="1"/>
  <c r="EH76" i="5"/>
  <c r="DS105" i="1"/>
  <c r="DT105" i="1" s="1"/>
  <c r="DR72" i="1"/>
  <c r="DQ70" i="1"/>
  <c r="DS70" i="1" s="1"/>
  <c r="DT70" i="1" s="1"/>
  <c r="DZ63" i="1"/>
  <c r="DW136" i="1"/>
  <c r="DP109" i="1"/>
  <c r="DO109" i="1"/>
  <c r="DS102" i="1"/>
  <c r="DT102" i="1" s="1"/>
  <c r="DR139" i="1"/>
  <c r="DQ139" i="1"/>
  <c r="DQ75" i="1"/>
  <c r="DR75" i="1"/>
  <c r="DW145" i="1"/>
  <c r="DX136" i="1"/>
  <c r="DZ136" i="1" s="1"/>
  <c r="DQ146" i="1"/>
  <c r="DU137" i="1"/>
  <c r="DX137" i="1" s="1"/>
  <c r="DI107" i="1"/>
  <c r="DJ107" i="1"/>
  <c r="DX145" i="1"/>
  <c r="DN131" i="1"/>
  <c r="DP131" i="1" s="1"/>
  <c r="DS87" i="1"/>
  <c r="DT87" i="1" s="1"/>
  <c r="DX104" i="1"/>
  <c r="EA82" i="1"/>
  <c r="EB82" i="1" s="1"/>
  <c r="DS90" i="1"/>
  <c r="DT90" i="1" s="1"/>
  <c r="DV130" i="1"/>
  <c r="DO77" i="1"/>
  <c r="DN101" i="1"/>
  <c r="DM101" i="1"/>
  <c r="DQ78" i="1"/>
  <c r="DS78" i="1" s="1"/>
  <c r="DT78" i="1" s="1"/>
  <c r="DW137" i="1"/>
  <c r="DS97" i="1"/>
  <c r="DT97" i="1" s="1"/>
  <c r="DJ150" i="1"/>
  <c r="DX111" i="1"/>
  <c r="DK65" i="1"/>
  <c r="DL65" i="1" s="1"/>
  <c r="DN65" i="1" s="1"/>
  <c r="DS146" i="1"/>
  <c r="DT146" i="1" s="1"/>
  <c r="DU146" i="1" s="1"/>
  <c r="DY63" i="1"/>
  <c r="EA63" i="1" s="1"/>
  <c r="EB63" i="1" s="1"/>
  <c r="DU134" i="1"/>
  <c r="DV134" i="1"/>
  <c r="DW134" i="1" s="1"/>
  <c r="DP77" i="1"/>
  <c r="DV70" i="1"/>
  <c r="DU70" i="1"/>
  <c r="DO103" i="1"/>
  <c r="DQ103" i="1" s="1"/>
  <c r="DK71" i="1"/>
  <c r="DL71" i="1" s="1"/>
  <c r="DS148" i="1"/>
  <c r="DT148" i="1" s="1"/>
  <c r="DP96" i="1"/>
  <c r="DU116" i="1"/>
  <c r="DV116" i="1"/>
  <c r="DS125" i="1"/>
  <c r="DT125" i="1" s="1"/>
  <c r="DV125" i="1" s="1"/>
  <c r="EA89" i="1"/>
  <c r="EB89" i="1" s="1"/>
  <c r="ED89" i="1" s="1"/>
  <c r="EA127" i="1"/>
  <c r="EB127" i="1" s="1"/>
  <c r="EC127" i="1" s="1"/>
  <c r="DS88" i="1"/>
  <c r="DT88" i="1" s="1"/>
  <c r="DU88" i="1" s="1"/>
  <c r="DO96" i="1"/>
  <c r="DP138" i="1"/>
  <c r="DI150" i="1"/>
  <c r="DK150" i="1" s="1"/>
  <c r="DL150" i="1" s="1"/>
  <c r="DS119" i="1"/>
  <c r="DT119" i="1" s="1"/>
  <c r="DW111" i="1"/>
  <c r="DZ111" i="1" s="1"/>
  <c r="DP66" i="1"/>
  <c r="DR81" i="1"/>
  <c r="DQ81" i="1"/>
  <c r="EI159" i="5"/>
  <c r="EJ159" i="5" s="1"/>
  <c r="DM65" i="1"/>
  <c r="DO66" i="1"/>
  <c r="DQ66" i="1" s="1"/>
  <c r="DQ83" i="1"/>
  <c r="DS141" i="1"/>
  <c r="DT141" i="1" s="1"/>
  <c r="DO138" i="1"/>
  <c r="DQ138" i="1" s="1"/>
  <c r="DO98" i="1"/>
  <c r="DV158" i="1"/>
  <c r="DU158" i="1"/>
  <c r="DV105" i="1"/>
  <c r="DU105" i="1"/>
  <c r="DQ72" i="1"/>
  <c r="DS72" i="1" s="1"/>
  <c r="DT72" i="1" s="1"/>
  <c r="DM120" i="1"/>
  <c r="DN120" i="1"/>
  <c r="DV115" i="1"/>
  <c r="DX115" i="1" s="1"/>
  <c r="DR144" i="1"/>
  <c r="DQ144" i="1"/>
  <c r="EF162" i="1"/>
  <c r="EH162" i="1" s="1"/>
  <c r="DP98" i="1"/>
  <c r="DV95" i="1"/>
  <c r="DU95" i="1"/>
  <c r="DR103" i="1"/>
  <c r="DS103" i="1" s="1"/>
  <c r="DT103" i="1" s="1"/>
  <c r="EA133" i="1"/>
  <c r="EB133" i="1" s="1"/>
  <c r="DP91" i="1"/>
  <c r="DX154" i="1"/>
  <c r="DX130" i="1"/>
  <c r="DQ121" i="1"/>
  <c r="DR121" i="1"/>
  <c r="DU118" i="1"/>
  <c r="DV118" i="1"/>
  <c r="DS74" i="1"/>
  <c r="DT74" i="1" s="1"/>
  <c r="DU74" i="1" s="1"/>
  <c r="DS100" i="1"/>
  <c r="DT100" i="1" s="1"/>
  <c r="DZ67" i="1"/>
  <c r="EH93" i="5"/>
  <c r="EO145" i="6"/>
  <c r="EP145" i="6" s="1"/>
  <c r="EK75" i="6"/>
  <c r="EM75" i="6" s="1"/>
  <c r="DW154" i="1"/>
  <c r="DY154" i="1" s="1"/>
  <c r="DM150" i="1"/>
  <c r="DN150" i="1"/>
  <c r="DO91" i="1"/>
  <c r="EA153" i="1"/>
  <c r="EB153" i="1" s="1"/>
  <c r="DU157" i="1"/>
  <c r="DV157" i="1"/>
  <c r="ET72" i="6"/>
  <c r="EV72" i="6" s="1"/>
  <c r="EH124" i="1"/>
  <c r="EP129" i="5"/>
  <c r="EP69" i="5"/>
  <c r="DY111" i="1"/>
  <c r="DW130" i="1"/>
  <c r="DW108" i="1"/>
  <c r="DV148" i="1"/>
  <c r="DU148" i="1"/>
  <c r="DV88" i="1"/>
  <c r="DW88" i="1" s="1"/>
  <c r="DQ80" i="1"/>
  <c r="DR132" i="1"/>
  <c r="EG104" i="5"/>
  <c r="EG80" i="5"/>
  <c r="EO86" i="5"/>
  <c r="EG92" i="5"/>
  <c r="EH136" i="5"/>
  <c r="ES72" i="6"/>
  <c r="EU72" i="6" s="1"/>
  <c r="EW72" i="6" s="1"/>
  <c r="EZ63" i="6" s="1"/>
  <c r="C36" i="6" s="1"/>
  <c r="ER70" i="6"/>
  <c r="EG94" i="5"/>
  <c r="EL90" i="5"/>
  <c r="EN90" i="5" s="1"/>
  <c r="EK90" i="5"/>
  <c r="EM90" i="5" s="1"/>
  <c r="EQ70" i="6"/>
  <c r="ET70" i="6" s="1"/>
  <c r="EV70" i="6" s="1"/>
  <c r="ET136" i="6"/>
  <c r="EV136" i="6" s="1"/>
  <c r="EO121" i="6"/>
  <c r="EP121" i="6" s="1"/>
  <c r="EX121" i="6" s="1"/>
  <c r="ET129" i="6"/>
  <c r="EV129" i="6" s="1"/>
  <c r="EO75" i="6"/>
  <c r="EP75" i="6" s="1"/>
  <c r="EX75" i="6" s="1"/>
  <c r="ET114" i="6"/>
  <c r="EV114" i="6" s="1"/>
  <c r="ES115" i="6"/>
  <c r="EU115" i="6" s="1"/>
  <c r="EW115" i="6" s="1"/>
  <c r="ES129" i="6"/>
  <c r="EU129" i="6" s="1"/>
  <c r="EW129" i="6" s="1"/>
  <c r="ES114" i="6"/>
  <c r="EU114" i="6" s="1"/>
  <c r="EW114" i="6" s="1"/>
  <c r="ET105" i="6"/>
  <c r="EV105" i="6" s="1"/>
  <c r="ES105" i="6"/>
  <c r="EU105" i="6" s="1"/>
  <c r="EW105" i="6" s="1"/>
  <c r="ES133" i="6"/>
  <c r="EU133" i="6" s="1"/>
  <c r="EW133" i="6" s="1"/>
  <c r="ES83" i="6"/>
  <c r="EU83" i="6" s="1"/>
  <c r="EW83" i="6" s="1"/>
  <c r="ET77" i="6"/>
  <c r="EV77" i="6" s="1"/>
  <c r="EX82" i="6"/>
  <c r="FA64" i="6" s="1"/>
  <c r="D37" i="6" s="1"/>
  <c r="EQ82" i="6"/>
  <c r="ER82" i="6"/>
  <c r="EQ142" i="6"/>
  <c r="ER142" i="6"/>
  <c r="EX64" i="6"/>
  <c r="EQ64" i="6"/>
  <c r="ER64" i="6"/>
  <c r="ES134" i="6"/>
  <c r="EU134" i="6" s="1"/>
  <c r="EW134" i="6" s="1"/>
  <c r="ET134" i="6"/>
  <c r="EV134" i="6" s="1"/>
  <c r="ES70" i="6"/>
  <c r="EU70" i="6" s="1"/>
  <c r="EW70" i="6" s="1"/>
  <c r="EQ145" i="6"/>
  <c r="ER145" i="6"/>
  <c r="EX141" i="6"/>
  <c r="EQ141" i="6"/>
  <c r="ER141" i="6"/>
  <c r="ES92" i="6"/>
  <c r="EU92" i="6" s="1"/>
  <c r="EW92" i="6" s="1"/>
  <c r="EZ65" i="6" s="1"/>
  <c r="C38" i="6" s="1"/>
  <c r="ET92" i="6"/>
  <c r="EV92" i="6" s="1"/>
  <c r="ET115" i="6"/>
  <c r="EV115" i="6" s="1"/>
  <c r="EQ157" i="6"/>
  <c r="ER157" i="6"/>
  <c r="EQ140" i="6"/>
  <c r="ER140" i="6"/>
  <c r="ET133" i="6"/>
  <c r="EV133" i="6" s="1"/>
  <c r="ET83" i="6"/>
  <c r="EV83" i="6" s="1"/>
  <c r="ES77" i="6"/>
  <c r="EU77" i="6" s="1"/>
  <c r="EW77" i="6" s="1"/>
  <c r="EW159" i="6"/>
  <c r="EW74" i="6"/>
  <c r="EO155" i="6"/>
  <c r="EP155" i="6" s="1"/>
  <c r="EX140" i="6"/>
  <c r="EO146" i="6"/>
  <c r="EP146" i="6" s="1"/>
  <c r="EX142" i="6"/>
  <c r="FA70" i="6" s="1"/>
  <c r="D43" i="6" s="1"/>
  <c r="EW131" i="6"/>
  <c r="EX145" i="6"/>
  <c r="EH94" i="5"/>
  <c r="EK98" i="5"/>
  <c r="EM98" i="5" s="1"/>
  <c r="EO98" i="5" s="1"/>
  <c r="EG76" i="5"/>
  <c r="EO154" i="5"/>
  <c r="ED73" i="5"/>
  <c r="EF73" i="5" s="1"/>
  <c r="EE130" i="5"/>
  <c r="EG130" i="5" s="1"/>
  <c r="EG68" i="5"/>
  <c r="EE73" i="5"/>
  <c r="EP70" i="5"/>
  <c r="EG72" i="5"/>
  <c r="EG136" i="5"/>
  <c r="EP102" i="5"/>
  <c r="EO102" i="5"/>
  <c r="EC84" i="5"/>
  <c r="EA64" i="1"/>
  <c r="EB64" i="1" s="1"/>
  <c r="EC64" i="1" s="1"/>
  <c r="DQ132" i="1"/>
  <c r="DU86" i="1"/>
  <c r="DV86" i="1"/>
  <c r="DS85" i="1"/>
  <c r="DT85" i="1" s="1"/>
  <c r="DQ106" i="1"/>
  <c r="DR99" i="1"/>
  <c r="DQ142" i="1"/>
  <c r="DR142" i="1"/>
  <c r="DW122" i="1"/>
  <c r="EH132" i="5"/>
  <c r="EP156" i="5"/>
  <c r="EO155" i="5"/>
  <c r="EH80" i="5"/>
  <c r="EK66" i="5"/>
  <c r="EH131" i="5"/>
  <c r="EO89" i="5"/>
  <c r="ED122" i="5"/>
  <c r="EF122" i="5" s="1"/>
  <c r="EC122" i="5"/>
  <c r="EG85" i="5"/>
  <c r="EI85" i="5" s="1"/>
  <c r="EJ85" i="5" s="1"/>
  <c r="EP141" i="5"/>
  <c r="EH139" i="5"/>
  <c r="EI139" i="5" s="1"/>
  <c r="EJ139" i="5" s="1"/>
  <c r="EL139" i="5" s="1"/>
  <c r="EH68" i="5"/>
  <c r="EI91" i="5"/>
  <c r="EJ91" i="5" s="1"/>
  <c r="EL91" i="5" s="1"/>
  <c r="EH104" i="5"/>
  <c r="EI104" i="5" s="1"/>
  <c r="EJ104" i="5" s="1"/>
  <c r="EG77" i="5"/>
  <c r="EP150" i="5"/>
  <c r="EH138" i="5"/>
  <c r="EI138" i="5" s="1"/>
  <c r="EJ138" i="5" s="1"/>
  <c r="EH92" i="5"/>
  <c r="EO105" i="5"/>
  <c r="EP158" i="5"/>
  <c r="EH72" i="5"/>
  <c r="EL119" i="5"/>
  <c r="EK119" i="5"/>
  <c r="EM119" i="5" s="1"/>
  <c r="EL100" i="5"/>
  <c r="EN100" i="5" s="1"/>
  <c r="EK100" i="5"/>
  <c r="EL67" i="5"/>
  <c r="EN67" i="5" s="1"/>
  <c r="EK67" i="5"/>
  <c r="EM67" i="5" s="1"/>
  <c r="EL88" i="5"/>
  <c r="EN88" i="5" s="1"/>
  <c r="EK88" i="5"/>
  <c r="EG75" i="5"/>
  <c r="EI75" i="5" s="1"/>
  <c r="EJ75" i="5" s="1"/>
  <c r="EM116" i="5"/>
  <c r="EO116" i="5" s="1"/>
  <c r="EL109" i="5"/>
  <c r="EK109" i="5"/>
  <c r="EM109" i="5" s="1"/>
  <c r="EM82" i="5"/>
  <c r="EP82" i="5" s="1"/>
  <c r="EP118" i="5"/>
  <c r="EN115" i="5"/>
  <c r="EO115" i="5" s="1"/>
  <c r="EM126" i="5"/>
  <c r="EP126" i="5" s="1"/>
  <c r="EN96" i="5"/>
  <c r="EI77" i="5"/>
  <c r="EJ77" i="5" s="1"/>
  <c r="EM128" i="5"/>
  <c r="EO128" i="5" s="1"/>
  <c r="ED146" i="5"/>
  <c r="EF146" i="5" s="1"/>
  <c r="EC146" i="5"/>
  <c r="EL107" i="5"/>
  <c r="EK107" i="5"/>
  <c r="EM107" i="5" s="1"/>
  <c r="EM142" i="5"/>
  <c r="EO142" i="5" s="1"/>
  <c r="EM95" i="5"/>
  <c r="EF84" i="5"/>
  <c r="EL108" i="5"/>
  <c r="EN108" i="5" s="1"/>
  <c r="EK108" i="5"/>
  <c r="EN127" i="5"/>
  <c r="EP127" i="5" s="1"/>
  <c r="EP124" i="5"/>
  <c r="EL121" i="5"/>
  <c r="EK121" i="5"/>
  <c r="EM121" i="5" s="1"/>
  <c r="EF99" i="5"/>
  <c r="EH99" i="5" s="1"/>
  <c r="EN95" i="5"/>
  <c r="EP154" i="5"/>
  <c r="EN97" i="5"/>
  <c r="EO97" i="5" s="1"/>
  <c r="EL137" i="5"/>
  <c r="EK137" i="5"/>
  <c r="EM137" i="5" s="1"/>
  <c r="EL113" i="5"/>
  <c r="EK113" i="5"/>
  <c r="EM113" i="5" s="1"/>
  <c r="EN135" i="5"/>
  <c r="EP135" i="5" s="1"/>
  <c r="EM66" i="5"/>
  <c r="EP66" i="5" s="1"/>
  <c r="EN147" i="5"/>
  <c r="EP147" i="5" s="1"/>
  <c r="EN103" i="5"/>
  <c r="EO103" i="5" s="1"/>
  <c r="EL64" i="5"/>
  <c r="EN64" i="5" s="1"/>
  <c r="EK64" i="5"/>
  <c r="EM114" i="5"/>
  <c r="EP114" i="5" s="1"/>
  <c r="EM152" i="5"/>
  <c r="EO152" i="5" s="1"/>
  <c r="EL159" i="5"/>
  <c r="EK159" i="5"/>
  <c r="EM159" i="5" s="1"/>
  <c r="EP90" i="5"/>
  <c r="EL83" i="5"/>
  <c r="EK83" i="5"/>
  <c r="EM83" i="5" s="1"/>
  <c r="EE133" i="5"/>
  <c r="EG133" i="5" s="1"/>
  <c r="EI93" i="5"/>
  <c r="EJ93" i="5" s="1"/>
  <c r="EL110" i="5"/>
  <c r="EN110" i="5" s="1"/>
  <c r="EK110" i="5"/>
  <c r="ED117" i="5"/>
  <c r="EF117" i="5" s="1"/>
  <c r="EC117" i="5"/>
  <c r="EE151" i="5"/>
  <c r="EG151" i="5" s="1"/>
  <c r="EE134" i="5"/>
  <c r="EG134" i="5" s="1"/>
  <c r="EI132" i="5"/>
  <c r="EJ132" i="5" s="1"/>
  <c r="EH123" i="5"/>
  <c r="EI123" i="5" s="1"/>
  <c r="EJ123" i="5" s="1"/>
  <c r="EM96" i="5"/>
  <c r="EM106" i="5"/>
  <c r="EO106" i="5" s="1"/>
  <c r="EM148" i="5"/>
  <c r="EO148" i="5" s="1"/>
  <c r="EI131" i="5"/>
  <c r="EJ131" i="5" s="1"/>
  <c r="EN81" i="5"/>
  <c r="EP81" i="5" s="1"/>
  <c r="ED78" i="5"/>
  <c r="EC78" i="5"/>
  <c r="EP140" i="5"/>
  <c r="EL65" i="5"/>
  <c r="EK65" i="5"/>
  <c r="EM65" i="5" s="1"/>
  <c r="EN157" i="5"/>
  <c r="EP157" i="5" s="1"/>
  <c r="EE84" i="5"/>
  <c r="DL163" i="5"/>
  <c r="ER141" i="5"/>
  <c r="DQ99" i="1"/>
  <c r="DV112" i="1"/>
  <c r="DU112" i="1"/>
  <c r="DP84" i="1"/>
  <c r="EF110" i="1"/>
  <c r="EG110" i="1" s="1"/>
  <c r="EG162" i="1"/>
  <c r="EI162" i="1" s="1"/>
  <c r="EJ162" i="1" s="1"/>
  <c r="EG151" i="1"/>
  <c r="DU62" i="1"/>
  <c r="DV62" i="1"/>
  <c r="DR106" i="1"/>
  <c r="DX122" i="1"/>
  <c r="DO152" i="1"/>
  <c r="DZ69" i="1"/>
  <c r="DY69" i="1"/>
  <c r="DS135" i="1"/>
  <c r="DT135" i="1" s="1"/>
  <c r="DO84" i="1"/>
  <c r="DW113" i="1"/>
  <c r="DX108" i="1"/>
  <c r="DR80" i="1"/>
  <c r="DX113" i="1"/>
  <c r="DU79" i="1"/>
  <c r="DW79" i="1" s="1"/>
  <c r="DS117" i="1"/>
  <c r="DT117" i="1" s="1"/>
  <c r="DP152" i="1"/>
  <c r="DW93" i="1"/>
  <c r="DV119" i="1"/>
  <c r="DU119" i="1"/>
  <c r="DY67" i="1"/>
  <c r="DV102" i="1"/>
  <c r="DU102" i="1"/>
  <c r="DU100" i="1"/>
  <c r="DV100" i="1"/>
  <c r="DU87" i="1"/>
  <c r="DV87" i="1"/>
  <c r="DV90" i="1"/>
  <c r="DU90" i="1"/>
  <c r="DZ104" i="1"/>
  <c r="EA128" i="1"/>
  <c r="EB128" i="1" s="1"/>
  <c r="ED128" i="1" s="1"/>
  <c r="DW160" i="1"/>
  <c r="DX93" i="1"/>
  <c r="DV97" i="1"/>
  <c r="DU97" i="1"/>
  <c r="DU161" i="1"/>
  <c r="DV161" i="1"/>
  <c r="DR83" i="1"/>
  <c r="DS83" i="1" s="1"/>
  <c r="DT83" i="1" s="1"/>
  <c r="DR147" i="1"/>
  <c r="DQ147" i="1"/>
  <c r="DU129" i="1"/>
  <c r="DV129" i="1"/>
  <c r="DX160" i="1"/>
  <c r="DY104" i="1"/>
  <c r="EG94" i="1"/>
  <c r="DY123" i="1"/>
  <c r="DZ123" i="1"/>
  <c r="ED127" i="1"/>
  <c r="EE127" i="1" s="1"/>
  <c r="DU143" i="1"/>
  <c r="DV143" i="1"/>
  <c r="DV155" i="1"/>
  <c r="DU155" i="1"/>
  <c r="EH94" i="1"/>
  <c r="EE126" i="1"/>
  <c r="EH151" i="1"/>
  <c r="EF68" i="1"/>
  <c r="EG114" i="1"/>
  <c r="EH114" i="1"/>
  <c r="EF159" i="1"/>
  <c r="EH110" i="1"/>
  <c r="EC156" i="1"/>
  <c r="ED156" i="1"/>
  <c r="EC149" i="1"/>
  <c r="ED149" i="1"/>
  <c r="EF126" i="1"/>
  <c r="EE159" i="1"/>
  <c r="EG124" i="1"/>
  <c r="EI124" i="1" s="1"/>
  <c r="EJ124" i="1" s="1"/>
  <c r="EC82" i="1"/>
  <c r="ED82" i="1"/>
  <c r="ER92" i="1"/>
  <c r="EK92" i="1"/>
  <c r="EL92" i="1"/>
  <c r="EC73" i="1"/>
  <c r="ED73" i="1"/>
  <c r="EC140" i="1"/>
  <c r="ED140" i="1"/>
  <c r="EC76" i="1"/>
  <c r="ED76" i="1"/>
  <c r="EE68" i="1"/>
  <c r="ED64" i="1"/>
  <c r="EI92" i="5" l="1"/>
  <c r="EJ92" i="5" s="1"/>
  <c r="ER91" i="5"/>
  <c r="EO70" i="5"/>
  <c r="EH144" i="5"/>
  <c r="EI144" i="5" s="1"/>
  <c r="EJ144" i="5" s="1"/>
  <c r="EO114" i="5"/>
  <c r="EO82" i="5"/>
  <c r="EI68" i="5"/>
  <c r="EJ68" i="5" s="1"/>
  <c r="EK68" i="5" s="1"/>
  <c r="EI76" i="5"/>
  <c r="EJ76" i="5" s="1"/>
  <c r="EK76" i="5" s="1"/>
  <c r="EM76" i="5" s="1"/>
  <c r="EI94" i="5"/>
  <c r="EJ94" i="5" s="1"/>
  <c r="EL94" i="5" s="1"/>
  <c r="EN94" i="5" s="1"/>
  <c r="DW116" i="1"/>
  <c r="DR77" i="1"/>
  <c r="DZ145" i="1"/>
  <c r="DS139" i="1"/>
  <c r="DT139" i="1" s="1"/>
  <c r="DY136" i="1"/>
  <c r="EA136" i="1" s="1"/>
  <c r="EB136" i="1" s="1"/>
  <c r="DU139" i="1"/>
  <c r="DV139" i="1"/>
  <c r="DW139" i="1" s="1"/>
  <c r="DO131" i="1"/>
  <c r="DR109" i="1"/>
  <c r="DQ109" i="1"/>
  <c r="DS109" i="1" s="1"/>
  <c r="DT109" i="1" s="1"/>
  <c r="DU109" i="1" s="1"/>
  <c r="DY145" i="1"/>
  <c r="DS75" i="1"/>
  <c r="DT75" i="1" s="1"/>
  <c r="EA145" i="1"/>
  <c r="EB145" i="1" s="1"/>
  <c r="DK107" i="1"/>
  <c r="DL107" i="1" s="1"/>
  <c r="DX116" i="1"/>
  <c r="DP65" i="1"/>
  <c r="DO65" i="1"/>
  <c r="DQ65" i="1" s="1"/>
  <c r="EA67" i="1"/>
  <c r="EB67" i="1" s="1"/>
  <c r="DV146" i="1"/>
  <c r="DP101" i="1"/>
  <c r="DL163" i="1"/>
  <c r="EC63" i="1"/>
  <c r="EF63" i="1" s="1"/>
  <c r="ED63" i="1"/>
  <c r="DQ131" i="1"/>
  <c r="DR131" i="1"/>
  <c r="DQ77" i="1"/>
  <c r="DS77" i="1" s="1"/>
  <c r="DT77" i="1" s="1"/>
  <c r="DU78" i="1"/>
  <c r="DV78" i="1"/>
  <c r="DW78" i="1" s="1"/>
  <c r="DX105" i="1"/>
  <c r="DZ105" i="1" s="1"/>
  <c r="DQ98" i="1"/>
  <c r="DX134" i="1"/>
  <c r="DZ134" i="1" s="1"/>
  <c r="DZ137" i="1"/>
  <c r="DY137" i="1"/>
  <c r="DO101" i="1"/>
  <c r="EC89" i="1"/>
  <c r="EE89" i="1" s="1"/>
  <c r="DW115" i="1"/>
  <c r="DY115" i="1" s="1"/>
  <c r="DX70" i="1"/>
  <c r="DV74" i="1"/>
  <c r="DX74" i="1" s="1"/>
  <c r="DS80" i="1"/>
  <c r="DT80" i="1" s="1"/>
  <c r="DW105" i="1"/>
  <c r="DU125" i="1"/>
  <c r="DX125" i="1" s="1"/>
  <c r="DM71" i="1"/>
  <c r="DN71" i="1"/>
  <c r="DW70" i="1"/>
  <c r="DW146" i="1"/>
  <c r="DX146" i="1"/>
  <c r="EA111" i="1"/>
  <c r="EB111" i="1" s="1"/>
  <c r="EC111" i="1" s="1"/>
  <c r="DQ91" i="1"/>
  <c r="DQ96" i="1"/>
  <c r="DR96" i="1"/>
  <c r="DZ108" i="1"/>
  <c r="DR98" i="1"/>
  <c r="DS98" i="1" s="1"/>
  <c r="DT98" i="1" s="1"/>
  <c r="DP120" i="1"/>
  <c r="EI94" i="1"/>
  <c r="EJ94" i="1" s="1"/>
  <c r="ER94" i="1" s="1"/>
  <c r="DX88" i="1"/>
  <c r="DV109" i="1"/>
  <c r="EG126" i="1"/>
  <c r="EI151" i="1"/>
  <c r="EJ151" i="1" s="1"/>
  <c r="DS81" i="1"/>
  <c r="DT81" i="1" s="1"/>
  <c r="DS106" i="1"/>
  <c r="DT106" i="1" s="1"/>
  <c r="DV106" i="1" s="1"/>
  <c r="DW158" i="1"/>
  <c r="EI80" i="5"/>
  <c r="EJ80" i="5" s="1"/>
  <c r="EL80" i="5" s="1"/>
  <c r="EN80" i="5" s="1"/>
  <c r="DR138" i="1"/>
  <c r="DS138" i="1" s="1"/>
  <c r="DT138" i="1" s="1"/>
  <c r="DU141" i="1"/>
  <c r="DV141" i="1"/>
  <c r="DR66" i="1"/>
  <c r="DS66" i="1" s="1"/>
  <c r="DT66" i="1" s="1"/>
  <c r="DX158" i="1"/>
  <c r="DW86" i="1"/>
  <c r="DU72" i="1"/>
  <c r="DV72" i="1"/>
  <c r="DS132" i="1"/>
  <c r="DT132" i="1" s="1"/>
  <c r="DU132" i="1" s="1"/>
  <c r="DO120" i="1"/>
  <c r="DQ120" i="1" s="1"/>
  <c r="DZ122" i="1"/>
  <c r="DS99" i="1"/>
  <c r="DT99" i="1" s="1"/>
  <c r="DU99" i="1" s="1"/>
  <c r="DR65" i="1"/>
  <c r="DZ154" i="1"/>
  <c r="EA154" i="1" s="1"/>
  <c r="EB154" i="1" s="1"/>
  <c r="DP150" i="1"/>
  <c r="DS144" i="1"/>
  <c r="DT144" i="1" s="1"/>
  <c r="EC133" i="1"/>
  <c r="ED133" i="1"/>
  <c r="DV103" i="1"/>
  <c r="DU103" i="1"/>
  <c r="DX79" i="1"/>
  <c r="DZ93" i="1"/>
  <c r="DY130" i="1"/>
  <c r="DW157" i="1"/>
  <c r="DY157" i="1" s="1"/>
  <c r="DS121" i="1"/>
  <c r="DT121" i="1" s="1"/>
  <c r="DU121" i="1" s="1"/>
  <c r="DW95" i="1"/>
  <c r="DX95" i="1"/>
  <c r="DR152" i="1"/>
  <c r="DX118" i="1"/>
  <c r="DZ116" i="1"/>
  <c r="DY116" i="1"/>
  <c r="DQ84" i="1"/>
  <c r="DX148" i="1"/>
  <c r="DR91" i="1"/>
  <c r="DX157" i="1"/>
  <c r="DO150" i="1"/>
  <c r="DQ150" i="1" s="1"/>
  <c r="EA104" i="1"/>
  <c r="EB104" i="1" s="1"/>
  <c r="EC104" i="1" s="1"/>
  <c r="ED153" i="1"/>
  <c r="EC153" i="1"/>
  <c r="DW118" i="1"/>
  <c r="DY118" i="1" s="1"/>
  <c r="DZ130" i="1"/>
  <c r="EA130" i="1" s="1"/>
  <c r="EB130" i="1" s="1"/>
  <c r="DS142" i="1"/>
  <c r="DT142" i="1" s="1"/>
  <c r="DV142" i="1" s="1"/>
  <c r="DX86" i="1"/>
  <c r="DZ86" i="1" s="1"/>
  <c r="DZ115" i="1"/>
  <c r="DW148" i="1"/>
  <c r="DY148" i="1" s="1"/>
  <c r="EH84" i="5"/>
  <c r="EH73" i="5"/>
  <c r="EG99" i="5"/>
  <c r="EI99" i="5" s="1"/>
  <c r="EJ99" i="5" s="1"/>
  <c r="EQ121" i="6"/>
  <c r="ER75" i="6"/>
  <c r="EI72" i="5"/>
  <c r="EJ72" i="5" s="1"/>
  <c r="EL72" i="5" s="1"/>
  <c r="EN72" i="5" s="1"/>
  <c r="EI136" i="5"/>
  <c r="EJ136" i="5" s="1"/>
  <c r="EO90" i="5"/>
  <c r="EO157" i="5"/>
  <c r="ES141" i="6"/>
  <c r="EU141" i="6" s="1"/>
  <c r="EW141" i="6" s="1"/>
  <c r="ER121" i="6"/>
  <c r="EQ75" i="6"/>
  <c r="ET140" i="6"/>
  <c r="EV140" i="6" s="1"/>
  <c r="ES140" i="6"/>
  <c r="EU140" i="6" s="1"/>
  <c r="EW140" i="6" s="1"/>
  <c r="ET145" i="6"/>
  <c r="EV145" i="6" s="1"/>
  <c r="ET64" i="6"/>
  <c r="EV64" i="6" s="1"/>
  <c r="ES145" i="6"/>
  <c r="EU145" i="6" s="1"/>
  <c r="ES64" i="6"/>
  <c r="EU64" i="6" s="1"/>
  <c r="EW64" i="6" s="1"/>
  <c r="EQ146" i="6"/>
  <c r="ER146" i="6"/>
  <c r="ES142" i="6"/>
  <c r="EU142" i="6" s="1"/>
  <c r="ET142" i="6"/>
  <c r="EV142" i="6" s="1"/>
  <c r="ET157" i="6"/>
  <c r="EV157" i="6" s="1"/>
  <c r="ES157" i="6"/>
  <c r="EU157" i="6" s="1"/>
  <c r="EW157" i="6" s="1"/>
  <c r="ES82" i="6"/>
  <c r="EU82" i="6" s="1"/>
  <c r="EW82" i="6" s="1"/>
  <c r="EZ64" i="6" s="1"/>
  <c r="C37" i="6" s="1"/>
  <c r="ET82" i="6"/>
  <c r="EV82" i="6" s="1"/>
  <c r="EQ155" i="6"/>
  <c r="ER155" i="6"/>
  <c r="ET141" i="6"/>
  <c r="EV141" i="6" s="1"/>
  <c r="EP115" i="5"/>
  <c r="EH130" i="5"/>
  <c r="EI130" i="5" s="1"/>
  <c r="EJ130" i="5" s="1"/>
  <c r="EK130" i="5" s="1"/>
  <c r="EM130" i="5" s="1"/>
  <c r="EP163" i="6"/>
  <c r="Q59" i="6" s="1"/>
  <c r="Q60" i="6" s="1"/>
  <c r="B30" i="6" s="1"/>
  <c r="EX155" i="6"/>
  <c r="EX146" i="6"/>
  <c r="EK139" i="5"/>
  <c r="EM139" i="5" s="1"/>
  <c r="EG73" i="5"/>
  <c r="EP98" i="5"/>
  <c r="EO66" i="5"/>
  <c r="EO127" i="5"/>
  <c r="EP142" i="5"/>
  <c r="EK91" i="5"/>
  <c r="EM91" i="5" s="1"/>
  <c r="EO95" i="5"/>
  <c r="EO126" i="5"/>
  <c r="DW62" i="1"/>
  <c r="DW112" i="1"/>
  <c r="DV85" i="1"/>
  <c r="DU85" i="1"/>
  <c r="DV132" i="1"/>
  <c r="DZ160" i="1"/>
  <c r="DX112" i="1"/>
  <c r="EO67" i="5"/>
  <c r="EE122" i="5"/>
  <c r="EG122" i="5" s="1"/>
  <c r="EP148" i="5"/>
  <c r="EP96" i="5"/>
  <c r="EO147" i="5"/>
  <c r="EO135" i="5"/>
  <c r="EL104" i="5"/>
  <c r="EN104" i="5" s="1"/>
  <c r="EK104" i="5"/>
  <c r="EP106" i="5"/>
  <c r="EH134" i="5"/>
  <c r="EI134" i="5" s="1"/>
  <c r="EJ134" i="5" s="1"/>
  <c r="ER134" i="5" s="1"/>
  <c r="EH151" i="5"/>
  <c r="EI151" i="5" s="1"/>
  <c r="EJ151" i="5" s="1"/>
  <c r="EL151" i="5" s="1"/>
  <c r="EH133" i="5"/>
  <c r="EI133" i="5" s="1"/>
  <c r="EJ133" i="5" s="1"/>
  <c r="EP67" i="5"/>
  <c r="EO96" i="5"/>
  <c r="EK72" i="5"/>
  <c r="EM72" i="5" s="1"/>
  <c r="EP72" i="5" s="1"/>
  <c r="EO81" i="5"/>
  <c r="EG84" i="5"/>
  <c r="EL123" i="5"/>
  <c r="EK123" i="5"/>
  <c r="EM123" i="5" s="1"/>
  <c r="EE117" i="5"/>
  <c r="EG117" i="5" s="1"/>
  <c r="EL93" i="5"/>
  <c r="EK93" i="5"/>
  <c r="EM93" i="5" s="1"/>
  <c r="EN83" i="5"/>
  <c r="EP83" i="5" s="1"/>
  <c r="EL92" i="5"/>
  <c r="EK92" i="5"/>
  <c r="EL85" i="5"/>
  <c r="EK85" i="5"/>
  <c r="EM85" i="5" s="1"/>
  <c r="EN113" i="5"/>
  <c r="EO113" i="5" s="1"/>
  <c r="EP97" i="5"/>
  <c r="EL75" i="5"/>
  <c r="EK75" i="5"/>
  <c r="EM75" i="5" s="1"/>
  <c r="EM100" i="5"/>
  <c r="EO100" i="5" s="1"/>
  <c r="EE78" i="5"/>
  <c r="EL132" i="5"/>
  <c r="EN132" i="5" s="1"/>
  <c r="EK132" i="5"/>
  <c r="EM64" i="5"/>
  <c r="EP64" i="5" s="1"/>
  <c r="EN121" i="5"/>
  <c r="EP121" i="5" s="1"/>
  <c r="EP103" i="5"/>
  <c r="EP95" i="5"/>
  <c r="EE146" i="5"/>
  <c r="EG146" i="5" s="1"/>
  <c r="EL77" i="5"/>
  <c r="EK77" i="5"/>
  <c r="EM77" i="5" s="1"/>
  <c r="EN109" i="5"/>
  <c r="EP109" i="5" s="1"/>
  <c r="EL68" i="5"/>
  <c r="EN68" i="5" s="1"/>
  <c r="EN91" i="5"/>
  <c r="EF78" i="5"/>
  <c r="EM110" i="5"/>
  <c r="EP110" i="5" s="1"/>
  <c r="EN139" i="5"/>
  <c r="EN137" i="5"/>
  <c r="EO137" i="5" s="1"/>
  <c r="EL138" i="5"/>
  <c r="EN138" i="5" s="1"/>
  <c r="EK138" i="5"/>
  <c r="EM108" i="5"/>
  <c r="EO108" i="5" s="1"/>
  <c r="EP116" i="5"/>
  <c r="EM88" i="5"/>
  <c r="EO88" i="5" s="1"/>
  <c r="EM104" i="5"/>
  <c r="EN65" i="5"/>
  <c r="EP65" i="5" s="1"/>
  <c r="EL131" i="5"/>
  <c r="EK131" i="5"/>
  <c r="EM131" i="5" s="1"/>
  <c r="EN159" i="5"/>
  <c r="EP159" i="5" s="1"/>
  <c r="EP152" i="5"/>
  <c r="EN107" i="5"/>
  <c r="EP107" i="5" s="1"/>
  <c r="EP128" i="5"/>
  <c r="EN119" i="5"/>
  <c r="EP119" i="5" s="1"/>
  <c r="ER110" i="5"/>
  <c r="ER147" i="5"/>
  <c r="ER102" i="5"/>
  <c r="EU66" i="5" s="1"/>
  <c r="D39" i="5" s="1"/>
  <c r="ER115" i="5"/>
  <c r="EQ141" i="5"/>
  <c r="DR84" i="1"/>
  <c r="DU106" i="1"/>
  <c r="DY122" i="1"/>
  <c r="EH126" i="1"/>
  <c r="EC128" i="1"/>
  <c r="EF128" i="1" s="1"/>
  <c r="DX119" i="1"/>
  <c r="DX62" i="1"/>
  <c r="DZ62" i="1" s="1"/>
  <c r="EG68" i="1"/>
  <c r="DY108" i="1"/>
  <c r="DQ152" i="1"/>
  <c r="DU135" i="1"/>
  <c r="DV135" i="1"/>
  <c r="EA69" i="1"/>
  <c r="EB69" i="1" s="1"/>
  <c r="DW102" i="1"/>
  <c r="DZ113" i="1"/>
  <c r="DY113" i="1"/>
  <c r="DV117" i="1"/>
  <c r="DU117" i="1"/>
  <c r="EH68" i="1"/>
  <c r="DW100" i="1"/>
  <c r="DW119" i="1"/>
  <c r="EC67" i="1"/>
  <c r="ED67" i="1"/>
  <c r="DX102" i="1"/>
  <c r="DW90" i="1"/>
  <c r="DX87" i="1"/>
  <c r="DX100" i="1"/>
  <c r="ED104" i="1"/>
  <c r="EE104" i="1" s="1"/>
  <c r="DZ88" i="1"/>
  <c r="DV80" i="1"/>
  <c r="DU80" i="1"/>
  <c r="EE128" i="1"/>
  <c r="DX90" i="1"/>
  <c r="DW87" i="1"/>
  <c r="DW129" i="1"/>
  <c r="DY88" i="1"/>
  <c r="DY93" i="1"/>
  <c r="EA93" i="1" s="1"/>
  <c r="EB93" i="1" s="1"/>
  <c r="DW161" i="1"/>
  <c r="DX97" i="1"/>
  <c r="DV83" i="1"/>
  <c r="DU83" i="1"/>
  <c r="DX129" i="1"/>
  <c r="DS147" i="1"/>
  <c r="DT147" i="1" s="1"/>
  <c r="DY160" i="1"/>
  <c r="DX161" i="1"/>
  <c r="DW97" i="1"/>
  <c r="EF127" i="1"/>
  <c r="EH127" i="1" s="1"/>
  <c r="EA123" i="1"/>
  <c r="EB123" i="1" s="1"/>
  <c r="EU65" i="1"/>
  <c r="D38" i="1" s="1"/>
  <c r="DW143" i="1"/>
  <c r="DX143" i="1"/>
  <c r="DX155" i="1"/>
  <c r="DZ79" i="1"/>
  <c r="DY79" i="1"/>
  <c r="DW155" i="1"/>
  <c r="EH159" i="1"/>
  <c r="ER162" i="1"/>
  <c r="EK162" i="1"/>
  <c r="EL162" i="1"/>
  <c r="EM92" i="1"/>
  <c r="EE64" i="1"/>
  <c r="EF73" i="1"/>
  <c r="EF82" i="1"/>
  <c r="EG159" i="1"/>
  <c r="EF89" i="1"/>
  <c r="EF76" i="1"/>
  <c r="EE140" i="1"/>
  <c r="EE156" i="1"/>
  <c r="EE149" i="1"/>
  <c r="EI110" i="1"/>
  <c r="EJ110" i="1" s="1"/>
  <c r="EI114" i="1"/>
  <c r="EJ114" i="1" s="1"/>
  <c r="ER124" i="1"/>
  <c r="EK124" i="1"/>
  <c r="EL124" i="1"/>
  <c r="EE76" i="1"/>
  <c r="EE73" i="1"/>
  <c r="EN92" i="1"/>
  <c r="EE82" i="1"/>
  <c r="EF149" i="1"/>
  <c r="EF64" i="1"/>
  <c r="EK94" i="1"/>
  <c r="EL94" i="1"/>
  <c r="EF140" i="1"/>
  <c r="ER151" i="1"/>
  <c r="EK151" i="1"/>
  <c r="EL151" i="1"/>
  <c r="EF156" i="1"/>
  <c r="EL144" i="5" l="1"/>
  <c r="EN144" i="5" s="1"/>
  <c r="EK144" i="5"/>
  <c r="EK94" i="5"/>
  <c r="EM94" i="5" s="1"/>
  <c r="EO94" i="5" s="1"/>
  <c r="EK80" i="5"/>
  <c r="EM80" i="5" s="1"/>
  <c r="EO80" i="5" s="1"/>
  <c r="EL76" i="5"/>
  <c r="EN76" i="5" s="1"/>
  <c r="DZ158" i="1"/>
  <c r="DY105" i="1"/>
  <c r="EA105" i="1" s="1"/>
  <c r="EB105" i="1" s="1"/>
  <c r="DZ146" i="1"/>
  <c r="DX139" i="1"/>
  <c r="DU75" i="1"/>
  <c r="DV75" i="1"/>
  <c r="DW75" i="1" s="1"/>
  <c r="EA108" i="1"/>
  <c r="EB108" i="1" s="1"/>
  <c r="ED108" i="1" s="1"/>
  <c r="ED111" i="1"/>
  <c r="ED136" i="1"/>
  <c r="EC136" i="1"/>
  <c r="EF136" i="1" s="1"/>
  <c r="DZ157" i="1"/>
  <c r="EA157" i="1" s="1"/>
  <c r="EB157" i="1" s="1"/>
  <c r="EA160" i="1"/>
  <c r="EB160" i="1" s="1"/>
  <c r="DY134" i="1"/>
  <c r="DN107" i="1"/>
  <c r="DM107" i="1"/>
  <c r="DP107" i="1" s="1"/>
  <c r="EI68" i="1"/>
  <c r="EJ68" i="1" s="1"/>
  <c r="ER68" i="1" s="1"/>
  <c r="ED145" i="1"/>
  <c r="EC145" i="1"/>
  <c r="EF145" i="1" s="1"/>
  <c r="DV99" i="1"/>
  <c r="DW125" i="1"/>
  <c r="EA137" i="1"/>
  <c r="EB137" i="1" s="1"/>
  <c r="ED137" i="1" s="1"/>
  <c r="EA134" i="1"/>
  <c r="EB134" i="1" s="1"/>
  <c r="ED134" i="1" s="1"/>
  <c r="EF104" i="1"/>
  <c r="DS152" i="1"/>
  <c r="DT152" i="1" s="1"/>
  <c r="DV152" i="1" s="1"/>
  <c r="EA122" i="1"/>
  <c r="EB122" i="1" s="1"/>
  <c r="DS91" i="1"/>
  <c r="DT91" i="1" s="1"/>
  <c r="DV91" i="1" s="1"/>
  <c r="DY70" i="1"/>
  <c r="DS131" i="1"/>
  <c r="DT131" i="1" s="1"/>
  <c r="EA115" i="1"/>
  <c r="EB115" i="1" s="1"/>
  <c r="DR101" i="1"/>
  <c r="DQ101" i="1"/>
  <c r="DX78" i="1"/>
  <c r="EE63" i="1"/>
  <c r="EG63" i="1" s="1"/>
  <c r="EC137" i="1"/>
  <c r="DU77" i="1"/>
  <c r="DV77" i="1"/>
  <c r="EH63" i="1"/>
  <c r="DS84" i="1"/>
  <c r="DT84" i="1" s="1"/>
  <c r="DU84" i="1" s="1"/>
  <c r="DX103" i="1"/>
  <c r="DW74" i="1"/>
  <c r="EI126" i="1"/>
  <c r="EJ126" i="1" s="1"/>
  <c r="DP71" i="1"/>
  <c r="DO71" i="1"/>
  <c r="DZ70" i="1"/>
  <c r="DS96" i="1"/>
  <c r="DT96" i="1" s="1"/>
  <c r="DV96" i="1" s="1"/>
  <c r="DY146" i="1"/>
  <c r="EA146" i="1" s="1"/>
  <c r="EB146" i="1" s="1"/>
  <c r="ED146" i="1" s="1"/>
  <c r="DV98" i="1"/>
  <c r="DU98" i="1"/>
  <c r="DU96" i="1"/>
  <c r="DX141" i="1"/>
  <c r="DU81" i="1"/>
  <c r="DV81" i="1"/>
  <c r="DX109" i="1"/>
  <c r="DW109" i="1"/>
  <c r="DU138" i="1"/>
  <c r="DV138" i="1"/>
  <c r="DU66" i="1"/>
  <c r="DV66" i="1"/>
  <c r="EH140" i="1"/>
  <c r="DU142" i="1"/>
  <c r="DX142" i="1" s="1"/>
  <c r="DW141" i="1"/>
  <c r="DW72" i="1"/>
  <c r="DY158" i="1"/>
  <c r="EA158" i="1" s="1"/>
  <c r="EB158" i="1" s="1"/>
  <c r="DX72" i="1"/>
  <c r="DY95" i="1"/>
  <c r="DR120" i="1"/>
  <c r="DS120" i="1" s="1"/>
  <c r="DT120" i="1" s="1"/>
  <c r="DZ102" i="1"/>
  <c r="EE133" i="1"/>
  <c r="DS65" i="1"/>
  <c r="DT65" i="1" s="1"/>
  <c r="EH156" i="1"/>
  <c r="EG73" i="1"/>
  <c r="DR150" i="1"/>
  <c r="DS150" i="1" s="1"/>
  <c r="DT150" i="1" s="1"/>
  <c r="DV121" i="1"/>
  <c r="DW121" i="1" s="1"/>
  <c r="DV144" i="1"/>
  <c r="DU144" i="1"/>
  <c r="DY112" i="1"/>
  <c r="DZ95" i="1"/>
  <c r="DX135" i="1"/>
  <c r="EF111" i="1"/>
  <c r="EE153" i="1"/>
  <c r="EC146" i="1"/>
  <c r="DW103" i="1"/>
  <c r="DY103" i="1" s="1"/>
  <c r="EF133" i="1"/>
  <c r="EA116" i="1"/>
  <c r="EB116" i="1" s="1"/>
  <c r="EC105" i="1"/>
  <c r="ED105" i="1"/>
  <c r="ED130" i="1"/>
  <c r="EC130" i="1"/>
  <c r="DZ129" i="1"/>
  <c r="EI84" i="5"/>
  <c r="EJ84" i="5" s="1"/>
  <c r="EL84" i="5" s="1"/>
  <c r="EN84" i="5" s="1"/>
  <c r="DY86" i="1"/>
  <c r="EA86" i="1" s="1"/>
  <c r="EB86" i="1" s="1"/>
  <c r="ED86" i="1" s="1"/>
  <c r="DZ118" i="1"/>
  <c r="EA118" i="1" s="1"/>
  <c r="EB118" i="1" s="1"/>
  <c r="EE111" i="1"/>
  <c r="EC154" i="1"/>
  <c r="ED154" i="1"/>
  <c r="EF153" i="1"/>
  <c r="DU152" i="1"/>
  <c r="EP91" i="5"/>
  <c r="DY90" i="1"/>
  <c r="DX132" i="1"/>
  <c r="DW85" i="1"/>
  <c r="DZ148" i="1"/>
  <c r="EA148" i="1" s="1"/>
  <c r="EB148" i="1" s="1"/>
  <c r="EA113" i="1"/>
  <c r="EB113" i="1" s="1"/>
  <c r="ED113" i="1" s="1"/>
  <c r="EO104" i="5"/>
  <c r="EI73" i="5"/>
  <c r="EJ73" i="5" s="1"/>
  <c r="EL73" i="5" s="1"/>
  <c r="EN73" i="5" s="1"/>
  <c r="EP94" i="5"/>
  <c r="EO72" i="5"/>
  <c r="EP139" i="5"/>
  <c r="ET121" i="6"/>
  <c r="EV121" i="6" s="1"/>
  <c r="ES121" i="6"/>
  <c r="EU121" i="6" s="1"/>
  <c r="EW121" i="6" s="1"/>
  <c r="ES75" i="6"/>
  <c r="EU75" i="6" s="1"/>
  <c r="EW75" i="6" s="1"/>
  <c r="EL136" i="5"/>
  <c r="EN136" i="5" s="1"/>
  <c r="EK136" i="5"/>
  <c r="EM136" i="5" s="1"/>
  <c r="ET75" i="6"/>
  <c r="EV75" i="6" s="1"/>
  <c r="ET155" i="6"/>
  <c r="EV155" i="6" s="1"/>
  <c r="ES155" i="6"/>
  <c r="EU155" i="6" s="1"/>
  <c r="EW155" i="6" s="1"/>
  <c r="ES146" i="6"/>
  <c r="EU146" i="6" s="1"/>
  <c r="EW146" i="6" s="1"/>
  <c r="ET146" i="6"/>
  <c r="EV146" i="6" s="1"/>
  <c r="EW142" i="6"/>
  <c r="EZ70" i="6" s="1"/>
  <c r="C43" i="6" s="1"/>
  <c r="EW145" i="6"/>
  <c r="EH78" i="5"/>
  <c r="EL130" i="5"/>
  <c r="EN130" i="5" s="1"/>
  <c r="EH122" i="5"/>
  <c r="EI122" i="5" s="1"/>
  <c r="EJ122" i="5" s="1"/>
  <c r="ER122" i="5" s="1"/>
  <c r="EU68" i="5" s="1"/>
  <c r="D41" i="5" s="1"/>
  <c r="EK151" i="5"/>
  <c r="EM151" i="5" s="1"/>
  <c r="EL126" i="1"/>
  <c r="ER126" i="1"/>
  <c r="EK126" i="1"/>
  <c r="DZ90" i="1"/>
  <c r="DW99" i="1"/>
  <c r="EA88" i="1"/>
  <c r="EB88" i="1" s="1"/>
  <c r="EC88" i="1" s="1"/>
  <c r="DZ100" i="1"/>
  <c r="DZ112" i="1"/>
  <c r="DW132" i="1"/>
  <c r="DX85" i="1"/>
  <c r="DX80" i="1"/>
  <c r="DY119" i="1"/>
  <c r="EO107" i="5"/>
  <c r="EP113" i="5"/>
  <c r="EO110" i="5"/>
  <c r="EQ110" i="5" s="1"/>
  <c r="EO64" i="5"/>
  <c r="EH117" i="5"/>
  <c r="EP80" i="5"/>
  <c r="EG78" i="5"/>
  <c r="EO159" i="5"/>
  <c r="EO65" i="5"/>
  <c r="EO139" i="5"/>
  <c r="EO91" i="5"/>
  <c r="EQ91" i="5" s="1"/>
  <c r="EO109" i="5"/>
  <c r="EH146" i="5"/>
  <c r="EI146" i="5" s="1"/>
  <c r="EJ146" i="5" s="1"/>
  <c r="EO121" i="5"/>
  <c r="EM132" i="5"/>
  <c r="EO132" i="5" s="1"/>
  <c r="EP100" i="5"/>
  <c r="EN75" i="5"/>
  <c r="EP75" i="5" s="1"/>
  <c r="EL99" i="5"/>
  <c r="EK99" i="5"/>
  <c r="EM99" i="5" s="1"/>
  <c r="EO83" i="5"/>
  <c r="EI117" i="5"/>
  <c r="EJ117" i="5" s="1"/>
  <c r="ER117" i="5" s="1"/>
  <c r="EO119" i="5"/>
  <c r="EN131" i="5"/>
  <c r="EP131" i="5" s="1"/>
  <c r="EM138" i="5"/>
  <c r="EP138" i="5" s="1"/>
  <c r="EN85" i="5"/>
  <c r="EP85" i="5" s="1"/>
  <c r="EP88" i="5"/>
  <c r="EL133" i="5"/>
  <c r="EK133" i="5"/>
  <c r="EM133" i="5" s="1"/>
  <c r="EM68" i="5"/>
  <c r="EP68" i="5" s="1"/>
  <c r="EP137" i="5"/>
  <c r="EM92" i="5"/>
  <c r="EL134" i="5"/>
  <c r="EN134" i="5" s="1"/>
  <c r="EK134" i="5"/>
  <c r="EP104" i="5"/>
  <c r="EP108" i="5"/>
  <c r="EN77" i="5"/>
  <c r="EP77" i="5" s="1"/>
  <c r="EN92" i="5"/>
  <c r="EN93" i="5"/>
  <c r="EP93" i="5" s="1"/>
  <c r="EN151" i="5"/>
  <c r="EP151" i="5" s="1"/>
  <c r="EN123" i="5"/>
  <c r="EP123" i="5" s="1"/>
  <c r="ER108" i="5"/>
  <c r="ER157" i="5"/>
  <c r="ER162" i="5"/>
  <c r="EU72" i="5" s="1"/>
  <c r="D45" i="5" s="1"/>
  <c r="ER71" i="5"/>
  <c r="ER98" i="5"/>
  <c r="ER67" i="5"/>
  <c r="ER139" i="5"/>
  <c r="ER106" i="5"/>
  <c r="ER85" i="5"/>
  <c r="ER77" i="5"/>
  <c r="ER75" i="5"/>
  <c r="ER70" i="5"/>
  <c r="ER161" i="5"/>
  <c r="ER112" i="5"/>
  <c r="EU67" i="5" s="1"/>
  <c r="D40" i="5" s="1"/>
  <c r="ER101" i="5"/>
  <c r="ER120" i="5"/>
  <c r="ER76" i="5"/>
  <c r="ER88" i="5"/>
  <c r="ER103" i="5"/>
  <c r="ER114" i="5"/>
  <c r="ER99" i="5"/>
  <c r="ER80" i="5"/>
  <c r="ER145" i="5"/>
  <c r="DX106" i="1"/>
  <c r="DX99" i="1"/>
  <c r="EC122" i="1"/>
  <c r="ED122" i="1"/>
  <c r="DY62" i="1"/>
  <c r="EA62" i="1" s="1"/>
  <c r="EB62" i="1" s="1"/>
  <c r="DY97" i="1"/>
  <c r="DW106" i="1"/>
  <c r="EI159" i="1"/>
  <c r="EJ159" i="1" s="1"/>
  <c r="ER159" i="1" s="1"/>
  <c r="EC108" i="1"/>
  <c r="EC69" i="1"/>
  <c r="ED69" i="1"/>
  <c r="DV84" i="1"/>
  <c r="DZ87" i="1"/>
  <c r="EE67" i="1"/>
  <c r="DW135" i="1"/>
  <c r="DY135" i="1" s="1"/>
  <c r="DW152" i="1"/>
  <c r="EC113" i="1"/>
  <c r="DW117" i="1"/>
  <c r="EG82" i="1"/>
  <c r="DY102" i="1"/>
  <c r="EA102" i="1" s="1"/>
  <c r="EB102" i="1" s="1"/>
  <c r="EC102" i="1" s="1"/>
  <c r="EH64" i="1"/>
  <c r="EL68" i="1"/>
  <c r="DZ161" i="1"/>
  <c r="EF67" i="1"/>
  <c r="EH67" i="1" s="1"/>
  <c r="DY87" i="1"/>
  <c r="DZ119" i="1"/>
  <c r="DX152" i="1"/>
  <c r="DX117" i="1"/>
  <c r="DY100" i="1"/>
  <c r="DZ155" i="1"/>
  <c r="DW83" i="1"/>
  <c r="DZ74" i="1"/>
  <c r="DY74" i="1"/>
  <c r="DW80" i="1"/>
  <c r="DY80" i="1" s="1"/>
  <c r="EC93" i="1"/>
  <c r="ED93" i="1"/>
  <c r="EC160" i="1"/>
  <c r="ED160" i="1"/>
  <c r="DZ97" i="1"/>
  <c r="EG128" i="1"/>
  <c r="EH128" i="1"/>
  <c r="EC115" i="1"/>
  <c r="ED115" i="1"/>
  <c r="DY161" i="1"/>
  <c r="DV147" i="1"/>
  <c r="DU147" i="1"/>
  <c r="DX83" i="1"/>
  <c r="DY129" i="1"/>
  <c r="EA129" i="1" s="1"/>
  <c r="EB129" i="1" s="1"/>
  <c r="DY155" i="1"/>
  <c r="EG127" i="1"/>
  <c r="EI127" i="1" s="1"/>
  <c r="EJ127" i="1" s="1"/>
  <c r="EL127" i="1" s="1"/>
  <c r="EC123" i="1"/>
  <c r="ED123" i="1"/>
  <c r="EU72" i="1"/>
  <c r="D45" i="1" s="1"/>
  <c r="EP92" i="1"/>
  <c r="DZ143" i="1"/>
  <c r="DY143" i="1"/>
  <c r="EA79" i="1"/>
  <c r="EB79" i="1" s="1"/>
  <c r="EH104" i="1"/>
  <c r="EG104" i="1"/>
  <c r="EH149" i="1"/>
  <c r="EM162" i="1"/>
  <c r="EH82" i="1"/>
  <c r="EH89" i="1"/>
  <c r="EG76" i="1"/>
  <c r="EN162" i="1"/>
  <c r="EG89" i="1"/>
  <c r="EH76" i="1"/>
  <c r="EM151" i="1"/>
  <c r="EK68" i="1"/>
  <c r="EM124" i="1"/>
  <c r="EM94" i="1"/>
  <c r="EL114" i="1"/>
  <c r="ER114" i="1"/>
  <c r="EK114" i="1"/>
  <c r="EK110" i="1"/>
  <c r="EL110" i="1"/>
  <c r="ER110" i="1"/>
  <c r="EN94" i="1"/>
  <c r="EG156" i="1"/>
  <c r="EI156" i="1" s="1"/>
  <c r="EJ156" i="1" s="1"/>
  <c r="EH73" i="1"/>
  <c r="EI73" i="1" s="1"/>
  <c r="EJ73" i="1" s="1"/>
  <c r="EG64" i="1"/>
  <c r="EI64" i="1" s="1"/>
  <c r="EJ64" i="1" s="1"/>
  <c r="EK159" i="1"/>
  <c r="EL159" i="1"/>
  <c r="EG140" i="1"/>
  <c r="EI140" i="1" s="1"/>
  <c r="EJ140" i="1" s="1"/>
  <c r="EO92" i="1"/>
  <c r="EQ92" i="1" s="1"/>
  <c r="EN124" i="1"/>
  <c r="EN151" i="1"/>
  <c r="EG149" i="1"/>
  <c r="EK73" i="5" l="1"/>
  <c r="EM73" i="5" s="1"/>
  <c r="EP76" i="5"/>
  <c r="EM144" i="5"/>
  <c r="EO144" i="5" s="1"/>
  <c r="ER84" i="5"/>
  <c r="EK84" i="5"/>
  <c r="EM84" i="5" s="1"/>
  <c r="EP84" i="5" s="1"/>
  <c r="EO76" i="5"/>
  <c r="EP136" i="5"/>
  <c r="EM68" i="1"/>
  <c r="EM126" i="1"/>
  <c r="DX98" i="1"/>
  <c r="EA70" i="1"/>
  <c r="EB70" i="1" s="1"/>
  <c r="DY139" i="1"/>
  <c r="DZ139" i="1"/>
  <c r="EN126" i="1"/>
  <c r="EA112" i="1"/>
  <c r="EB112" i="1" s="1"/>
  <c r="DU91" i="1"/>
  <c r="DW91" i="1" s="1"/>
  <c r="DW142" i="1"/>
  <c r="DY109" i="1"/>
  <c r="EE136" i="1"/>
  <c r="EG136" i="1" s="1"/>
  <c r="DX75" i="1"/>
  <c r="DZ75" i="1" s="1"/>
  <c r="DX77" i="1"/>
  <c r="DZ125" i="1"/>
  <c r="DY125" i="1"/>
  <c r="EE145" i="1"/>
  <c r="EG145" i="1" s="1"/>
  <c r="DQ71" i="1"/>
  <c r="EC134" i="1"/>
  <c r="EE134" i="1" s="1"/>
  <c r="EH145" i="1"/>
  <c r="DO107" i="1"/>
  <c r="DQ107" i="1" s="1"/>
  <c r="ED88" i="1"/>
  <c r="EF88" i="1" s="1"/>
  <c r="EF137" i="1"/>
  <c r="EA161" i="1"/>
  <c r="EB161" i="1" s="1"/>
  <c r="EA100" i="1"/>
  <c r="EB100" i="1" s="1"/>
  <c r="EC100" i="1" s="1"/>
  <c r="DW96" i="1"/>
  <c r="EI63" i="1"/>
  <c r="EJ63" i="1" s="1"/>
  <c r="DY78" i="1"/>
  <c r="DZ78" i="1"/>
  <c r="DV131" i="1"/>
  <c r="DU131" i="1"/>
  <c r="EA90" i="1"/>
  <c r="EB90" i="1" s="1"/>
  <c r="ED90" i="1" s="1"/>
  <c r="EH133" i="1"/>
  <c r="DW98" i="1"/>
  <c r="DR71" i="1"/>
  <c r="DW77" i="1"/>
  <c r="DY77" i="1" s="1"/>
  <c r="EE137" i="1"/>
  <c r="DS101" i="1"/>
  <c r="DT101" i="1" s="1"/>
  <c r="DW66" i="1"/>
  <c r="EE154" i="1"/>
  <c r="DX121" i="1"/>
  <c r="DZ121" i="1" s="1"/>
  <c r="EA95" i="1"/>
  <c r="EB95" i="1" s="1"/>
  <c r="EH153" i="1"/>
  <c r="EC70" i="1"/>
  <c r="ED70" i="1"/>
  <c r="DX81" i="1"/>
  <c r="DZ132" i="1"/>
  <c r="DX96" i="1"/>
  <c r="DZ96" i="1" s="1"/>
  <c r="DZ72" i="1"/>
  <c r="DW81" i="1"/>
  <c r="DY81" i="1" s="1"/>
  <c r="DX138" i="1"/>
  <c r="DZ109" i="1"/>
  <c r="EG111" i="1"/>
  <c r="DW138" i="1"/>
  <c r="DY141" i="1"/>
  <c r="DZ141" i="1"/>
  <c r="DX66" i="1"/>
  <c r="DZ66" i="1" s="1"/>
  <c r="DX144" i="1"/>
  <c r="EP151" i="1"/>
  <c r="EC158" i="1"/>
  <c r="ED158" i="1"/>
  <c r="EF130" i="1"/>
  <c r="DV120" i="1"/>
  <c r="DU120" i="1"/>
  <c r="DZ117" i="1"/>
  <c r="EE146" i="1"/>
  <c r="DY72" i="1"/>
  <c r="DU65" i="1"/>
  <c r="DV65" i="1"/>
  <c r="EA119" i="1"/>
  <c r="EB119" i="1" s="1"/>
  <c r="DW144" i="1"/>
  <c r="DY98" i="1"/>
  <c r="DZ98" i="1"/>
  <c r="DZ99" i="1"/>
  <c r="DZ103" i="1"/>
  <c r="EA103" i="1" s="1"/>
  <c r="EB103" i="1" s="1"/>
  <c r="EC95" i="1"/>
  <c r="ED95" i="1"/>
  <c r="EC157" i="1"/>
  <c r="ED157" i="1"/>
  <c r="EF146" i="1"/>
  <c r="DZ83" i="1"/>
  <c r="EH111" i="1"/>
  <c r="EG133" i="1"/>
  <c r="EI133" i="1" s="1"/>
  <c r="EJ133" i="1" s="1"/>
  <c r="EA87" i="1"/>
  <c r="EB87" i="1" s="1"/>
  <c r="EF105" i="1"/>
  <c r="EC116" i="1"/>
  <c r="ED116" i="1"/>
  <c r="DY117" i="1"/>
  <c r="EA117" i="1" s="1"/>
  <c r="EB117" i="1" s="1"/>
  <c r="EG67" i="1"/>
  <c r="EI67" i="1" s="1"/>
  <c r="EJ67" i="1" s="1"/>
  <c r="EP124" i="1"/>
  <c r="EA97" i="1"/>
  <c r="EB97" i="1" s="1"/>
  <c r="EC97" i="1" s="1"/>
  <c r="DY132" i="1"/>
  <c r="EA132" i="1" s="1"/>
  <c r="EB132" i="1" s="1"/>
  <c r="ED132" i="1" s="1"/>
  <c r="EC86" i="1"/>
  <c r="EF86" i="1" s="1"/>
  <c r="DX91" i="1"/>
  <c r="EF154" i="1"/>
  <c r="EH154" i="1" s="1"/>
  <c r="EE130" i="1"/>
  <c r="EG130" i="1" s="1"/>
  <c r="EI82" i="1"/>
  <c r="EJ82" i="1" s="1"/>
  <c r="ER82" i="1" s="1"/>
  <c r="EG153" i="1"/>
  <c r="EI153" i="1" s="1"/>
  <c r="EJ153" i="1" s="1"/>
  <c r="DV150" i="1"/>
  <c r="DU150" i="1"/>
  <c r="EE105" i="1"/>
  <c r="EI149" i="1"/>
  <c r="EJ149" i="1" s="1"/>
  <c r="EK149" i="1" s="1"/>
  <c r="EC118" i="1"/>
  <c r="ED118" i="1"/>
  <c r="EC148" i="1"/>
  <c r="ED148" i="1"/>
  <c r="EO136" i="5"/>
  <c r="EI78" i="5"/>
  <c r="EJ78" i="5" s="1"/>
  <c r="ER78" i="5" s="1"/>
  <c r="EP130" i="5"/>
  <c r="EO130" i="5"/>
  <c r="EO73" i="5"/>
  <c r="EP73" i="5"/>
  <c r="EO151" i="5"/>
  <c r="EC90" i="1"/>
  <c r="DZ85" i="1"/>
  <c r="DY85" i="1"/>
  <c r="DY99" i="1"/>
  <c r="EA99" i="1" s="1"/>
  <c r="EB99" i="1" s="1"/>
  <c r="EA155" i="1"/>
  <c r="EB155" i="1" s="1"/>
  <c r="ED155" i="1" s="1"/>
  <c r="DZ152" i="1"/>
  <c r="EE122" i="1"/>
  <c r="DY142" i="1"/>
  <c r="DZ142" i="1"/>
  <c r="ED112" i="1"/>
  <c r="EC112" i="1"/>
  <c r="EO138" i="5"/>
  <c r="EK122" i="5"/>
  <c r="EM122" i="5" s="1"/>
  <c r="EL122" i="5"/>
  <c r="EO92" i="5"/>
  <c r="EO68" i="5"/>
  <c r="EO85" i="5"/>
  <c r="EO123" i="5"/>
  <c r="EO93" i="5"/>
  <c r="EO77" i="5"/>
  <c r="EP92" i="5"/>
  <c r="EO84" i="5"/>
  <c r="EP132" i="5"/>
  <c r="EM134" i="5"/>
  <c r="EP134" i="5" s="1"/>
  <c r="EN133" i="5"/>
  <c r="EO133" i="5" s="1"/>
  <c r="EL146" i="5"/>
  <c r="EN146" i="5" s="1"/>
  <c r="EK146" i="5"/>
  <c r="EO131" i="5"/>
  <c r="EN99" i="5"/>
  <c r="EP99" i="5" s="1"/>
  <c r="EL117" i="5"/>
  <c r="EK117" i="5"/>
  <c r="EM117" i="5" s="1"/>
  <c r="EO75" i="5"/>
  <c r="EQ102" i="5"/>
  <c r="ET66" i="5" s="1"/>
  <c r="C39" i="5" s="1"/>
  <c r="ER83" i="5"/>
  <c r="ER128" i="5"/>
  <c r="ER124" i="5"/>
  <c r="ER90" i="5"/>
  <c r="ER154" i="5"/>
  <c r="EQ157" i="5"/>
  <c r="DT163" i="5"/>
  <c r="ER150" i="5"/>
  <c r="ER123" i="5"/>
  <c r="ER149" i="5"/>
  <c r="ER87" i="5"/>
  <c r="ER74" i="5"/>
  <c r="ER151" i="5"/>
  <c r="ER65" i="5"/>
  <c r="EQ108" i="5"/>
  <c r="EQ162" i="5"/>
  <c r="ET72" i="5" s="1"/>
  <c r="C45" i="5" s="1"/>
  <c r="ER62" i="5"/>
  <c r="EU62" i="5" s="1"/>
  <c r="D35" i="5" s="1"/>
  <c r="EQ139" i="5"/>
  <c r="EQ147" i="5"/>
  <c r="EQ115" i="5"/>
  <c r="ER160" i="5"/>
  <c r="ER116" i="5"/>
  <c r="ER73" i="5"/>
  <c r="ER97" i="5"/>
  <c r="ER146" i="5"/>
  <c r="ER63" i="5"/>
  <c r="ER68" i="5"/>
  <c r="ED102" i="1"/>
  <c r="EE102" i="1" s="1"/>
  <c r="DX84" i="1"/>
  <c r="EE108" i="1"/>
  <c r="DY106" i="1"/>
  <c r="DZ106" i="1"/>
  <c r="ED62" i="1"/>
  <c r="EC62" i="1"/>
  <c r="EF69" i="1"/>
  <c r="EF122" i="1"/>
  <c r="EE69" i="1"/>
  <c r="DZ135" i="1"/>
  <c r="EA135" i="1" s="1"/>
  <c r="EB135" i="1" s="1"/>
  <c r="DW147" i="1"/>
  <c r="EE113" i="1"/>
  <c r="EO126" i="1"/>
  <c r="EQ126" i="1" s="1"/>
  <c r="EO94" i="1"/>
  <c r="EQ94" i="1" s="1"/>
  <c r="EF93" i="1"/>
  <c r="DW84" i="1"/>
  <c r="EF108" i="1"/>
  <c r="EF113" i="1"/>
  <c r="ED117" i="1"/>
  <c r="EC117" i="1"/>
  <c r="ED119" i="1"/>
  <c r="EC119" i="1"/>
  <c r="DY152" i="1"/>
  <c r="EA152" i="1" s="1"/>
  <c r="EB152" i="1" s="1"/>
  <c r="EP126" i="1"/>
  <c r="EE88" i="1"/>
  <c r="EA74" i="1"/>
  <c r="EB74" i="1" s="1"/>
  <c r="DZ80" i="1"/>
  <c r="EA80" i="1" s="1"/>
  <c r="EB80" i="1" s="1"/>
  <c r="ED87" i="1"/>
  <c r="EC87" i="1"/>
  <c r="DX147" i="1"/>
  <c r="EE160" i="1"/>
  <c r="EF123" i="1"/>
  <c r="EE115" i="1"/>
  <c r="EE93" i="1"/>
  <c r="ED97" i="1"/>
  <c r="EC129" i="1"/>
  <c r="ED129" i="1"/>
  <c r="DY83" i="1"/>
  <c r="EC161" i="1"/>
  <c r="ED161" i="1"/>
  <c r="EF115" i="1"/>
  <c r="EI128" i="1"/>
  <c r="EJ128" i="1" s="1"/>
  <c r="EF160" i="1"/>
  <c r="EK127" i="1"/>
  <c r="EM127" i="1" s="1"/>
  <c r="EP94" i="1"/>
  <c r="ER127" i="1"/>
  <c r="EE123" i="1"/>
  <c r="ET65" i="1"/>
  <c r="C38" i="1" s="1"/>
  <c r="EA143" i="1"/>
  <c r="EB143" i="1" s="1"/>
  <c r="EC79" i="1"/>
  <c r="ED79" i="1"/>
  <c r="EP162" i="1"/>
  <c r="EI89" i="1"/>
  <c r="EJ89" i="1" s="1"/>
  <c r="EK89" i="1" s="1"/>
  <c r="EI104" i="1"/>
  <c r="EJ104" i="1" s="1"/>
  <c r="EI76" i="1"/>
  <c r="EJ76" i="1" s="1"/>
  <c r="EN68" i="1"/>
  <c r="EP68" i="1" s="1"/>
  <c r="EO162" i="1"/>
  <c r="EQ162" i="1" s="1"/>
  <c r="EM110" i="1"/>
  <c r="EM114" i="1"/>
  <c r="EM159" i="1"/>
  <c r="EN110" i="1"/>
  <c r="EN114" i="1"/>
  <c r="ER140" i="1"/>
  <c r="EK140" i="1"/>
  <c r="EL140" i="1"/>
  <c r="ER73" i="1"/>
  <c r="EK73" i="1"/>
  <c r="EL73" i="1"/>
  <c r="EO151" i="1"/>
  <c r="EQ151" i="1" s="1"/>
  <c r="ER64" i="1"/>
  <c r="EK64" i="1"/>
  <c r="EL64" i="1"/>
  <c r="EK82" i="1"/>
  <c r="EL82" i="1"/>
  <c r="EO124" i="1"/>
  <c r="EQ124" i="1" s="1"/>
  <c r="EN159" i="1"/>
  <c r="ER156" i="1"/>
  <c r="EK156" i="1"/>
  <c r="EL156" i="1"/>
  <c r="EP144" i="5" l="1"/>
  <c r="EL78" i="5"/>
  <c r="EN78" i="5" s="1"/>
  <c r="DY121" i="1"/>
  <c r="DS71" i="1"/>
  <c r="DT71" i="1" s="1"/>
  <c r="DR107" i="1"/>
  <c r="EA139" i="1"/>
  <c r="EB139" i="1" s="1"/>
  <c r="DZ91" i="1"/>
  <c r="ER149" i="1"/>
  <c r="EC155" i="1"/>
  <c r="EF134" i="1"/>
  <c r="EG134" i="1" s="1"/>
  <c r="EH136" i="1"/>
  <c r="EI136" i="1" s="1"/>
  <c r="EJ136" i="1" s="1"/>
  <c r="ED100" i="1"/>
  <c r="EA109" i="1"/>
  <c r="EB109" i="1" s="1"/>
  <c r="DY75" i="1"/>
  <c r="EA75" i="1" s="1"/>
  <c r="EB75" i="1" s="1"/>
  <c r="EI145" i="1"/>
  <c r="EJ145" i="1" s="1"/>
  <c r="DY144" i="1"/>
  <c r="DY138" i="1"/>
  <c r="EA125" i="1"/>
  <c r="EB125" i="1" s="1"/>
  <c r="EH146" i="1"/>
  <c r="EH134" i="1"/>
  <c r="DS107" i="1"/>
  <c r="DT107" i="1" s="1"/>
  <c r="EL149" i="1"/>
  <c r="DW131" i="1"/>
  <c r="EE86" i="1"/>
  <c r="EG86" i="1" s="1"/>
  <c r="EA121" i="1"/>
  <c r="EB121" i="1" s="1"/>
  <c r="EC121" i="1" s="1"/>
  <c r="EA72" i="1"/>
  <c r="EB72" i="1" s="1"/>
  <c r="EC72" i="1" s="1"/>
  <c r="DX131" i="1"/>
  <c r="EA78" i="1"/>
  <c r="EB78" i="1" s="1"/>
  <c r="DU101" i="1"/>
  <c r="DV101" i="1"/>
  <c r="EL63" i="1"/>
  <c r="ER63" i="1"/>
  <c r="EK63" i="1"/>
  <c r="EH108" i="1"/>
  <c r="EH137" i="1"/>
  <c r="EG137" i="1"/>
  <c r="EE70" i="1"/>
  <c r="DZ77" i="1"/>
  <c r="EA77" i="1" s="1"/>
  <c r="EB77" i="1" s="1"/>
  <c r="EA83" i="1"/>
  <c r="EB83" i="1" s="1"/>
  <c r="EI111" i="1"/>
  <c r="EJ111" i="1" s="1"/>
  <c r="EK111" i="1" s="1"/>
  <c r="EE90" i="1"/>
  <c r="DU71" i="1"/>
  <c r="DV71" i="1"/>
  <c r="EF70" i="1"/>
  <c r="EH70" i="1" s="1"/>
  <c r="DX120" i="1"/>
  <c r="EF158" i="1"/>
  <c r="DY66" i="1"/>
  <c r="DY96" i="1"/>
  <c r="EA96" i="1" s="1"/>
  <c r="EB96" i="1" s="1"/>
  <c r="ED109" i="1"/>
  <c r="EC109" i="1"/>
  <c r="EA66" i="1"/>
  <c r="EB66" i="1" s="1"/>
  <c r="ED66" i="1" s="1"/>
  <c r="DZ81" i="1"/>
  <c r="EA81" i="1" s="1"/>
  <c r="EB81" i="1" s="1"/>
  <c r="EF157" i="1"/>
  <c r="EK78" i="5"/>
  <c r="EM78" i="5" s="1"/>
  <c r="EP78" i="5" s="1"/>
  <c r="EE158" i="1"/>
  <c r="EG158" i="1" s="1"/>
  <c r="DZ138" i="1"/>
  <c r="EA138" i="1" s="1"/>
  <c r="EB138" i="1" s="1"/>
  <c r="EA141" i="1"/>
  <c r="EB141" i="1" s="1"/>
  <c r="EF90" i="1"/>
  <c r="DX65" i="1"/>
  <c r="ED72" i="1"/>
  <c r="EA98" i="1"/>
  <c r="EB98" i="1" s="1"/>
  <c r="ED98" i="1" s="1"/>
  <c r="DZ144" i="1"/>
  <c r="EA144" i="1" s="1"/>
  <c r="EB144" i="1" s="1"/>
  <c r="ED144" i="1" s="1"/>
  <c r="DW120" i="1"/>
  <c r="DY120" i="1" s="1"/>
  <c r="ER111" i="1"/>
  <c r="DY91" i="1"/>
  <c r="EA91" i="1" s="1"/>
  <c r="EB91" i="1" s="1"/>
  <c r="ED91" i="1" s="1"/>
  <c r="EG154" i="1"/>
  <c r="EI154" i="1" s="1"/>
  <c r="EJ154" i="1" s="1"/>
  <c r="EO68" i="1"/>
  <c r="EQ68" i="1" s="1"/>
  <c r="EF95" i="1"/>
  <c r="DW65" i="1"/>
  <c r="EK133" i="1"/>
  <c r="EL133" i="1"/>
  <c r="ER133" i="1"/>
  <c r="EE95" i="1"/>
  <c r="ED103" i="1"/>
  <c r="EC103" i="1"/>
  <c r="EF116" i="1"/>
  <c r="EE157" i="1"/>
  <c r="EG146" i="1"/>
  <c r="EI146" i="1" s="1"/>
  <c r="EJ146" i="1" s="1"/>
  <c r="EF118" i="1"/>
  <c r="DW150" i="1"/>
  <c r="EE116" i="1"/>
  <c r="EG105" i="1"/>
  <c r="EH105" i="1"/>
  <c r="EH88" i="1"/>
  <c r="DY84" i="1"/>
  <c r="EE118" i="1"/>
  <c r="ER153" i="1"/>
  <c r="EK153" i="1"/>
  <c r="EL153" i="1"/>
  <c r="EH115" i="1"/>
  <c r="EG93" i="1"/>
  <c r="DZ147" i="1"/>
  <c r="EF102" i="1"/>
  <c r="EH102" i="1" s="1"/>
  <c r="EC132" i="1"/>
  <c r="EF132" i="1" s="1"/>
  <c r="EE148" i="1"/>
  <c r="DX150" i="1"/>
  <c r="DZ150" i="1" s="1"/>
  <c r="EH130" i="1"/>
  <c r="EI130" i="1" s="1"/>
  <c r="EJ130" i="1" s="1"/>
  <c r="EH86" i="1"/>
  <c r="EI86" i="1" s="1"/>
  <c r="EJ86" i="1" s="1"/>
  <c r="EF155" i="1"/>
  <c r="EF148" i="1"/>
  <c r="EP133" i="5"/>
  <c r="EF112" i="1"/>
  <c r="EF117" i="1"/>
  <c r="EA85" i="1"/>
  <c r="EB85" i="1" s="1"/>
  <c r="EH113" i="1"/>
  <c r="EA142" i="1"/>
  <c r="EB142" i="1" s="1"/>
  <c r="EC99" i="1"/>
  <c r="ED99" i="1"/>
  <c r="EE112" i="1"/>
  <c r="EO99" i="5"/>
  <c r="EQ99" i="5" s="1"/>
  <c r="EN122" i="5"/>
  <c r="EO122" i="5" s="1"/>
  <c r="EQ122" i="5" s="1"/>
  <c r="ET68" i="5" s="1"/>
  <c r="C41" i="5" s="1"/>
  <c r="EO134" i="5"/>
  <c r="EQ134" i="5" s="1"/>
  <c r="EN117" i="5"/>
  <c r="EO117" i="5" s="1"/>
  <c r="EQ117" i="5" s="1"/>
  <c r="EM146" i="5"/>
  <c r="EO146" i="5" s="1"/>
  <c r="ER113" i="5"/>
  <c r="ER127" i="5"/>
  <c r="EQ124" i="5"/>
  <c r="ER153" i="5"/>
  <c r="EQ83" i="5"/>
  <c r="ER144" i="5"/>
  <c r="ER105" i="5"/>
  <c r="EQ151" i="5"/>
  <c r="EQ70" i="5"/>
  <c r="ER136" i="5"/>
  <c r="ER140" i="5"/>
  <c r="ER86" i="5"/>
  <c r="ER159" i="5"/>
  <c r="ER72" i="5"/>
  <c r="EU63" i="5" s="1"/>
  <c r="D36" i="5" s="1"/>
  <c r="EQ103" i="5"/>
  <c r="ER109" i="5"/>
  <c r="ER95" i="5"/>
  <c r="ER66" i="5"/>
  <c r="EQ98" i="5"/>
  <c r="EQ71" i="5"/>
  <c r="ER118" i="5"/>
  <c r="EQ76" i="5"/>
  <c r="EQ145" i="5"/>
  <c r="EQ88" i="5"/>
  <c r="ER131" i="5"/>
  <c r="EQ84" i="5"/>
  <c r="ER137" i="5"/>
  <c r="EQ87" i="5"/>
  <c r="EQ85" i="5"/>
  <c r="EQ106" i="5"/>
  <c r="EQ65" i="5"/>
  <c r="EQ80" i="5"/>
  <c r="EQ114" i="5"/>
  <c r="EQ77" i="5"/>
  <c r="EQ75" i="5"/>
  <c r="EQ67" i="5"/>
  <c r="EQ161" i="5"/>
  <c r="EQ101" i="5"/>
  <c r="EQ120" i="5"/>
  <c r="EQ112" i="5"/>
  <c r="ET67" i="5" s="1"/>
  <c r="C40" i="5" s="1"/>
  <c r="DZ84" i="1"/>
  <c r="EA106" i="1"/>
  <c r="EB106" i="1" s="1"/>
  <c r="EC106" i="1" s="1"/>
  <c r="EF62" i="1"/>
  <c r="EG122" i="1"/>
  <c r="EH122" i="1"/>
  <c r="EE62" i="1"/>
  <c r="DY147" i="1"/>
  <c r="EG108" i="1"/>
  <c r="EI108" i="1" s="1"/>
  <c r="EJ108" i="1" s="1"/>
  <c r="ED135" i="1"/>
  <c r="EC135" i="1"/>
  <c r="EH69" i="1"/>
  <c r="EG69" i="1"/>
  <c r="EE100" i="1"/>
  <c r="EL89" i="1"/>
  <c r="EM89" i="1" s="1"/>
  <c r="EN127" i="1"/>
  <c r="EP127" i="1" s="1"/>
  <c r="EE119" i="1"/>
  <c r="EG113" i="1"/>
  <c r="EH160" i="1"/>
  <c r="EF87" i="1"/>
  <c r="EL67" i="1"/>
  <c r="ER67" i="1"/>
  <c r="EK67" i="1"/>
  <c r="EG123" i="1"/>
  <c r="EH90" i="1"/>
  <c r="ED152" i="1"/>
  <c r="EC152" i="1"/>
  <c r="EP159" i="1"/>
  <c r="ER89" i="1"/>
  <c r="EF161" i="1"/>
  <c r="EF119" i="1"/>
  <c r="EE117" i="1"/>
  <c r="EG102" i="1"/>
  <c r="EG90" i="1"/>
  <c r="EF100" i="1"/>
  <c r="EE87" i="1"/>
  <c r="EC74" i="1"/>
  <c r="ED74" i="1"/>
  <c r="EC80" i="1"/>
  <c r="ED80" i="1"/>
  <c r="EH93" i="1"/>
  <c r="EF129" i="1"/>
  <c r="EE97" i="1"/>
  <c r="EG88" i="1"/>
  <c r="EI88" i="1" s="1"/>
  <c r="EJ88" i="1" s="1"/>
  <c r="EE161" i="1"/>
  <c r="EE129" i="1"/>
  <c r="EL128" i="1"/>
  <c r="ER128" i="1"/>
  <c r="EK128" i="1"/>
  <c r="EG160" i="1"/>
  <c r="EG115" i="1"/>
  <c r="ED83" i="1"/>
  <c r="EC83" i="1"/>
  <c r="EF97" i="1"/>
  <c r="EH123" i="1"/>
  <c r="EU64" i="1"/>
  <c r="D37" i="1" s="1"/>
  <c r="ET72" i="1"/>
  <c r="C45" i="1" s="1"/>
  <c r="EE155" i="1"/>
  <c r="EE79" i="1"/>
  <c r="EC143" i="1"/>
  <c r="ED143" i="1"/>
  <c r="EF79" i="1"/>
  <c r="EL104" i="1"/>
  <c r="ER104" i="1"/>
  <c r="EK104" i="1"/>
  <c r="EL76" i="1"/>
  <c r="ER76" i="1"/>
  <c r="EK76" i="1"/>
  <c r="EP110" i="1"/>
  <c r="EM149" i="1"/>
  <c r="EM140" i="1"/>
  <c r="EP114" i="1"/>
  <c r="EO110" i="1"/>
  <c r="EQ110" i="1" s="1"/>
  <c r="EM156" i="1"/>
  <c r="EO114" i="1"/>
  <c r="EQ114" i="1" s="1"/>
  <c r="EN82" i="1"/>
  <c r="EN64" i="1"/>
  <c r="EN73" i="1"/>
  <c r="EO159" i="1"/>
  <c r="EQ159" i="1" s="1"/>
  <c r="EN149" i="1"/>
  <c r="EN140" i="1"/>
  <c r="EN156" i="1"/>
  <c r="EM82" i="1"/>
  <c r="EM64" i="1"/>
  <c r="EM73" i="1"/>
  <c r="EP117" i="5" l="1"/>
  <c r="DW101" i="1"/>
  <c r="DY131" i="1"/>
  <c r="EC139" i="1"/>
  <c r="ED139" i="1"/>
  <c r="ER136" i="1"/>
  <c r="EL136" i="1"/>
  <c r="EK136" i="1"/>
  <c r="EN136" i="1" s="1"/>
  <c r="DZ131" i="1"/>
  <c r="EI134" i="1"/>
  <c r="EJ134" i="1" s="1"/>
  <c r="EL134" i="1" s="1"/>
  <c r="EC75" i="1"/>
  <c r="ED75" i="1"/>
  <c r="DU107" i="1"/>
  <c r="DV107" i="1"/>
  <c r="DW107" i="1" s="1"/>
  <c r="EK145" i="1"/>
  <c r="EN145" i="1" s="1"/>
  <c r="EL145" i="1"/>
  <c r="ER145" i="1"/>
  <c r="ED125" i="1"/>
  <c r="EC125" i="1"/>
  <c r="EF125" i="1" s="1"/>
  <c r="DT163" i="1"/>
  <c r="ED121" i="1"/>
  <c r="EN89" i="1"/>
  <c r="EC91" i="1"/>
  <c r="EN63" i="1"/>
  <c r="EI137" i="1"/>
  <c r="EJ137" i="1" s="1"/>
  <c r="ER137" i="1" s="1"/>
  <c r="EC78" i="1"/>
  <c r="ED78" i="1"/>
  <c r="EC77" i="1"/>
  <c r="ED77" i="1"/>
  <c r="DW71" i="1"/>
  <c r="DY65" i="1"/>
  <c r="DX101" i="1"/>
  <c r="EM63" i="1"/>
  <c r="EO63" i="1" s="1"/>
  <c r="EQ63" i="1" s="1"/>
  <c r="EI93" i="1"/>
  <c r="EJ93" i="1" s="1"/>
  <c r="EK93" i="1" s="1"/>
  <c r="EL111" i="1"/>
  <c r="EC66" i="1"/>
  <c r="EF66" i="1" s="1"/>
  <c r="EG70" i="1"/>
  <c r="EI70" i="1" s="1"/>
  <c r="EJ70" i="1" s="1"/>
  <c r="DX71" i="1"/>
  <c r="EF109" i="1"/>
  <c r="EE121" i="1"/>
  <c r="EE72" i="1"/>
  <c r="EH158" i="1"/>
  <c r="EC96" i="1"/>
  <c r="ED96" i="1"/>
  <c r="EC81" i="1"/>
  <c r="ED81" i="1"/>
  <c r="EA147" i="1"/>
  <c r="EB147" i="1" s="1"/>
  <c r="EH118" i="1"/>
  <c r="EE109" i="1"/>
  <c r="EC98" i="1"/>
  <c r="EE98" i="1" s="1"/>
  <c r="EC141" i="1"/>
  <c r="ED141" i="1"/>
  <c r="EC138" i="1"/>
  <c r="ED138" i="1"/>
  <c r="EC144" i="1"/>
  <c r="EF144" i="1" s="1"/>
  <c r="EI158" i="1"/>
  <c r="EJ158" i="1" s="1"/>
  <c r="EN133" i="1"/>
  <c r="EF72" i="1"/>
  <c r="EG118" i="1"/>
  <c r="EG116" i="1"/>
  <c r="EF103" i="1"/>
  <c r="DZ120" i="1"/>
  <c r="EA120" i="1" s="1"/>
  <c r="EB120" i="1" s="1"/>
  <c r="ED120" i="1" s="1"/>
  <c r="EH116" i="1"/>
  <c r="EI160" i="1"/>
  <c r="EJ160" i="1" s="1"/>
  <c r="EN153" i="1"/>
  <c r="DZ65" i="1"/>
  <c r="EA65" i="1" s="1"/>
  <c r="EB65" i="1" s="1"/>
  <c r="EG95" i="1"/>
  <c r="EK146" i="1"/>
  <c r="EL146" i="1"/>
  <c r="ER146" i="1"/>
  <c r="EA84" i="1"/>
  <c r="EB84" i="1" s="1"/>
  <c r="EC84" i="1" s="1"/>
  <c r="EM133" i="1"/>
  <c r="EO133" i="1" s="1"/>
  <c r="EQ133" i="1" s="1"/>
  <c r="EG157" i="1"/>
  <c r="EH157" i="1"/>
  <c r="EG62" i="1"/>
  <c r="EE103" i="1"/>
  <c r="EG103" i="1" s="1"/>
  <c r="EH95" i="1"/>
  <c r="EF121" i="1"/>
  <c r="EH121" i="1" s="1"/>
  <c r="EH97" i="1"/>
  <c r="EI90" i="1"/>
  <c r="EJ90" i="1" s="1"/>
  <c r="EL90" i="1" s="1"/>
  <c r="EI113" i="1"/>
  <c r="EJ113" i="1" s="1"/>
  <c r="EK113" i="1" s="1"/>
  <c r="EF91" i="1"/>
  <c r="EH155" i="1"/>
  <c r="EO127" i="1"/>
  <c r="EQ127" i="1" s="1"/>
  <c r="ED106" i="1"/>
  <c r="EF106" i="1" s="1"/>
  <c r="EI115" i="1"/>
  <c r="EJ115" i="1" s="1"/>
  <c r="EK115" i="1" s="1"/>
  <c r="EI105" i="1"/>
  <c r="EJ105" i="1" s="1"/>
  <c r="EL105" i="1" s="1"/>
  <c r="EK130" i="1"/>
  <c r="EL130" i="1"/>
  <c r="ER130" i="1"/>
  <c r="EG155" i="1"/>
  <c r="EI123" i="1"/>
  <c r="EJ123" i="1" s="1"/>
  <c r="EK123" i="1" s="1"/>
  <c r="EG112" i="1"/>
  <c r="EE132" i="1"/>
  <c r="EG132" i="1" s="1"/>
  <c r="EH148" i="1"/>
  <c r="EK154" i="1"/>
  <c r="ER154" i="1"/>
  <c r="EL154" i="1"/>
  <c r="DY150" i="1"/>
  <c r="EA150" i="1" s="1"/>
  <c r="EB150" i="1" s="1"/>
  <c r="EG117" i="1"/>
  <c r="EM153" i="1"/>
  <c r="EO153" i="1" s="1"/>
  <c r="EQ153" i="1" s="1"/>
  <c r="EI118" i="1"/>
  <c r="EJ118" i="1" s="1"/>
  <c r="EE99" i="1"/>
  <c r="EE91" i="1"/>
  <c r="EK86" i="1"/>
  <c r="EL86" i="1"/>
  <c r="ER86" i="1"/>
  <c r="EC120" i="1"/>
  <c r="EG148" i="1"/>
  <c r="EO78" i="5"/>
  <c r="EQ78" i="5" s="1"/>
  <c r="EP122" i="5"/>
  <c r="EH79" i="1"/>
  <c r="EH112" i="1"/>
  <c r="ED85" i="1"/>
  <c r="EC85" i="1"/>
  <c r="EG87" i="1"/>
  <c r="EF99" i="1"/>
  <c r="ED142" i="1"/>
  <c r="EC142" i="1"/>
  <c r="EH119" i="1"/>
  <c r="EI69" i="1"/>
  <c r="EJ69" i="1" s="1"/>
  <c r="ER69" i="1" s="1"/>
  <c r="EP146" i="5"/>
  <c r="ER155" i="5"/>
  <c r="EQ128" i="5"/>
  <c r="ER69" i="5"/>
  <c r="EQ127" i="5"/>
  <c r="EQ90" i="5"/>
  <c r="ER89" i="5"/>
  <c r="ER96" i="5"/>
  <c r="ER82" i="5"/>
  <c r="EU64" i="5" s="1"/>
  <c r="D37" i="5" s="1"/>
  <c r="EQ154" i="5"/>
  <c r="ER125" i="5"/>
  <c r="ER152" i="5"/>
  <c r="EU71" i="5" s="1"/>
  <c r="D44" i="5" s="1"/>
  <c r="EQ150" i="5"/>
  <c r="ER94" i="5"/>
  <c r="ER138" i="5"/>
  <c r="EQ160" i="5"/>
  <c r="ER104" i="5"/>
  <c r="EQ149" i="5"/>
  <c r="EQ74" i="5"/>
  <c r="EQ140" i="5"/>
  <c r="ER135" i="5"/>
  <c r="EQ97" i="5"/>
  <c r="EQ146" i="5"/>
  <c r="EQ123" i="5"/>
  <c r="ER64" i="5"/>
  <c r="EQ86" i="5"/>
  <c r="ER79" i="5"/>
  <c r="EQ118" i="5"/>
  <c r="ER156" i="5"/>
  <c r="ER119" i="5"/>
  <c r="ER133" i="5"/>
  <c r="ER111" i="5"/>
  <c r="EQ62" i="5"/>
  <c r="ET62" i="5" s="1"/>
  <c r="C35" i="5" s="1"/>
  <c r="EQ153" i="5"/>
  <c r="ER142" i="5"/>
  <c r="EU70" i="5" s="1"/>
  <c r="D43" i="5" s="1"/>
  <c r="EQ68" i="5"/>
  <c r="ER100" i="5"/>
  <c r="EQ63" i="5"/>
  <c r="EQ73" i="5"/>
  <c r="EQ116" i="5"/>
  <c r="EE74" i="1"/>
  <c r="EE135" i="1"/>
  <c r="EI122" i="1"/>
  <c r="EJ122" i="1" s="1"/>
  <c r="ER122" i="1" s="1"/>
  <c r="EU68" i="1" s="1"/>
  <c r="D41" i="1" s="1"/>
  <c r="EH62" i="1"/>
  <c r="EI62" i="1" s="1"/>
  <c r="EJ62" i="1" s="1"/>
  <c r="EE106" i="1"/>
  <c r="EG129" i="1"/>
  <c r="ER108" i="1"/>
  <c r="EK108" i="1"/>
  <c r="EL108" i="1"/>
  <c r="EH100" i="1"/>
  <c r="EN67" i="1"/>
  <c r="EF135" i="1"/>
  <c r="ER113" i="1"/>
  <c r="EP149" i="1"/>
  <c r="EF152" i="1"/>
  <c r="EG119" i="1"/>
  <c r="EE152" i="1"/>
  <c r="EO82" i="1"/>
  <c r="EQ82" i="1" s="1"/>
  <c r="ET64" i="1" s="1"/>
  <c r="C37" i="1" s="1"/>
  <c r="EG161" i="1"/>
  <c r="EE80" i="1"/>
  <c r="EI102" i="1"/>
  <c r="EJ102" i="1" s="1"/>
  <c r="EL102" i="1" s="1"/>
  <c r="EH117" i="1"/>
  <c r="EM67" i="1"/>
  <c r="EH87" i="1"/>
  <c r="EG100" i="1"/>
  <c r="EO89" i="1"/>
  <c r="EQ89" i="1" s="1"/>
  <c r="EH129" i="1"/>
  <c r="EN128" i="1"/>
  <c r="EF80" i="1"/>
  <c r="EF74" i="1"/>
  <c r="EH74" i="1" s="1"/>
  <c r="ER90" i="1"/>
  <c r="EK90" i="1"/>
  <c r="ER93" i="1"/>
  <c r="EL93" i="1"/>
  <c r="EH161" i="1"/>
  <c r="EK88" i="1"/>
  <c r="EL88" i="1"/>
  <c r="ER88" i="1"/>
  <c r="EF83" i="1"/>
  <c r="ED147" i="1"/>
  <c r="EC147" i="1"/>
  <c r="EE83" i="1"/>
  <c r="EG97" i="1"/>
  <c r="EL160" i="1"/>
  <c r="ER160" i="1"/>
  <c r="EK160" i="1"/>
  <c r="EM128" i="1"/>
  <c r="EO128" i="1" s="1"/>
  <c r="EQ128" i="1" s="1"/>
  <c r="ER123" i="1"/>
  <c r="EP140" i="1"/>
  <c r="EF143" i="1"/>
  <c r="EE143" i="1"/>
  <c r="EG79" i="1"/>
  <c r="EN104" i="1"/>
  <c r="EM104" i="1"/>
  <c r="EM76" i="1"/>
  <c r="EO64" i="1"/>
  <c r="EQ64" i="1" s="1"/>
  <c r="EN76" i="1"/>
  <c r="EP156" i="1"/>
  <c r="EO73" i="1"/>
  <c r="EQ73" i="1" s="1"/>
  <c r="EP89" i="1"/>
  <c r="EO140" i="1"/>
  <c r="EQ140" i="1" s="1"/>
  <c r="EP73" i="1"/>
  <c r="EP82" i="1"/>
  <c r="EO156" i="1"/>
  <c r="EQ156" i="1" s="1"/>
  <c r="EO149" i="1"/>
  <c r="EQ149" i="1" s="1"/>
  <c r="EP64" i="1"/>
  <c r="EA131" i="1" l="1"/>
  <c r="EB131" i="1" s="1"/>
  <c r="EE139" i="1"/>
  <c r="EF139" i="1"/>
  <c r="EH139" i="1" s="1"/>
  <c r="EF98" i="1"/>
  <c r="EH72" i="1"/>
  <c r="EF75" i="1"/>
  <c r="EE75" i="1"/>
  <c r="EG75" i="1" s="1"/>
  <c r="EM136" i="1"/>
  <c r="ER134" i="1"/>
  <c r="EK134" i="1"/>
  <c r="EE125" i="1"/>
  <c r="EG125" i="1" s="1"/>
  <c r="DX107" i="1"/>
  <c r="DZ107" i="1" s="1"/>
  <c r="EM145" i="1"/>
  <c r="EO145" i="1" s="1"/>
  <c r="EQ145" i="1" s="1"/>
  <c r="ED84" i="1"/>
  <c r="EE84" i="1" s="1"/>
  <c r="EK137" i="1"/>
  <c r="EF78" i="1"/>
  <c r="EL137" i="1"/>
  <c r="EM137" i="1" s="1"/>
  <c r="EL113" i="1"/>
  <c r="EE144" i="1"/>
  <c r="EE66" i="1"/>
  <c r="EE77" i="1"/>
  <c r="EE78" i="1"/>
  <c r="EG78" i="1" s="1"/>
  <c r="EH99" i="1"/>
  <c r="EI116" i="1"/>
  <c r="EJ116" i="1" s="1"/>
  <c r="EI155" i="1"/>
  <c r="EJ155" i="1" s="1"/>
  <c r="EK155" i="1" s="1"/>
  <c r="DZ101" i="1"/>
  <c r="DY101" i="1"/>
  <c r="EG152" i="1"/>
  <c r="EP63" i="1"/>
  <c r="EF77" i="1"/>
  <c r="EL115" i="1"/>
  <c r="EM115" i="1" s="1"/>
  <c r="EI97" i="1"/>
  <c r="EJ97" i="1" s="1"/>
  <c r="EK97" i="1" s="1"/>
  <c r="EM111" i="1"/>
  <c r="EN111" i="1"/>
  <c r="EI87" i="1"/>
  <c r="EJ87" i="1" s="1"/>
  <c r="EL87" i="1" s="1"/>
  <c r="EF84" i="1"/>
  <c r="DY71" i="1"/>
  <c r="DZ71" i="1"/>
  <c r="EL70" i="1"/>
  <c r="ER70" i="1"/>
  <c r="EK70" i="1"/>
  <c r="EI112" i="1"/>
  <c r="EJ112" i="1" s="1"/>
  <c r="EL112" i="1" s="1"/>
  <c r="EI95" i="1"/>
  <c r="EJ95" i="1" s="1"/>
  <c r="EK95" i="1" s="1"/>
  <c r="EE81" i="1"/>
  <c r="EE141" i="1"/>
  <c r="EE96" i="1"/>
  <c r="EF96" i="1"/>
  <c r="EH96" i="1" s="1"/>
  <c r="EG109" i="1"/>
  <c r="EH109" i="1"/>
  <c r="EP133" i="1"/>
  <c r="EF138" i="1"/>
  <c r="EF81" i="1"/>
  <c r="EH81" i="1" s="1"/>
  <c r="ER102" i="1"/>
  <c r="EU66" i="1" s="1"/>
  <c r="D39" i="1" s="1"/>
  <c r="EE138" i="1"/>
  <c r="EG66" i="1"/>
  <c r="EH66" i="1"/>
  <c r="ER158" i="1"/>
  <c r="EK158" i="1"/>
  <c r="EL158" i="1"/>
  <c r="EF141" i="1"/>
  <c r="EG72" i="1"/>
  <c r="EI72" i="1" s="1"/>
  <c r="EJ72" i="1" s="1"/>
  <c r="EC65" i="1"/>
  <c r="ED65" i="1"/>
  <c r="EK102" i="1"/>
  <c r="EI148" i="1"/>
  <c r="EJ148" i="1" s="1"/>
  <c r="EL148" i="1" s="1"/>
  <c r="EP153" i="1"/>
  <c r="ER105" i="1"/>
  <c r="EM146" i="1"/>
  <c r="EH98" i="1"/>
  <c r="EG98" i="1"/>
  <c r="EG144" i="1"/>
  <c r="EH144" i="1"/>
  <c r="EK105" i="1"/>
  <c r="EM105" i="1" s="1"/>
  <c r="EN130" i="1"/>
  <c r="EG121" i="1"/>
  <c r="EI121" i="1" s="1"/>
  <c r="EJ121" i="1" s="1"/>
  <c r="ER121" i="1" s="1"/>
  <c r="EH103" i="1"/>
  <c r="EI103" i="1" s="1"/>
  <c r="EJ103" i="1" s="1"/>
  <c r="EI157" i="1"/>
  <c r="EJ157" i="1" s="1"/>
  <c r="EN146" i="1"/>
  <c r="EP146" i="1" s="1"/>
  <c r="EI129" i="1"/>
  <c r="EJ129" i="1" s="1"/>
  <c r="EL129" i="1" s="1"/>
  <c r="EL123" i="1"/>
  <c r="ER115" i="1"/>
  <c r="EI117" i="1"/>
  <c r="EJ117" i="1" s="1"/>
  <c r="EK117" i="1" s="1"/>
  <c r="EK69" i="1"/>
  <c r="EG91" i="1"/>
  <c r="EM154" i="1"/>
  <c r="ER116" i="1"/>
  <c r="EK116" i="1"/>
  <c r="EL116" i="1"/>
  <c r="EI119" i="1"/>
  <c r="EJ119" i="1" s="1"/>
  <c r="EK119" i="1" s="1"/>
  <c r="ED150" i="1"/>
  <c r="EC150" i="1"/>
  <c r="EH91" i="1"/>
  <c r="EI100" i="1"/>
  <c r="EJ100" i="1" s="1"/>
  <c r="EH135" i="1"/>
  <c r="EF120" i="1"/>
  <c r="EM86" i="1"/>
  <c r="EL118" i="1"/>
  <c r="ER118" i="1"/>
  <c r="EK118" i="1"/>
  <c r="EI79" i="1"/>
  <c r="EJ79" i="1" s="1"/>
  <c r="EI161" i="1"/>
  <c r="EJ161" i="1" s="1"/>
  <c r="ER161" i="1" s="1"/>
  <c r="ER112" i="1"/>
  <c r="EU67" i="1" s="1"/>
  <c r="D40" i="1" s="1"/>
  <c r="EH132" i="1"/>
  <c r="EI132" i="1" s="1"/>
  <c r="EJ132" i="1" s="1"/>
  <c r="EN154" i="1"/>
  <c r="EM130" i="1"/>
  <c r="EL69" i="1"/>
  <c r="EK148" i="1"/>
  <c r="EO67" i="1"/>
  <c r="EQ67" i="1" s="1"/>
  <c r="EG84" i="1"/>
  <c r="EK122" i="1"/>
  <c r="EF142" i="1"/>
  <c r="EE85" i="1"/>
  <c r="EE120" i="1"/>
  <c r="EN86" i="1"/>
  <c r="EF85" i="1"/>
  <c r="EH80" i="1"/>
  <c r="EG99" i="1"/>
  <c r="EI99" i="1" s="1"/>
  <c r="EJ99" i="1" s="1"/>
  <c r="EG143" i="1"/>
  <c r="EE142" i="1"/>
  <c r="EQ136" i="5"/>
  <c r="EQ69" i="5"/>
  <c r="EQ113" i="5"/>
  <c r="ER81" i="5"/>
  <c r="ER158" i="5"/>
  <c r="ER93" i="5"/>
  <c r="ER129" i="5"/>
  <c r="EQ144" i="5"/>
  <c r="EQ105" i="5"/>
  <c r="EB163" i="5"/>
  <c r="ER143" i="5"/>
  <c r="EQ94" i="5"/>
  <c r="EQ66" i="5"/>
  <c r="EQ95" i="5"/>
  <c r="ER126" i="5"/>
  <c r="EQ89" i="5"/>
  <c r="ER148" i="5"/>
  <c r="ER132" i="5"/>
  <c r="EU69" i="5" s="1"/>
  <c r="D42" i="5" s="1"/>
  <c r="EQ72" i="5"/>
  <c r="ET63" i="5" s="1"/>
  <c r="C36" i="5" s="1"/>
  <c r="EQ109" i="5"/>
  <c r="EQ79" i="5"/>
  <c r="EQ131" i="5"/>
  <c r="EQ137" i="5"/>
  <c r="EL122" i="1"/>
  <c r="ER119" i="1"/>
  <c r="EN108" i="1"/>
  <c r="ER62" i="1"/>
  <c r="EU62" i="1" s="1"/>
  <c r="D35" i="1" s="1"/>
  <c r="EK62" i="1"/>
  <c r="EL62" i="1"/>
  <c r="EG106" i="1"/>
  <c r="EH106" i="1"/>
  <c r="EL119" i="1"/>
  <c r="EM119" i="1" s="1"/>
  <c r="EH84" i="1"/>
  <c r="EM113" i="1"/>
  <c r="EM108" i="1"/>
  <c r="EG135" i="1"/>
  <c r="EM88" i="1"/>
  <c r="EM93" i="1"/>
  <c r="EN113" i="1"/>
  <c r="EL117" i="1"/>
  <c r="ER87" i="1"/>
  <c r="EP67" i="1"/>
  <c r="EN102" i="1"/>
  <c r="EH152" i="1"/>
  <c r="EI152" i="1" s="1"/>
  <c r="EJ152" i="1" s="1"/>
  <c r="EL100" i="1"/>
  <c r="ER100" i="1"/>
  <c r="EK100" i="1"/>
  <c r="EN90" i="1"/>
  <c r="EM102" i="1"/>
  <c r="EF147" i="1"/>
  <c r="EM90" i="1"/>
  <c r="EG74" i="1"/>
  <c r="EI74" i="1" s="1"/>
  <c r="EJ74" i="1" s="1"/>
  <c r="EG80" i="1"/>
  <c r="EE147" i="1"/>
  <c r="ER155" i="1"/>
  <c r="EN88" i="1"/>
  <c r="EN93" i="1"/>
  <c r="EL155" i="1"/>
  <c r="EN155" i="1" s="1"/>
  <c r="EN160" i="1"/>
  <c r="ER129" i="1"/>
  <c r="EK129" i="1"/>
  <c r="EN115" i="1"/>
  <c r="EP128" i="1"/>
  <c r="EL97" i="1"/>
  <c r="ER97" i="1"/>
  <c r="EM160" i="1"/>
  <c r="EG83" i="1"/>
  <c r="EH83" i="1"/>
  <c r="EM123" i="1"/>
  <c r="EN123" i="1"/>
  <c r="EH143" i="1"/>
  <c r="EK79" i="1"/>
  <c r="EL79" i="1"/>
  <c r="ER79" i="1"/>
  <c r="EO104" i="1"/>
  <c r="EQ104" i="1" s="1"/>
  <c r="EP104" i="1"/>
  <c r="EP76" i="1"/>
  <c r="EO76" i="1"/>
  <c r="EQ76" i="1" s="1"/>
  <c r="EO130" i="1" l="1"/>
  <c r="EQ130" i="1" s="1"/>
  <c r="EL95" i="1"/>
  <c r="EG138" i="1"/>
  <c r="EP111" i="1"/>
  <c r="EH77" i="1"/>
  <c r="EC131" i="1"/>
  <c r="EF131" i="1" s="1"/>
  <c r="ED131" i="1"/>
  <c r="DY107" i="1"/>
  <c r="EG142" i="1"/>
  <c r="EG139" i="1"/>
  <c r="EI139" i="1" s="1"/>
  <c r="EJ139" i="1" s="1"/>
  <c r="EN137" i="1"/>
  <c r="EA107" i="1"/>
  <c r="EB107" i="1" s="1"/>
  <c r="ED107" i="1" s="1"/>
  <c r="EO136" i="1"/>
  <c r="EQ136" i="1" s="1"/>
  <c r="EP136" i="1"/>
  <c r="EP154" i="1"/>
  <c r="EN134" i="1"/>
  <c r="EM134" i="1"/>
  <c r="EO134" i="1" s="1"/>
  <c r="EQ134" i="1" s="1"/>
  <c r="EH75" i="1"/>
  <c r="EI75" i="1" s="1"/>
  <c r="EJ75" i="1" s="1"/>
  <c r="EC107" i="1"/>
  <c r="EH78" i="1"/>
  <c r="EI78" i="1" s="1"/>
  <c r="EJ78" i="1" s="1"/>
  <c r="EP145" i="1"/>
  <c r="EH125" i="1"/>
  <c r="EI125" i="1" s="1"/>
  <c r="EJ125" i="1" s="1"/>
  <c r="EA71" i="1"/>
  <c r="EB71" i="1" s="1"/>
  <c r="ED71" i="1" s="1"/>
  <c r="ER148" i="1"/>
  <c r="ER95" i="1"/>
  <c r="EA101" i="1"/>
  <c r="EB101" i="1" s="1"/>
  <c r="ER117" i="1"/>
  <c r="EN70" i="1"/>
  <c r="EP137" i="1"/>
  <c r="EO137" i="1"/>
  <c r="EQ137" i="1" s="1"/>
  <c r="EO111" i="1"/>
  <c r="EQ111" i="1" s="1"/>
  <c r="EG77" i="1"/>
  <c r="EI77" i="1" s="1"/>
  <c r="EJ77" i="1" s="1"/>
  <c r="EI143" i="1"/>
  <c r="EJ143" i="1" s="1"/>
  <c r="EL143" i="1" s="1"/>
  <c r="EK87" i="1"/>
  <c r="EM87" i="1" s="1"/>
  <c r="EK112" i="1"/>
  <c r="EN112" i="1" s="1"/>
  <c r="EI98" i="1"/>
  <c r="EJ98" i="1" s="1"/>
  <c r="EL98" i="1" s="1"/>
  <c r="EI135" i="1"/>
  <c r="EJ135" i="1" s="1"/>
  <c r="EK135" i="1" s="1"/>
  <c r="EN105" i="1"/>
  <c r="EM70" i="1"/>
  <c r="EO70" i="1" s="1"/>
  <c r="EQ70" i="1" s="1"/>
  <c r="EC71" i="1"/>
  <c r="EI91" i="1"/>
  <c r="EJ91" i="1" s="1"/>
  <c r="EL121" i="1"/>
  <c r="EK121" i="1"/>
  <c r="EG96" i="1"/>
  <c r="EI96" i="1" s="1"/>
  <c r="EJ96" i="1" s="1"/>
  <c r="EG81" i="1"/>
  <c r="EI81" i="1" s="1"/>
  <c r="EJ81" i="1" s="1"/>
  <c r="EN158" i="1"/>
  <c r="EI109" i="1"/>
  <c r="EJ109" i="1" s="1"/>
  <c r="EH141" i="1"/>
  <c r="EG141" i="1"/>
  <c r="EI66" i="1"/>
  <c r="EJ66" i="1" s="1"/>
  <c r="EE65" i="1"/>
  <c r="EM158" i="1"/>
  <c r="EH138" i="1"/>
  <c r="EI138" i="1" s="1"/>
  <c r="EJ138" i="1" s="1"/>
  <c r="EF150" i="1"/>
  <c r="EN95" i="1"/>
  <c r="ER72" i="1"/>
  <c r="EU63" i="1" s="1"/>
  <c r="D36" i="1" s="1"/>
  <c r="EK72" i="1"/>
  <c r="EL72" i="1"/>
  <c r="EM69" i="1"/>
  <c r="EM121" i="1"/>
  <c r="EM116" i="1"/>
  <c r="EI144" i="1"/>
  <c r="EJ144" i="1" s="1"/>
  <c r="ER98" i="1"/>
  <c r="EK98" i="1"/>
  <c r="EN69" i="1"/>
  <c r="EL161" i="1"/>
  <c r="EF65" i="1"/>
  <c r="EK103" i="1"/>
  <c r="EL103" i="1"/>
  <c r="ER103" i="1"/>
  <c r="EI80" i="1"/>
  <c r="EJ80" i="1" s="1"/>
  <c r="ER80" i="1" s="1"/>
  <c r="EH120" i="1"/>
  <c r="ER157" i="1"/>
  <c r="EK157" i="1"/>
  <c r="EL157" i="1"/>
  <c r="EM122" i="1"/>
  <c r="EO146" i="1"/>
  <c r="EQ146" i="1" s="1"/>
  <c r="EM95" i="1"/>
  <c r="EI84" i="1"/>
  <c r="EJ84" i="1" s="1"/>
  <c r="EL84" i="1" s="1"/>
  <c r="EM118" i="1"/>
  <c r="EN116" i="1"/>
  <c r="EP116" i="1" s="1"/>
  <c r="EM148" i="1"/>
  <c r="EP130" i="1"/>
  <c r="EK91" i="1"/>
  <c r="EL91" i="1"/>
  <c r="ER91" i="1"/>
  <c r="EK161" i="1"/>
  <c r="EO154" i="1"/>
  <c r="EQ154" i="1" s="1"/>
  <c r="EN118" i="1"/>
  <c r="EP105" i="1"/>
  <c r="EO105" i="1"/>
  <c r="EQ105" i="1" s="1"/>
  <c r="EP93" i="1"/>
  <c r="EG120" i="1"/>
  <c r="EE150" i="1"/>
  <c r="EG150" i="1" s="1"/>
  <c r="EN148" i="1"/>
  <c r="EP86" i="1"/>
  <c r="EO86" i="1"/>
  <c r="EQ86" i="1" s="1"/>
  <c r="EM62" i="1"/>
  <c r="ER132" i="1"/>
  <c r="EU69" i="1" s="1"/>
  <c r="D42" i="1" s="1"/>
  <c r="EK132" i="1"/>
  <c r="EL132" i="1"/>
  <c r="EH85" i="1"/>
  <c r="EG85" i="1"/>
  <c r="ER99" i="1"/>
  <c r="EK99" i="1"/>
  <c r="EL99" i="1"/>
  <c r="EN119" i="1"/>
  <c r="EP119" i="1" s="1"/>
  <c r="EN122" i="1"/>
  <c r="EH142" i="1"/>
  <c r="EI142" i="1" s="1"/>
  <c r="EJ142" i="1" s="1"/>
  <c r="EQ155" i="5"/>
  <c r="EQ82" i="5"/>
  <c r="ET64" i="5" s="1"/>
  <c r="C37" i="5" s="1"/>
  <c r="EQ104" i="5"/>
  <c r="EQ96" i="5"/>
  <c r="EQ135" i="5"/>
  <c r="EQ159" i="5"/>
  <c r="ER121" i="5"/>
  <c r="EQ125" i="5"/>
  <c r="EQ93" i="5"/>
  <c r="EQ152" i="5"/>
  <c r="ET71" i="5" s="1"/>
  <c r="C44" i="5" s="1"/>
  <c r="EQ138" i="5"/>
  <c r="EQ126" i="5"/>
  <c r="EQ119" i="5"/>
  <c r="EQ64" i="5"/>
  <c r="EQ129" i="5"/>
  <c r="EQ142" i="5"/>
  <c r="ET70" i="5" s="1"/>
  <c r="C43" i="5" s="1"/>
  <c r="EQ156" i="5"/>
  <c r="EQ100" i="5"/>
  <c r="EQ111" i="5"/>
  <c r="EQ133" i="5"/>
  <c r="EO102" i="1"/>
  <c r="EQ102" i="1" s="1"/>
  <c r="ET66" i="1" s="1"/>
  <c r="C39" i="1" s="1"/>
  <c r="EP88" i="1"/>
  <c r="EN62" i="1"/>
  <c r="EP115" i="1"/>
  <c r="EI106" i="1"/>
  <c r="EJ106" i="1" s="1"/>
  <c r="EL135" i="1"/>
  <c r="ER135" i="1"/>
  <c r="EP108" i="1"/>
  <c r="EO108" i="1"/>
  <c r="EQ108" i="1" s="1"/>
  <c r="EP113" i="1"/>
  <c r="EO113" i="1"/>
  <c r="EQ113" i="1" s="1"/>
  <c r="EM117" i="1"/>
  <c r="ER152" i="1"/>
  <c r="EU71" i="1" s="1"/>
  <c r="D44" i="1" s="1"/>
  <c r="EK152" i="1"/>
  <c r="EL152" i="1"/>
  <c r="EM100" i="1"/>
  <c r="EN117" i="1"/>
  <c r="EM155" i="1"/>
  <c r="EP155" i="1" s="1"/>
  <c r="EM129" i="1"/>
  <c r="EO119" i="1"/>
  <c r="EQ119" i="1" s="1"/>
  <c r="EP123" i="1"/>
  <c r="EP102" i="1"/>
  <c r="EN100" i="1"/>
  <c r="EP90" i="1"/>
  <c r="EO90" i="1"/>
  <c r="EQ90" i="1" s="1"/>
  <c r="EL80" i="1"/>
  <c r="EK80" i="1"/>
  <c r="EK74" i="1"/>
  <c r="EL74" i="1"/>
  <c r="ER74" i="1"/>
  <c r="EO88" i="1"/>
  <c r="EQ88" i="1" s="1"/>
  <c r="EM97" i="1"/>
  <c r="EO93" i="1"/>
  <c r="EQ93" i="1" s="1"/>
  <c r="EO160" i="1"/>
  <c r="EQ160" i="1" s="1"/>
  <c r="EG147" i="1"/>
  <c r="EH147" i="1"/>
  <c r="EI83" i="1"/>
  <c r="EJ83" i="1" s="1"/>
  <c r="EN97" i="1"/>
  <c r="EP160" i="1"/>
  <c r="EN129" i="1"/>
  <c r="EO115" i="1"/>
  <c r="EQ115" i="1" s="1"/>
  <c r="EO123" i="1"/>
  <c r="EQ123" i="1" s="1"/>
  <c r="EO155" i="1"/>
  <c r="EQ155" i="1" s="1"/>
  <c r="ER143" i="1"/>
  <c r="EK143" i="1"/>
  <c r="EN79" i="1"/>
  <c r="EM79" i="1"/>
  <c r="EH131" i="1" l="1"/>
  <c r="EI131" i="1" s="1"/>
  <c r="EJ131" i="1" s="1"/>
  <c r="ER131" i="1" s="1"/>
  <c r="EF107" i="1"/>
  <c r="EM112" i="1"/>
  <c r="EE131" i="1"/>
  <c r="EG131" i="1" s="1"/>
  <c r="ER139" i="1"/>
  <c r="EL139" i="1"/>
  <c r="EK139" i="1"/>
  <c r="EB163" i="1"/>
  <c r="EP134" i="1"/>
  <c r="EO158" i="1"/>
  <c r="EQ158" i="1" s="1"/>
  <c r="EL75" i="1"/>
  <c r="ER75" i="1"/>
  <c r="EK75" i="1"/>
  <c r="EL131" i="1"/>
  <c r="EI141" i="1"/>
  <c r="EJ141" i="1" s="1"/>
  <c r="EL78" i="1"/>
  <c r="EK78" i="1"/>
  <c r="ER78" i="1"/>
  <c r="ER125" i="1"/>
  <c r="EL125" i="1"/>
  <c r="EK125" i="1"/>
  <c r="EH65" i="1"/>
  <c r="EE107" i="1"/>
  <c r="ED101" i="1"/>
  <c r="EE101" i="1" s="1"/>
  <c r="EC101" i="1"/>
  <c r="EN121" i="1"/>
  <c r="EP121" i="1" s="1"/>
  <c r="ER77" i="1"/>
  <c r="EL77" i="1"/>
  <c r="EK77" i="1"/>
  <c r="EM72" i="1"/>
  <c r="EE71" i="1"/>
  <c r="EP70" i="1"/>
  <c r="EN87" i="1"/>
  <c r="EF71" i="1"/>
  <c r="EL96" i="1"/>
  <c r="EK96" i="1"/>
  <c r="ER96" i="1"/>
  <c r="EP62" i="1"/>
  <c r="ER109" i="1"/>
  <c r="EK109" i="1"/>
  <c r="EL109" i="1"/>
  <c r="EP148" i="1"/>
  <c r="EM161" i="1"/>
  <c r="EO69" i="1"/>
  <c r="EQ69" i="1" s="1"/>
  <c r="EN72" i="1"/>
  <c r="ER81" i="1"/>
  <c r="EK81" i="1"/>
  <c r="EL81" i="1"/>
  <c r="EI120" i="1"/>
  <c r="EJ120" i="1" s="1"/>
  <c r="ER120" i="1" s="1"/>
  <c r="EP118" i="1"/>
  <c r="EP69" i="1"/>
  <c r="EM103" i="1"/>
  <c r="ER138" i="1"/>
  <c r="EK138" i="1"/>
  <c r="EL138" i="1"/>
  <c r="ER66" i="1"/>
  <c r="EL66" i="1"/>
  <c r="EK66" i="1"/>
  <c r="EP158" i="1"/>
  <c r="EN98" i="1"/>
  <c r="EN91" i="1"/>
  <c r="EN157" i="1"/>
  <c r="EK144" i="1"/>
  <c r="EL144" i="1"/>
  <c r="ER144" i="1"/>
  <c r="EN99" i="1"/>
  <c r="EN103" i="1"/>
  <c r="EP103" i="1" s="1"/>
  <c r="EG65" i="1"/>
  <c r="EI65" i="1" s="1"/>
  <c r="EJ65" i="1" s="1"/>
  <c r="EM98" i="1"/>
  <c r="EM157" i="1"/>
  <c r="EP122" i="1"/>
  <c r="EO95" i="1"/>
  <c r="EQ95" i="1" s="1"/>
  <c r="EP95" i="1"/>
  <c r="EP129" i="1"/>
  <c r="EK84" i="1"/>
  <c r="EM84" i="1" s="1"/>
  <c r="EK120" i="1"/>
  <c r="EO121" i="1"/>
  <c r="EQ121" i="1" s="1"/>
  <c r="ER84" i="1"/>
  <c r="EN161" i="1"/>
  <c r="EO161" i="1" s="1"/>
  <c r="EQ161" i="1" s="1"/>
  <c r="EO116" i="1"/>
  <c r="EQ116" i="1" s="1"/>
  <c r="EH150" i="1"/>
  <c r="EI150" i="1" s="1"/>
  <c r="EJ150" i="1" s="1"/>
  <c r="EO118" i="1"/>
  <c r="EQ118" i="1" s="1"/>
  <c r="EM91" i="1"/>
  <c r="EN132" i="1"/>
  <c r="EI85" i="1"/>
  <c r="EJ85" i="1" s="1"/>
  <c r="ER85" i="1" s="1"/>
  <c r="EO148" i="1"/>
  <c r="EQ148" i="1" s="1"/>
  <c r="EO122" i="1"/>
  <c r="EQ122" i="1" s="1"/>
  <c r="ET68" i="1" s="1"/>
  <c r="C41" i="1" s="1"/>
  <c r="EM132" i="1"/>
  <c r="ER142" i="1"/>
  <c r="EU70" i="1" s="1"/>
  <c r="D43" i="1" s="1"/>
  <c r="EK142" i="1"/>
  <c r="EL142" i="1"/>
  <c r="EM99" i="1"/>
  <c r="EP97" i="1"/>
  <c r="ER107" i="5"/>
  <c r="EQ158" i="5"/>
  <c r="EQ81" i="5"/>
  <c r="EQ121" i="5"/>
  <c r="EQ143" i="5"/>
  <c r="ER130" i="5"/>
  <c r="EQ148" i="5"/>
  <c r="EQ132" i="5"/>
  <c r="ET69" i="5" s="1"/>
  <c r="C42" i="5" s="1"/>
  <c r="EO62" i="1"/>
  <c r="EQ62" i="1" s="1"/>
  <c r="EL106" i="1"/>
  <c r="ER106" i="1"/>
  <c r="EK106" i="1"/>
  <c r="EP117" i="1"/>
  <c r="EP161" i="1"/>
  <c r="EN135" i="1"/>
  <c r="EM135" i="1"/>
  <c r="EN84" i="1"/>
  <c r="EP100" i="1"/>
  <c r="EM152" i="1"/>
  <c r="EO117" i="1"/>
  <c r="EQ117" i="1" s="1"/>
  <c r="EN152" i="1"/>
  <c r="EN80" i="1"/>
  <c r="EO100" i="1"/>
  <c r="EQ100" i="1" s="1"/>
  <c r="EM74" i="1"/>
  <c r="EM80" i="1"/>
  <c r="EN74" i="1"/>
  <c r="EI147" i="1"/>
  <c r="EJ147" i="1" s="1"/>
  <c r="EO97" i="1"/>
  <c r="EQ97" i="1" s="1"/>
  <c r="EO129" i="1"/>
  <c r="EQ129" i="1" s="1"/>
  <c r="EK83" i="1"/>
  <c r="ER83" i="1"/>
  <c r="EL83" i="1"/>
  <c r="EO79" i="1"/>
  <c r="EQ79" i="1" s="1"/>
  <c r="EM143" i="1"/>
  <c r="EP79" i="1"/>
  <c r="EN143" i="1"/>
  <c r="EK131" i="1" l="1"/>
  <c r="EP72" i="1"/>
  <c r="EN139" i="1"/>
  <c r="EP112" i="1"/>
  <c r="EO112" i="1"/>
  <c r="EQ112" i="1" s="1"/>
  <c r="ET67" i="1" s="1"/>
  <c r="C40" i="1" s="1"/>
  <c r="EM125" i="1"/>
  <c r="EM78" i="1"/>
  <c r="EM139" i="1"/>
  <c r="EO139" i="1" s="1"/>
  <c r="EQ139" i="1" s="1"/>
  <c r="EH71" i="1"/>
  <c r="EN75" i="1"/>
  <c r="EM75" i="1"/>
  <c r="EG107" i="1"/>
  <c r="EH107" i="1"/>
  <c r="EK141" i="1"/>
  <c r="ER141" i="1"/>
  <c r="EL141" i="1"/>
  <c r="EM131" i="1"/>
  <c r="EN131" i="1"/>
  <c r="EF101" i="1"/>
  <c r="EG101" i="1" s="1"/>
  <c r="EN125" i="1"/>
  <c r="EN78" i="1"/>
  <c r="EP74" i="1"/>
  <c r="EN77" i="1"/>
  <c r="EH101" i="1"/>
  <c r="EM77" i="1"/>
  <c r="EP87" i="1"/>
  <c r="EO87" i="1"/>
  <c r="EQ87" i="1" s="1"/>
  <c r="EO157" i="1"/>
  <c r="EQ157" i="1" s="1"/>
  <c r="EN96" i="1"/>
  <c r="EL120" i="1"/>
  <c r="EN120" i="1" s="1"/>
  <c r="EG71" i="1"/>
  <c r="EI71" i="1" s="1"/>
  <c r="EJ71" i="1" s="1"/>
  <c r="EM81" i="1"/>
  <c r="EN109" i="1"/>
  <c r="EN144" i="1"/>
  <c r="EN66" i="1"/>
  <c r="EO72" i="1"/>
  <c r="EQ72" i="1" s="1"/>
  <c r="ET63" i="1" s="1"/>
  <c r="C36" i="1" s="1"/>
  <c r="EM96" i="1"/>
  <c r="EO96" i="1" s="1"/>
  <c r="EQ96" i="1" s="1"/>
  <c r="EM138" i="1"/>
  <c r="EN81" i="1"/>
  <c r="EM109" i="1"/>
  <c r="EN138" i="1"/>
  <c r="EM66" i="1"/>
  <c r="EO103" i="1"/>
  <c r="EQ103" i="1" s="1"/>
  <c r="EO98" i="1"/>
  <c r="EQ98" i="1" s="1"/>
  <c r="EP98" i="1"/>
  <c r="EK65" i="1"/>
  <c r="EL65" i="1"/>
  <c r="ER65" i="1"/>
  <c r="EM144" i="1"/>
  <c r="EM120" i="1"/>
  <c r="EO120" i="1" s="1"/>
  <c r="EQ120" i="1" s="1"/>
  <c r="EP132" i="1"/>
  <c r="EP157" i="1"/>
  <c r="EP84" i="1"/>
  <c r="EK85" i="1"/>
  <c r="EK150" i="1"/>
  <c r="EL150" i="1"/>
  <c r="ER150" i="1"/>
  <c r="EL85" i="1"/>
  <c r="EM85" i="1" s="1"/>
  <c r="EP91" i="1"/>
  <c r="EO91" i="1"/>
  <c r="EQ91" i="1" s="1"/>
  <c r="EO132" i="1"/>
  <c r="EQ132" i="1" s="1"/>
  <c r="ET69" i="1" s="1"/>
  <c r="C42" i="1" s="1"/>
  <c r="EM106" i="1"/>
  <c r="EN142" i="1"/>
  <c r="EN85" i="1"/>
  <c r="EM142" i="1"/>
  <c r="EO99" i="1"/>
  <c r="EQ99" i="1" s="1"/>
  <c r="EP99" i="1"/>
  <c r="ET62" i="1"/>
  <c r="C35" i="1" s="1"/>
  <c r="EO135" i="1"/>
  <c r="EQ135" i="1" s="1"/>
  <c r="EN106" i="1"/>
  <c r="EP106" i="1" s="1"/>
  <c r="EO80" i="1"/>
  <c r="EQ80" i="1" s="1"/>
  <c r="EO84" i="1"/>
  <c r="EQ84" i="1" s="1"/>
  <c r="EP135" i="1"/>
  <c r="EP152" i="1"/>
  <c r="EO152" i="1"/>
  <c r="EQ152" i="1" s="1"/>
  <c r="ET71" i="1" s="1"/>
  <c r="C44" i="1" s="1"/>
  <c r="EM83" i="1"/>
  <c r="EP80" i="1"/>
  <c r="EO74" i="1"/>
  <c r="EQ74" i="1" s="1"/>
  <c r="EN83" i="1"/>
  <c r="EL147" i="1"/>
  <c r="ER147" i="1"/>
  <c r="EK147" i="1"/>
  <c r="EP143" i="1"/>
  <c r="EO143" i="1"/>
  <c r="EQ143" i="1" s="1"/>
  <c r="EP125" i="1" l="1"/>
  <c r="EM141" i="1"/>
  <c r="EO141" i="1" s="1"/>
  <c r="EQ141" i="1" s="1"/>
  <c r="EP120" i="1"/>
  <c r="EO75" i="1"/>
  <c r="EQ75" i="1" s="1"/>
  <c r="EO144" i="1"/>
  <c r="EQ144" i="1" s="1"/>
  <c r="EP139" i="1"/>
  <c r="EO66" i="1"/>
  <c r="EQ66" i="1" s="1"/>
  <c r="EP131" i="1"/>
  <c r="EP75" i="1"/>
  <c r="EP96" i="1"/>
  <c r="EO77" i="1"/>
  <c r="EQ77" i="1" s="1"/>
  <c r="EO125" i="1"/>
  <c r="EQ125" i="1" s="1"/>
  <c r="EN141" i="1"/>
  <c r="EP78" i="1"/>
  <c r="EO78" i="1"/>
  <c r="EQ78" i="1" s="1"/>
  <c r="EO131" i="1"/>
  <c r="EQ131" i="1" s="1"/>
  <c r="EI107" i="1"/>
  <c r="EJ107" i="1" s="1"/>
  <c r="EI101" i="1"/>
  <c r="EJ101" i="1" s="1"/>
  <c r="EP77" i="1"/>
  <c r="EL71" i="1"/>
  <c r="ER71" i="1"/>
  <c r="EK71" i="1"/>
  <c r="EO109" i="1"/>
  <c r="EQ109" i="1" s="1"/>
  <c r="EP138" i="1"/>
  <c r="EP81" i="1"/>
  <c r="EO81" i="1"/>
  <c r="EQ81" i="1" s="1"/>
  <c r="EP109" i="1"/>
  <c r="EP66" i="1"/>
  <c r="EO138" i="1"/>
  <c r="EQ138" i="1" s="1"/>
  <c r="EM65" i="1"/>
  <c r="EN65" i="1"/>
  <c r="EP144" i="1"/>
  <c r="EO142" i="1"/>
  <c r="EQ142" i="1" s="1"/>
  <c r="ET70" i="1" s="1"/>
  <c r="C43" i="1" s="1"/>
  <c r="EM150" i="1"/>
  <c r="EN150" i="1"/>
  <c r="EP85" i="1"/>
  <c r="EO85" i="1"/>
  <c r="EQ85" i="1" s="1"/>
  <c r="EP142" i="1"/>
  <c r="EP83" i="1"/>
  <c r="EJ163" i="5"/>
  <c r="Q59" i="5" s="1"/>
  <c r="Q60" i="5" s="1"/>
  <c r="B30" i="5" s="1"/>
  <c r="EQ107" i="5"/>
  <c r="EQ130" i="5"/>
  <c r="ER92" i="5"/>
  <c r="EU65" i="5" s="1"/>
  <c r="D38" i="5" s="1"/>
  <c r="EO106" i="1"/>
  <c r="EQ106" i="1" s="1"/>
  <c r="EM147" i="1"/>
  <c r="EN147" i="1"/>
  <c r="EO83" i="1"/>
  <c r="EQ83" i="1" s="1"/>
  <c r="EJ163" i="1" l="1"/>
  <c r="Q59" i="1" s="1"/>
  <c r="Q60" i="1" s="1"/>
  <c r="B30" i="1" s="1"/>
  <c r="EP141" i="1"/>
  <c r="EL107" i="1"/>
  <c r="EK107" i="1"/>
  <c r="EN107" i="1" s="1"/>
  <c r="ER107" i="1"/>
  <c r="ER101" i="1"/>
  <c r="EL101" i="1"/>
  <c r="EN71" i="1"/>
  <c r="EK101" i="1"/>
  <c r="EN101" i="1" s="1"/>
  <c r="EM71" i="1"/>
  <c r="EO71" i="1" s="1"/>
  <c r="EQ71" i="1" s="1"/>
  <c r="EP150" i="1"/>
  <c r="EP65" i="1"/>
  <c r="EO65" i="1"/>
  <c r="EQ65" i="1" s="1"/>
  <c r="EP147" i="1"/>
  <c r="EO150" i="1"/>
  <c r="EQ150" i="1" s="1"/>
  <c r="EQ92" i="5"/>
  <c r="ET65" i="5" s="1"/>
  <c r="C38" i="5" s="1"/>
  <c r="EO147" i="1"/>
  <c r="EQ147" i="1" s="1"/>
  <c r="EM107" i="1" l="1"/>
  <c r="EM101" i="1"/>
  <c r="EO101" i="1"/>
  <c r="EQ101" i="1" s="1"/>
  <c r="EP101" i="1"/>
  <c r="EP71" i="1"/>
  <c r="EP107" i="1" l="1"/>
  <c r="EO107" i="1"/>
  <c r="EQ107" i="1" s="1"/>
</calcChain>
</file>

<file path=xl/sharedStrings.xml><?xml version="1.0" encoding="utf-8"?>
<sst xmlns="http://schemas.openxmlformats.org/spreadsheetml/2006/main" count="1303" uniqueCount="660">
  <si>
    <t>Date</t>
  </si>
  <si>
    <t>By</t>
  </si>
  <si>
    <t xml:space="preserve">User Input </t>
  </si>
  <si>
    <t>CheGuide.com</t>
  </si>
  <si>
    <t>Chemical Engineer's Guide</t>
  </si>
  <si>
    <t>CheGuide</t>
  </si>
  <si>
    <t>A</t>
  </si>
  <si>
    <t>B</t>
  </si>
  <si>
    <t>C</t>
  </si>
  <si>
    <t>ω</t>
  </si>
  <si>
    <t>Deg K</t>
  </si>
  <si>
    <t>NUMBER</t>
  </si>
  <si>
    <t>COMPONENT</t>
  </si>
  <si>
    <t>MOLE WT</t>
  </si>
  <si>
    <t>FREEZE</t>
  </si>
  <si>
    <t>BOILING</t>
  </si>
  <si>
    <t>CRITICAL</t>
  </si>
  <si>
    <t xml:space="preserve">CRITICAL </t>
  </si>
  <si>
    <t>ACENTRIC</t>
  </si>
  <si>
    <t>LIQ DEN</t>
  </si>
  <si>
    <t>REF T FOR</t>
  </si>
  <si>
    <t>DIPOLE</t>
  </si>
  <si>
    <t>VAPOR HEAT CAPACITY</t>
  </si>
  <si>
    <t xml:space="preserve">   LIQUID VISCOSITY</t>
  </si>
  <si>
    <t>STD HEAT</t>
  </si>
  <si>
    <t>STD ENERGY</t>
  </si>
  <si>
    <t xml:space="preserve">    ANTOINE VAPOR PRESSURE EQN</t>
  </si>
  <si>
    <t>VAP PRESS</t>
  </si>
  <si>
    <t>HARLACHER VAPOR PRESSURE EQN</t>
  </si>
  <si>
    <t>HEAT VAPOR</t>
  </si>
  <si>
    <t>POINT</t>
  </si>
  <si>
    <t>TEMP</t>
  </si>
  <si>
    <t>PRESSURE</t>
  </si>
  <si>
    <t>VOLUME</t>
  </si>
  <si>
    <t>COMPRESS</t>
  </si>
  <si>
    <t>FACTOR</t>
  </si>
  <si>
    <t>@TDEN</t>
  </si>
  <si>
    <t>LIQDEN</t>
  </si>
  <si>
    <t>MOMENT</t>
  </si>
  <si>
    <t xml:space="preserve">    CP=A+(B*T)+(C*T^2)+(D*T^3)</t>
  </si>
  <si>
    <t xml:space="preserve">  LOG(V)=B*(1/T-1/C)</t>
  </si>
  <si>
    <t>FORM</t>
  </si>
  <si>
    <t>LN(P)=A-B/(T+C)</t>
  </si>
  <si>
    <t>MAX TEMP</t>
  </si>
  <si>
    <t>MIN TEMP</t>
  </si>
  <si>
    <t xml:space="preserve">       LN(PVP)=A+B/T+C*LN(T)+(D*PVP/(T^2))</t>
  </si>
  <si>
    <t>NORMAL BP</t>
  </si>
  <si>
    <t>K</t>
  </si>
  <si>
    <t>ATM</t>
  </si>
  <si>
    <t>CC/G-MOL</t>
  </si>
  <si>
    <t>G/CC</t>
  </si>
  <si>
    <t>DEBYES</t>
  </si>
  <si>
    <t xml:space="preserve">  T AS K AND Cpvap IN CAL/G-MOLE-K</t>
  </si>
  <si>
    <t xml:space="preserve">  T AS K AND V AS CP</t>
  </si>
  <si>
    <t xml:space="preserve"> KCAL/G-MOLE</t>
  </si>
  <si>
    <t xml:space="preserve">        P AS mmHg AND T AS K</t>
  </si>
  <si>
    <t>PVP AS mmHg AND T AS K</t>
  </si>
  <si>
    <t>CAL/G-MOLE</t>
  </si>
  <si>
    <t>(TFP)</t>
  </si>
  <si>
    <t>(TB)</t>
  </si>
  <si>
    <t>(TC)</t>
  </si>
  <si>
    <t>(PC)</t>
  </si>
  <si>
    <t>(VC)</t>
  </si>
  <si>
    <t>(ZC)</t>
  </si>
  <si>
    <t>(OMEGA)</t>
  </si>
  <si>
    <t>(LIQDEN)</t>
  </si>
  <si>
    <t>(TDEN)</t>
  </si>
  <si>
    <t>(DIPM)</t>
  </si>
  <si>
    <t>(A)</t>
  </si>
  <si>
    <t>(B)</t>
  </si>
  <si>
    <t>(C)</t>
  </si>
  <si>
    <t>(D)</t>
  </si>
  <si>
    <t>DELHG</t>
  </si>
  <si>
    <t>DELGF</t>
  </si>
  <si>
    <t>TMX</t>
  </si>
  <si>
    <t>TMN</t>
  </si>
  <si>
    <t>D</t>
  </si>
  <si>
    <t>HV</t>
  </si>
  <si>
    <t>********</t>
  </si>
  <si>
    <t>******************************************</t>
  </si>
  <si>
    <t>************</t>
  </si>
  <si>
    <t>1,1,1-TRIFLOUROETHANE</t>
  </si>
  <si>
    <t>1,1,2,2-TETRACHLORO-1,2-DIFLUOROETHANE</t>
  </si>
  <si>
    <t>1,1,2-TRICHLOROETHANE</t>
  </si>
  <si>
    <t>1,1,2-TRIMETHYLCLOPENTANE</t>
  </si>
  <si>
    <t>1,1,3-TRIMETHYLCLOPENTANE</t>
  </si>
  <si>
    <t>1,1-DICHLORO-1,2,2,2-TETRAFLUOROETHANE</t>
  </si>
  <si>
    <t>1,1-DICHLOROETHANE</t>
  </si>
  <si>
    <t>1,1-DIFLOUROETHANE</t>
  </si>
  <si>
    <t>1,1-DIFLUOROETHYLENE</t>
  </si>
  <si>
    <t>1,1-DIMETHYLCYCLOHEXANE</t>
  </si>
  <si>
    <t>1,1-DIMETHYLCYCLOPENTANE</t>
  </si>
  <si>
    <t>1,2,2-TRICHLORO-1,1,2TRIFLUOROETHANE</t>
  </si>
  <si>
    <t>1,2,3,4-TETRAHYDRONAPHTHALENE</t>
  </si>
  <si>
    <t>1,2,3-TRICHLOROPROPANE</t>
  </si>
  <si>
    <t>1,2,3-TRIMETHYLBENZENE</t>
  </si>
  <si>
    <t>1,2,4,5-TETRAMETHYLBEENZENE</t>
  </si>
  <si>
    <t>1,2,4-TRIMETHYLBENZENE</t>
  </si>
  <si>
    <t>1,2-BUTADIENE</t>
  </si>
  <si>
    <t>1,2-DICHLORO-1,1,2,2-TETRAFLUOROETHANE</t>
  </si>
  <si>
    <t>1,2-DICHLOROETHANE</t>
  </si>
  <si>
    <t>1,2-DICHLOROPROPANE</t>
  </si>
  <si>
    <t>1,2-DIMETHOXYETHANE</t>
  </si>
  <si>
    <t>1,2-PENTADIENE</t>
  </si>
  <si>
    <t>1,2-PROPANEDIOL</t>
  </si>
  <si>
    <t>1,3,5-TRIMETHYLBENZENE</t>
  </si>
  <si>
    <t>1,3-BUTADIENE</t>
  </si>
  <si>
    <t>1,3-PROPANEDIOL</t>
  </si>
  <si>
    <t>1,4 DIOXANE</t>
  </si>
  <si>
    <t>1,4-DIETHYLBENZENE</t>
  </si>
  <si>
    <t>1,4-PENTADIENE</t>
  </si>
  <si>
    <t>1,5 HEXADIENE</t>
  </si>
  <si>
    <t>1-BUTENE</t>
  </si>
  <si>
    <t>1-BUTYNE</t>
  </si>
  <si>
    <t>1-CHLORO-1,1-DIFLUOROETHANE</t>
  </si>
  <si>
    <t>1-CHLOROBUTANE</t>
  </si>
  <si>
    <t>1-DECANOL</t>
  </si>
  <si>
    <t>1-DECENE</t>
  </si>
  <si>
    <t>1-DODECENE</t>
  </si>
  <si>
    <t>1-EICOSANOL</t>
  </si>
  <si>
    <t>1-HEPTANOL</t>
  </si>
  <si>
    <t>1-HEPTENE</t>
  </si>
  <si>
    <t>1-HEXADECENE</t>
  </si>
  <si>
    <t>1-HEXANOL</t>
  </si>
  <si>
    <t>1-HEXENE</t>
  </si>
  <si>
    <t>1-METHYL-1-ETHYLCYCLOPENTANE</t>
  </si>
  <si>
    <t>1-METHYL-2-ETHYLBENZENE</t>
  </si>
  <si>
    <t>1-METHYL-2-ISOPROPYLBENZENE</t>
  </si>
  <si>
    <t>1-METHYL-3-ETHYLBENZENE</t>
  </si>
  <si>
    <t>1-METHYL-4-ETHYLBENZENE</t>
  </si>
  <si>
    <t>1-METHYL-4-ISOPROPYLBENZENE</t>
  </si>
  <si>
    <t>1-METHYLNAPHTHALENE</t>
  </si>
  <si>
    <t>1-NONENE</t>
  </si>
  <si>
    <t>1-OCTADECANOL</t>
  </si>
  <si>
    <t>1-OCTADECENE</t>
  </si>
  <si>
    <t>1-OCTANOL</t>
  </si>
  <si>
    <t>1-OCTENE</t>
  </si>
  <si>
    <t>1-PENTADECENE</t>
  </si>
  <si>
    <t>1-PENTANOL</t>
  </si>
  <si>
    <t>1-PENTENE</t>
  </si>
  <si>
    <t>1-PENTYNE</t>
  </si>
  <si>
    <t>1-PROPANOL</t>
  </si>
  <si>
    <t>1-TERADECENE</t>
  </si>
  <si>
    <t>1-TRANS-3-PENTADIENE</t>
  </si>
  <si>
    <t>1-TRIDECENE</t>
  </si>
  <si>
    <t>1-UNDECENE</t>
  </si>
  <si>
    <t>2,2 DIMETHYL BUTANE</t>
  </si>
  <si>
    <t>2,2,3 TRIMETHYLPETANE</t>
  </si>
  <si>
    <t>2,2,3,3-TETRAMETHYLHEPTANE</t>
  </si>
  <si>
    <t>2,2,3,3-TETRAMETHYLPENTANE</t>
  </si>
  <si>
    <t>2,2,3,4-TETRAMETHYLPENTANE</t>
  </si>
  <si>
    <t>2,2,3-TRIMETHYLBUTANE</t>
  </si>
  <si>
    <t>2,2,3-TRIMETHYLHEXANE</t>
  </si>
  <si>
    <t>2,2,4 TRIMETHYLPENTANE</t>
  </si>
  <si>
    <t>2,2,4,4-TETRAMETHYLPENTANE</t>
  </si>
  <si>
    <t>2,2,4-TRIMETHYLHEXANE</t>
  </si>
  <si>
    <t>2,2,5,5-TETRAMETHYLHEPTANE</t>
  </si>
  <si>
    <t>2,2,5-TRIMETHYLHEXANE</t>
  </si>
  <si>
    <t>2,2-DIMETHYL PROPANE</t>
  </si>
  <si>
    <t>2,2-DIMETHYL-1-PROPANOL</t>
  </si>
  <si>
    <t>2,2-DIMETHYLHEXANE</t>
  </si>
  <si>
    <t>2,2-DIMETHYLPENTANE</t>
  </si>
  <si>
    <t>2,3 DIMETHYL BUTANE</t>
  </si>
  <si>
    <t>2,3,3 TRIMETHYLPENTANE</t>
  </si>
  <si>
    <t>2,3,3,4-TETRAMETHYLPENTANE</t>
  </si>
  <si>
    <t>2,3,3-TRIMETHYL-1-BUTENE</t>
  </si>
  <si>
    <t>2,3,4 TRIMETHYLPENTANE</t>
  </si>
  <si>
    <t>2,3-DIMETHYL-1-BUTENE</t>
  </si>
  <si>
    <t>2,3-DIMETHYL-2-BUTENE</t>
  </si>
  <si>
    <t>2,3-DIMETHYLHEXANE</t>
  </si>
  <si>
    <t>2,3-DIMETHYLPENTANE</t>
  </si>
  <si>
    <t>2,3-DIMETHYLPYRIDINE</t>
  </si>
  <si>
    <t>2,3-XYLENOL</t>
  </si>
  <si>
    <t>2,4-DIMETHYLHEXANE</t>
  </si>
  <si>
    <t>2,4-DIMETHYLPENTANE</t>
  </si>
  <si>
    <t>2,4-XYLENOL</t>
  </si>
  <si>
    <t>2,5-DIMETHYLHEXANE</t>
  </si>
  <si>
    <t>2,5-DIMETHYLPYRIDINE</t>
  </si>
  <si>
    <t>2,5-XYLENOL</t>
  </si>
  <si>
    <t>2,6-XYLENOL</t>
  </si>
  <si>
    <t>2-BUTANOL</t>
  </si>
  <si>
    <t>2-BUTYNE</t>
  </si>
  <si>
    <t>2-CHLOROBUTANE</t>
  </si>
  <si>
    <t>2-ETHYLHEXANOL</t>
  </si>
  <si>
    <t>2-METHYL BUTANE</t>
  </si>
  <si>
    <t>2-METHYL PENTANE</t>
  </si>
  <si>
    <t>2-METHYL-1,3-BUTADIENE</t>
  </si>
  <si>
    <t>2-METHYL-1-BUTANOL</t>
  </si>
  <si>
    <t>2-METHYL-1-BUTENE</t>
  </si>
  <si>
    <t>2-METHYL-2-BUTENE</t>
  </si>
  <si>
    <t>2-METHYL-2-PENTENE</t>
  </si>
  <si>
    <t>2-METHYL-3-ETHYLPENTANE</t>
  </si>
  <si>
    <t>2-METHYLHEPTANE</t>
  </si>
  <si>
    <t>2-METHYLHEXANE</t>
  </si>
  <si>
    <t>2-METHYLNAPHTHALENE</t>
  </si>
  <si>
    <t>2-OCTANOL</t>
  </si>
  <si>
    <t>3,3,5-TRIMETHYLHEPTANE</t>
  </si>
  <si>
    <t>3,3-DIETHYLPENTANE</t>
  </si>
  <si>
    <t>3,3-DIMETHYL-1-BUTENE</t>
  </si>
  <si>
    <t>3,3-DIMETHYLHEXANE</t>
  </si>
  <si>
    <t>3,3-DIMETHYLPENTANE</t>
  </si>
  <si>
    <t>3,4 DIMETHYLHEXANE</t>
  </si>
  <si>
    <t>3,4-DIMETHYLPYRIDINE</t>
  </si>
  <si>
    <t>3,4-XYLENOL</t>
  </si>
  <si>
    <t>3,5-DIMETHYLPYRIDINE</t>
  </si>
  <si>
    <t>3,5-XYLENOL</t>
  </si>
  <si>
    <t>3-ETHYLHEXANE</t>
  </si>
  <si>
    <t>3-ETHYLPENTANE</t>
  </si>
  <si>
    <t>3-METHYL PENTANE</t>
  </si>
  <si>
    <t>3-METHYL-1,2-BUTADIENE</t>
  </si>
  <si>
    <t>3-METHYL-1-BUTANOL</t>
  </si>
  <si>
    <t>3-METHYL-1-BUTENE</t>
  </si>
  <si>
    <t>3-METHYL-2-BUTANOL</t>
  </si>
  <si>
    <t>3-METHYL-3-ETHYLPENTANE</t>
  </si>
  <si>
    <t>3-METHYL-CIS-2-PENTENE</t>
  </si>
  <si>
    <t>3-METHYLHEPTANE</t>
  </si>
  <si>
    <t>3-METHYLHEXANE</t>
  </si>
  <si>
    <t>3-METHYL-TRANS-2-PENTENE</t>
  </si>
  <si>
    <t>4- METHYL PYRIDINE</t>
  </si>
  <si>
    <t>4-METHYL-CIS-2-PENTENE</t>
  </si>
  <si>
    <t>4-METHYLHEPTANE</t>
  </si>
  <si>
    <t>4-METHYL-TRANS-2-PENTENE</t>
  </si>
  <si>
    <t>ACETALDEHYDE</t>
  </si>
  <si>
    <t>ACETIC ACID</t>
  </si>
  <si>
    <t>ACETIC ANHYDRIDE</t>
  </si>
  <si>
    <t>ACETONE</t>
  </si>
  <si>
    <t>ACETONITRILE</t>
  </si>
  <si>
    <t>ACETYL CHLORIDE</t>
  </si>
  <si>
    <t>ACETYLENE</t>
  </si>
  <si>
    <t>ACROLEIN</t>
  </si>
  <si>
    <t>ACRYLIC ACID</t>
  </si>
  <si>
    <t>ACRYLONITRILE</t>
  </si>
  <si>
    <t>ALLYL ALCOHOL</t>
  </si>
  <si>
    <t>ALLYL CHLORIDE</t>
  </si>
  <si>
    <t>ALLYL CYANIDE</t>
  </si>
  <si>
    <t>ALPHA-METHYL STYRENE</t>
  </si>
  <si>
    <t>AMMONIA</t>
  </si>
  <si>
    <t>ANILINE</t>
  </si>
  <si>
    <t>ANTHRACENE</t>
  </si>
  <si>
    <t>ARGON</t>
  </si>
  <si>
    <t>BENZALDEHYDE</t>
  </si>
  <si>
    <t>BENZENE</t>
  </si>
  <si>
    <t>BENZOIC ACID</t>
  </si>
  <si>
    <t>BENZONITRILE</t>
  </si>
  <si>
    <t>BENZYL ALCOHOL</t>
  </si>
  <si>
    <t>BORON TRICHLORIDE</t>
  </si>
  <si>
    <t>BORON TRIFLUORIDE</t>
  </si>
  <si>
    <t>BROMINE</t>
  </si>
  <si>
    <t>BROMOBENZENE</t>
  </si>
  <si>
    <t>BUTYL BENZOATE</t>
  </si>
  <si>
    <t>BUTYL ETHER</t>
  </si>
  <si>
    <t>BUTYRONITRILE</t>
  </si>
  <si>
    <t>C,C,T-1,2,4-TRIMETHYLCYCLOPENTANE</t>
  </si>
  <si>
    <t>C,T,C-1,2,4-TRIMETHYLCYCLOPENTANE</t>
  </si>
  <si>
    <t>CAPRYLONITRILE</t>
  </si>
  <si>
    <t>CARBON DIOXIDE</t>
  </si>
  <si>
    <t>CARBON DISULFIDE</t>
  </si>
  <si>
    <t>CARBON MONOXIDE</t>
  </si>
  <si>
    <t>CARBON TETRACHLORIDE</t>
  </si>
  <si>
    <t>CARBON TETRAFLUORIDE</t>
  </si>
  <si>
    <t>CARBONYL SULFIDE</t>
  </si>
  <si>
    <t>CHLORINE</t>
  </si>
  <si>
    <t xml:space="preserve">CHLOROBENZENE </t>
  </si>
  <si>
    <t>CHLORODIFLUOROMETHANE</t>
  </si>
  <si>
    <t>CHLOROFORM</t>
  </si>
  <si>
    <t>CHLOROPENTAFLUOROETHANE</t>
  </si>
  <si>
    <t>CHLOROTRIFLUOROMETHANE</t>
  </si>
  <si>
    <t>CIS-1,2-DIMETHYLCYCLOHEXANE</t>
  </si>
  <si>
    <t>CIS-1,2-DIMETHYLCYCLOPENTANE</t>
  </si>
  <si>
    <t>CIS-1,3-DIMETHYLCYCLOHEXANE</t>
  </si>
  <si>
    <t>CIS-1,4-DIMETHYLCYCLOHEXANE</t>
  </si>
  <si>
    <t>CIS-2-BUTENE</t>
  </si>
  <si>
    <t>CIS-2-HEXENE</t>
  </si>
  <si>
    <t>CIS-2-PENTENE</t>
  </si>
  <si>
    <t>CIS-3-HEXENE</t>
  </si>
  <si>
    <t>CIS-DECALIN</t>
  </si>
  <si>
    <t>CYANOGEN</t>
  </si>
  <si>
    <t>CYCLOBUTANE</t>
  </si>
  <si>
    <t>CYCLOHEPTANE</t>
  </si>
  <si>
    <t>CYCLOHEXANE</t>
  </si>
  <si>
    <t>CYCLOHEXANOL</t>
  </si>
  <si>
    <t>CYCLOHEXANONE</t>
  </si>
  <si>
    <t>CYCLOHEXENE</t>
  </si>
  <si>
    <t>CYCLOPENTANE</t>
  </si>
  <si>
    <t>CYCLOPENTANONE</t>
  </si>
  <si>
    <t>CYCLOPENTENE</t>
  </si>
  <si>
    <t>CYCLOPROPANE</t>
  </si>
  <si>
    <t>DEUTERIUM</t>
  </si>
  <si>
    <t>DEUTERIUM OXIDE</t>
  </si>
  <si>
    <t>DIBROMOMETHANE</t>
  </si>
  <si>
    <t>DIBUTYLAMINE</t>
  </si>
  <si>
    <t>DIBUTYL-O-PHTHALATE</t>
  </si>
  <si>
    <t>DICHLORODIFLUOROMETHANE</t>
  </si>
  <si>
    <t>DICHLOROMETHANE</t>
  </si>
  <si>
    <t>DICHLOROMONOFLUOROMETHANE</t>
  </si>
  <si>
    <t>DIETHYL AMINE</t>
  </si>
  <si>
    <t>DIETHYL DISULFIDE</t>
  </si>
  <si>
    <t>DIETHYL KETONE</t>
  </si>
  <si>
    <t>DIETHYL SULFIDE</t>
  </si>
  <si>
    <t>DIETHYLENE GLYCOL</t>
  </si>
  <si>
    <t>DIHEXYL ETHER</t>
  </si>
  <si>
    <t>DIISOPROPYL ETHER</t>
  </si>
  <si>
    <t>DIMETHYL ETHER</t>
  </si>
  <si>
    <t>DIMETHYL OXALATE</t>
  </si>
  <si>
    <t>DIMETHYL SULFIDE</t>
  </si>
  <si>
    <t>DIPHENYL</t>
  </si>
  <si>
    <t>DIPHENYL ETHER</t>
  </si>
  <si>
    <t>DIPHENYLMETHANE</t>
  </si>
  <si>
    <t>DIPROPYLAMINE</t>
  </si>
  <si>
    <t>DODECANOL</t>
  </si>
  <si>
    <t>ETHANE</t>
  </si>
  <si>
    <t>ETHANOL</t>
  </si>
  <si>
    <t>ETHYL ACETATE</t>
  </si>
  <si>
    <t>ETHYL ACRYLATE</t>
  </si>
  <si>
    <t>ETHYL AMINE</t>
  </si>
  <si>
    <t>ETHYL BENZOATE</t>
  </si>
  <si>
    <t>ETHYL BROMIDE</t>
  </si>
  <si>
    <t>ETHYL BUTYL ETHER</t>
  </si>
  <si>
    <t>ETHYL BUTYRATE</t>
  </si>
  <si>
    <t>ETHYL CHLORIDE</t>
  </si>
  <si>
    <t>ETHYL ETHER</t>
  </si>
  <si>
    <t>ETHYL FLUORIDE</t>
  </si>
  <si>
    <t>ETHYL FORMATE</t>
  </si>
  <si>
    <t>ETHYL ISOBUTYRATE</t>
  </si>
  <si>
    <t>ETHYL MERCAPTAN</t>
  </si>
  <si>
    <t>ETHYL PROPIONATE</t>
  </si>
  <si>
    <t>ETHYL PROPYL ETHER</t>
  </si>
  <si>
    <t>ETHYLBENZENE</t>
  </si>
  <si>
    <t>ETHYLCYCLOHEXANE</t>
  </si>
  <si>
    <t>ETHYLCYCLOPENTANE</t>
  </si>
  <si>
    <t>ETHYLENE</t>
  </si>
  <si>
    <t>ETHYLENE GLYCOL</t>
  </si>
  <si>
    <t>ETHYLENE IMINE</t>
  </si>
  <si>
    <t>ETHYLENE OXIDE</t>
  </si>
  <si>
    <t>ETHYLENEDIAMINE</t>
  </si>
  <si>
    <t>FLUORINE</t>
  </si>
  <si>
    <t>FLUOROBENZENE</t>
  </si>
  <si>
    <t>FORMALDEHYDE</t>
  </si>
  <si>
    <t>FORMIC ACID</t>
  </si>
  <si>
    <t>FURAN</t>
  </si>
  <si>
    <t>GLYCEROL</t>
  </si>
  <si>
    <t>HELIUM-4</t>
  </si>
  <si>
    <t>HEPTADECANOL</t>
  </si>
  <si>
    <t>HYDRAZINE</t>
  </si>
  <si>
    <t>HYDROGEN</t>
  </si>
  <si>
    <t>HYDROGEN BROMIDE</t>
  </si>
  <si>
    <t>HYDROGEN CHLORIDE</t>
  </si>
  <si>
    <t>HYDROGEN CYANIDE</t>
  </si>
  <si>
    <t>HYDROGEN FLUORIDE</t>
  </si>
  <si>
    <t>HYDROGEN IODIDE</t>
  </si>
  <si>
    <t>HYDROGEN SULFIDE</t>
  </si>
  <si>
    <t>IODINE</t>
  </si>
  <si>
    <t>IODOBENZENE</t>
  </si>
  <si>
    <t>ISOBUTANE</t>
  </si>
  <si>
    <t>ISOBUTANOL</t>
  </si>
  <si>
    <t>ISOBUTYL ACETATE</t>
  </si>
  <si>
    <t>ISOBUTYL AMINE</t>
  </si>
  <si>
    <t>ISOBUTYL FORMATE</t>
  </si>
  <si>
    <t>ISOBUTYLBENZENE</t>
  </si>
  <si>
    <t>ISOBUTYLCYCLOHEXANE</t>
  </si>
  <si>
    <t>ISOBUTYLENE</t>
  </si>
  <si>
    <t>ISOBUTYRALDEHYDE</t>
  </si>
  <si>
    <t>ISOBUTYRIC ACID</t>
  </si>
  <si>
    <t>ISOPROPYL ALCOHOL</t>
  </si>
  <si>
    <t>ISOPROPYL AMINE</t>
  </si>
  <si>
    <t>ISOPROPYL CHLORIDE</t>
  </si>
  <si>
    <t>ISOPROPYLBENZENE</t>
  </si>
  <si>
    <t>ISOPROPYLCYCLOHEXANE</t>
  </si>
  <si>
    <t>ISOPROPYLCYCLOPENTANE</t>
  </si>
  <si>
    <t>KETENE</t>
  </si>
  <si>
    <t>KRYPTON</t>
  </si>
  <si>
    <t>MALEIC ANHYDRIDE</t>
  </si>
  <si>
    <t>M-CRESOL</t>
  </si>
  <si>
    <t>M-DICHLOROBENZENE</t>
  </si>
  <si>
    <t>METHANE</t>
  </si>
  <si>
    <t>METHANOL</t>
  </si>
  <si>
    <t>METHYCYCLOPENTANE</t>
  </si>
  <si>
    <t>METHYL ACETATE</t>
  </si>
  <si>
    <t>METHYL ACETYLENE</t>
  </si>
  <si>
    <t>METHYL ACRYLATE</t>
  </si>
  <si>
    <t>METHYL AMINE</t>
  </si>
  <si>
    <t>METHYL BENZOATE</t>
  </si>
  <si>
    <t>METHYL BROMIDE</t>
  </si>
  <si>
    <t>METHYL BUTYRATE</t>
  </si>
  <si>
    <t>METHYL CHLORIDE</t>
  </si>
  <si>
    <t>METHYL ETHYL ETHER</t>
  </si>
  <si>
    <t>METHYL ETHYL KETONE</t>
  </si>
  <si>
    <t>METHYL ETHYL SULFIDE</t>
  </si>
  <si>
    <t>METHYL FLUORIDE</t>
  </si>
  <si>
    <t>METHYL FORMATE</t>
  </si>
  <si>
    <t>METHYL HYDRAZINE</t>
  </si>
  <si>
    <t>METHYL IODIDE</t>
  </si>
  <si>
    <t>METHYL ISOBUTYL KETONE</t>
  </si>
  <si>
    <t>METHYL ISOBUTYRATE</t>
  </si>
  <si>
    <t>METHYL ISOCYANATE</t>
  </si>
  <si>
    <t>METHYL ISOPROPYL KETONE</t>
  </si>
  <si>
    <t>METHYL MERCAPTAN</t>
  </si>
  <si>
    <t>METHYL N-PROPYL KETONE</t>
  </si>
  <si>
    <t>METHYL PHENYL ETHER</t>
  </si>
  <si>
    <t>METHYL PHENYL KETONE</t>
  </si>
  <si>
    <t>METHYL PROPIONATE</t>
  </si>
  <si>
    <t>METHYLAL</t>
  </si>
  <si>
    <t>METHYLCYCLOHEXANE</t>
  </si>
  <si>
    <t>M-ETHYLPHENOL</t>
  </si>
  <si>
    <t>METHYLPHENYLAMINE</t>
  </si>
  <si>
    <t>MONOETHANOLAMINE</t>
  </si>
  <si>
    <t>MORPHOLINE</t>
  </si>
  <si>
    <t>M-TERPHENYL</t>
  </si>
  <si>
    <t>M-TOLUIDINE</t>
  </si>
  <si>
    <t>M-XYLENE</t>
  </si>
  <si>
    <t>N,N-DIMETHYLANILINE</t>
  </si>
  <si>
    <t>NAPHTHALENE</t>
  </si>
  <si>
    <t>N-BUTANE</t>
  </si>
  <si>
    <t>N-BUTANOL</t>
  </si>
  <si>
    <t>N-BUTYL AMINE</t>
  </si>
  <si>
    <t>N-BUTYL-ACETATE</t>
  </si>
  <si>
    <t>N-BUTYLANILINE</t>
  </si>
  <si>
    <t>N-BUTYLBENZENE</t>
  </si>
  <si>
    <t>N-BUTYLCYCLOHEXANE</t>
  </si>
  <si>
    <t>N-BUTYRALDEHYDE</t>
  </si>
  <si>
    <t>N-BUTYRIC ACID</t>
  </si>
  <si>
    <t>N-DECANE</t>
  </si>
  <si>
    <t>N-DECYCLCYCLOPENTANE</t>
  </si>
  <si>
    <t>N-DECYCYCLOHEXANE</t>
  </si>
  <si>
    <t>N-DODECENE</t>
  </si>
  <si>
    <t>N-DODECYCLOPENTANE</t>
  </si>
  <si>
    <t>N-EICOSANE</t>
  </si>
  <si>
    <t>NEON</t>
  </si>
  <si>
    <t>N-HEPTADECANE</t>
  </si>
  <si>
    <t>N-HEPTANE</t>
  </si>
  <si>
    <t>N-HEPTYLCYCLOPENTANE</t>
  </si>
  <si>
    <t>N-HEXADECANE</t>
  </si>
  <si>
    <t>N-HEXADECYLCYCLOPENTANE</t>
  </si>
  <si>
    <t>N-HEXANE</t>
  </si>
  <si>
    <t>N-HEXYLCYCLOPENTANE</t>
  </si>
  <si>
    <t>NITRIC OXIDE</t>
  </si>
  <si>
    <t>NITROGEN</t>
  </si>
  <si>
    <t>NITROGEN DIOXIDE</t>
  </si>
  <si>
    <t>NITROGEN TRIFLUORIDE</t>
  </si>
  <si>
    <t>NITROMETHANE</t>
  </si>
  <si>
    <t>NITROSYL CHLORIDE</t>
  </si>
  <si>
    <t>NITROUS OXIDE</t>
  </si>
  <si>
    <t>N-NONADECANE</t>
  </si>
  <si>
    <t>N-NONANE</t>
  </si>
  <si>
    <t>N-NONYCLYCLOPENTANE</t>
  </si>
  <si>
    <t>N-OCTADECANE</t>
  </si>
  <si>
    <t>N-OCTANE</t>
  </si>
  <si>
    <t>N-OCTYLCYCLOPENTANE</t>
  </si>
  <si>
    <t>N-PENTADECANE</t>
  </si>
  <si>
    <t>N-PENTADECYLCYCLOPENTANE</t>
  </si>
  <si>
    <t>N-PENTANE</t>
  </si>
  <si>
    <t>N-PROPYL ACETATE</t>
  </si>
  <si>
    <t>N-PROPYL AMINE</t>
  </si>
  <si>
    <t>N-PROPYL FORMATE</t>
  </si>
  <si>
    <t>N-PROPYL PROPIONATE</t>
  </si>
  <si>
    <t>N-PROPYLBENZENE</t>
  </si>
  <si>
    <t>N-PROPYLCYCLOHEXANE</t>
  </si>
  <si>
    <t>N-PROPYLCYCLOPENTANE</t>
  </si>
  <si>
    <t>N-TETRADECANE</t>
  </si>
  <si>
    <t>N-TETRADECYCLOPENT</t>
  </si>
  <si>
    <t>N-TRIDECANE</t>
  </si>
  <si>
    <t>N-TRIDECYLCYCLOPENTANE</t>
  </si>
  <si>
    <t>N-UNDECENE</t>
  </si>
  <si>
    <t>N-VALERIC ACID</t>
  </si>
  <si>
    <t>O-CRESOL</t>
  </si>
  <si>
    <t>O-DICHLOROBENZENE</t>
  </si>
  <si>
    <t>O-ETHYLPHENOL</t>
  </si>
  <si>
    <t>O-TERPHENYL</t>
  </si>
  <si>
    <t>O-TOLUIDINE</t>
  </si>
  <si>
    <t>OXYGEN</t>
  </si>
  <si>
    <t>O-XYLENE</t>
  </si>
  <si>
    <t>OZONE</t>
  </si>
  <si>
    <t>P-CRESOL</t>
  </si>
  <si>
    <t>P-DICLOROBENZENE</t>
  </si>
  <si>
    <t>PERFLUOROBENZENE</t>
  </si>
  <si>
    <t>PERFLUOROCYCLOHEXANE</t>
  </si>
  <si>
    <t>PERFLUOROETHANE</t>
  </si>
  <si>
    <t>PERFLUOROMETHYLCYCLOHEXANE</t>
  </si>
  <si>
    <t>PERFLUORO-N-HEPTANE</t>
  </si>
  <si>
    <t>PERFLUORO-N-HEXANE</t>
  </si>
  <si>
    <t>P-ETHYLPHENOL</t>
  </si>
  <si>
    <t>PHENANTHRENE</t>
  </si>
  <si>
    <t>PHENETOLE</t>
  </si>
  <si>
    <t>PHENOL</t>
  </si>
  <si>
    <t>PHOSGENE</t>
  </si>
  <si>
    <t>PHOSPHORUS TRICHLORIDE</t>
  </si>
  <si>
    <t>PHTHALIC ANHYDRIDE</t>
  </si>
  <si>
    <t>PIPERIDINE</t>
  </si>
  <si>
    <t>PROPADIENE</t>
  </si>
  <si>
    <t>PROPANE</t>
  </si>
  <si>
    <t>PROPIONALDEHYDE</t>
  </si>
  <si>
    <t>PROPIONIC ACID</t>
  </si>
  <si>
    <t>PROPIONITRILE</t>
  </si>
  <si>
    <t>PROPYL CHLORIDE</t>
  </si>
  <si>
    <t>PROPYLENE</t>
  </si>
  <si>
    <t>PROPYLENE OXIDE</t>
  </si>
  <si>
    <t>P-TERPHENYL</t>
  </si>
  <si>
    <t>P-TOLUIDINE</t>
  </si>
  <si>
    <t>P-XYLENE</t>
  </si>
  <si>
    <t>PYRIDINE</t>
  </si>
  <si>
    <t>PYRROLE</t>
  </si>
  <si>
    <t>PYRROLIDINE</t>
  </si>
  <si>
    <t>SEC-BUTYLBENZENE</t>
  </si>
  <si>
    <t>SEC-BUTYLCYCLOHEXANE</t>
  </si>
  <si>
    <t>SILICON TETRACHLORIDE</t>
  </si>
  <si>
    <t>SILICON TETRAFLUORIDE</t>
  </si>
  <si>
    <t>STYRENE</t>
  </si>
  <si>
    <t>SUCCINIC ACID</t>
  </si>
  <si>
    <t>SULFUR DIOXIDE</t>
  </si>
  <si>
    <t>SULFUR HEXAFLUORIDE</t>
  </si>
  <si>
    <t>SULFUR TRIOXIDE</t>
  </si>
  <si>
    <t>TERT-BUTANOL</t>
  </si>
  <si>
    <t>TERT-BUTYL CHLORIDE</t>
  </si>
  <si>
    <t>TERT-BUTYLBENZENE</t>
  </si>
  <si>
    <t>TERT-BUTYLCYCLOHEXANE</t>
  </si>
  <si>
    <t>TETRACHLOROETHYLENE</t>
  </si>
  <si>
    <t>TETRAHYDROFURAN</t>
  </si>
  <si>
    <t>THIOPHENE</t>
  </si>
  <si>
    <t>TOLUENE</t>
  </si>
  <si>
    <t>TRANS-1,2-DIMETHYLCYCLOHEXANE</t>
  </si>
  <si>
    <t>TRANS-1,2-DIMETHYLCYCLOPENTANE</t>
  </si>
  <si>
    <t>TRANS-1,3-DIMETHYLCYCLOHEXANE</t>
  </si>
  <si>
    <t>TRANS-1,4-DIMETHYLCYCLOHEXANE</t>
  </si>
  <si>
    <t>TRANS-2-BUTENE</t>
  </si>
  <si>
    <t>TRANS-2-HEXENE</t>
  </si>
  <si>
    <t>TRANS-2-OCTENE</t>
  </si>
  <si>
    <t>TRANS-2-PENTENE</t>
  </si>
  <si>
    <t>TRANS-3-HEXENE</t>
  </si>
  <si>
    <t>TRANS-DECALIN</t>
  </si>
  <si>
    <t>TRIBUTYLAMINE</t>
  </si>
  <si>
    <t>TRICHLOROETHYLENE</t>
  </si>
  <si>
    <t>TRICHLOROFLUOROMETHANE</t>
  </si>
  <si>
    <t>TRIETHYLAMINE</t>
  </si>
  <si>
    <t>TRIFLUOROACETIC ACID</t>
  </si>
  <si>
    <t>TRIFLUOROBROMOMETHANE</t>
  </si>
  <si>
    <t>TRIMETHYL AMINE</t>
  </si>
  <si>
    <t>VALERALDEHYDE</t>
  </si>
  <si>
    <t>VINYL ACETATE</t>
  </si>
  <si>
    <t>VINYL CHLORIDE</t>
  </si>
  <si>
    <t>VINYL ETHYL ETHER</t>
  </si>
  <si>
    <t>VINYL FLUORIDE</t>
  </si>
  <si>
    <t>VINYL FORMATE</t>
  </si>
  <si>
    <t>VINYL METHYL ETHER</t>
  </si>
  <si>
    <t>VINYLACETYLENE</t>
  </si>
  <si>
    <t>WATER</t>
  </si>
  <si>
    <t>XENON</t>
  </si>
  <si>
    <t>Binary Pair Databank</t>
  </si>
  <si>
    <r>
      <t>Z</t>
    </r>
    <r>
      <rPr>
        <vertAlign val="subscript"/>
        <sz val="11"/>
        <color theme="1"/>
        <rFont val="Calibri"/>
        <family val="2"/>
        <scheme val="minor"/>
      </rPr>
      <t>RA</t>
    </r>
    <r>
      <rPr>
        <sz val="11"/>
        <color theme="1"/>
        <rFont val="Calibri"/>
        <family val="2"/>
        <scheme val="minor"/>
      </rPr>
      <t>1</t>
    </r>
  </si>
  <si>
    <r>
      <t>Z</t>
    </r>
    <r>
      <rPr>
        <vertAlign val="subscript"/>
        <sz val="11"/>
        <color theme="1"/>
        <rFont val="Calibri"/>
        <family val="2"/>
        <scheme val="minor"/>
      </rPr>
      <t>RA</t>
    </r>
    <r>
      <rPr>
        <sz val="11"/>
        <color theme="1"/>
        <rFont val="Calibri"/>
        <family val="2"/>
        <scheme val="minor"/>
      </rPr>
      <t>2</t>
    </r>
  </si>
  <si>
    <t xml:space="preserve">Select Binary  Pair </t>
  </si>
  <si>
    <t>Component 1</t>
  </si>
  <si>
    <t>Component 2</t>
  </si>
  <si>
    <t>Pair Selected</t>
  </si>
  <si>
    <t>Message</t>
  </si>
  <si>
    <t xml:space="preserve">Valid </t>
  </si>
  <si>
    <t>Entry</t>
  </si>
  <si>
    <t>Components</t>
  </si>
  <si>
    <t>Antoine Equation Parameters</t>
  </si>
  <si>
    <t>Aij, Wilson Binary parameter</t>
  </si>
  <si>
    <t>cal/gmol</t>
  </si>
  <si>
    <t>Data</t>
  </si>
  <si>
    <t>ID</t>
  </si>
  <si>
    <t>Tc, Deg K</t>
  </si>
  <si>
    <t>Pc, Bar</t>
  </si>
  <si>
    <r>
      <t>Z</t>
    </r>
    <r>
      <rPr>
        <vertAlign val="subscript"/>
        <sz val="11"/>
        <color theme="1"/>
        <rFont val="Calibri"/>
        <family val="2"/>
      </rPr>
      <t>RA</t>
    </r>
  </si>
  <si>
    <t>Is Ideal</t>
  </si>
  <si>
    <t>T x-y Diagram</t>
  </si>
  <si>
    <t>Pressure</t>
  </si>
  <si>
    <t>Bar Abs</t>
  </si>
  <si>
    <t>P x-y Diagram</t>
  </si>
  <si>
    <t>Temperature</t>
  </si>
  <si>
    <t>°C</t>
  </si>
  <si>
    <t>Tx-y Diagram</t>
  </si>
  <si>
    <t>mmHg</t>
  </si>
  <si>
    <t>T1sat</t>
  </si>
  <si>
    <t>R</t>
  </si>
  <si>
    <t>T2sat</t>
  </si>
  <si>
    <t>Bubble</t>
  </si>
  <si>
    <t>Iteration 1</t>
  </si>
  <si>
    <t>T1</t>
  </si>
  <si>
    <t>Y12</t>
  </si>
  <si>
    <t>Y21</t>
  </si>
  <si>
    <t>P1sat</t>
  </si>
  <si>
    <t>V1</t>
  </si>
  <si>
    <t>V2</t>
  </si>
  <si>
    <t>Vfact</t>
  </si>
  <si>
    <t>T1'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</si>
  <si>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</si>
  <si>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</si>
  <si>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</si>
  <si>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</si>
  <si>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</si>
  <si>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</si>
  <si>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</si>
  <si>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</si>
  <si>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</si>
  <si>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</si>
  <si>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</si>
  <si>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</si>
  <si>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</si>
  <si>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</si>
  <si>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Final Values</t>
  </si>
  <si>
    <t>Dew</t>
  </si>
  <si>
    <t>Tfinal</t>
  </si>
  <si>
    <t>X1</t>
  </si>
  <si>
    <t>Y1</t>
  </si>
  <si>
    <t>Px-y Diagram</t>
  </si>
  <si>
    <t>Xi</t>
  </si>
  <si>
    <t>Yi</t>
  </si>
  <si>
    <t>Pfinal</t>
  </si>
  <si>
    <t>P1</t>
  </si>
  <si>
    <t>T x-y Chart Data</t>
  </si>
  <si>
    <t>P x-y Chart Data</t>
  </si>
  <si>
    <t>X</t>
  </si>
  <si>
    <t>Y</t>
  </si>
  <si>
    <t>Bar A</t>
  </si>
  <si>
    <t>Basis</t>
  </si>
  <si>
    <t xml:space="preserve">Vapor pressure is calculated using Antoine Equation : </t>
  </si>
  <si>
    <t>Ln ( Pressure ( mmHg ) ) = A - B / ( Temperature ( °K ) + C )</t>
  </si>
  <si>
    <r>
      <t>Z</t>
    </r>
    <r>
      <rPr>
        <vertAlign val="subscript"/>
        <sz val="11"/>
        <color theme="1"/>
        <rFont val="Calibri"/>
        <family val="2"/>
        <scheme val="minor"/>
      </rPr>
      <t>RA,</t>
    </r>
    <r>
      <rPr>
        <sz val="11"/>
        <color theme="1"/>
        <rFont val="Calibri"/>
        <family val="2"/>
        <scheme val="minor"/>
      </rPr>
      <t xml:space="preserve"> Rackett Liquid Volume Correlation Parameter</t>
    </r>
  </si>
  <si>
    <t>BINARY VAPOR LIQUID EQUILIBRIUM (Wilson Model)</t>
  </si>
  <si>
    <t>BINARY VAPOR LIQUID EQUILIBRIUM (NRTL Model)</t>
  </si>
  <si>
    <t>g12-g22</t>
  </si>
  <si>
    <t>g21-g11</t>
  </si>
  <si>
    <t>α12</t>
  </si>
  <si>
    <t>αij</t>
  </si>
  <si>
    <t>gii - gij</t>
  </si>
  <si>
    <t>G12</t>
  </si>
  <si>
    <t>G21</t>
  </si>
  <si>
    <t>γ1</t>
  </si>
  <si>
    <t>γ2</t>
  </si>
  <si>
    <t>τ21</t>
  </si>
  <si>
    <t>τ12</t>
  </si>
  <si>
    <t>r</t>
  </si>
  <si>
    <t>q</t>
  </si>
  <si>
    <t>q'</t>
  </si>
  <si>
    <t>Pure Component UNIQUAC Parameters</t>
  </si>
  <si>
    <t>ID1</t>
  </si>
  <si>
    <t>ID2</t>
  </si>
  <si>
    <t>u12-u22</t>
  </si>
  <si>
    <t>u21-u11</t>
  </si>
  <si>
    <t>uij-ujj</t>
  </si>
  <si>
    <t>θ1</t>
  </si>
  <si>
    <t>θ2</t>
  </si>
  <si>
    <t>θ1'</t>
  </si>
  <si>
    <t>θ2'</t>
  </si>
  <si>
    <t>φ1</t>
  </si>
  <si>
    <t>φ2</t>
  </si>
  <si>
    <t>z</t>
  </si>
  <si>
    <t>li</t>
  </si>
  <si>
    <t>ln(γ1)</t>
  </si>
  <si>
    <t>ln(γ2)</t>
  </si>
  <si>
    <t>li-ri/rj.lj</t>
  </si>
  <si>
    <t>BINARY VAPOR LIQUID EQUILIBRIUM (UNIQUAC Model)</t>
  </si>
  <si>
    <t>gij - gjj</t>
  </si>
  <si>
    <t>λ12 - λ11</t>
  </si>
  <si>
    <t>λ21 - λ22</t>
  </si>
  <si>
    <t>P2</t>
  </si>
  <si>
    <t>λij - λii</t>
  </si>
  <si>
    <t>01-Nov-15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</si>
</sst>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[$-14009]dd/mm/yy;@"/>
    <numFmt numFmtId="166" formatCode="0.0"/>
    <numFmt numFmtId="167" formatCode="0.0000"/>
    <numFmt numFmtId="168" formatCode="0.000E+00"/>
    <numFmt numFmtId="169" formatCode="0.0E+0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1"/>
      <color rgb="FFFF000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u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</font>
    <font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i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theme="9" tint="0.39991454817346722"/>
      </left>
      <right/>
      <top style="thin">
        <color theme="9" tint="0.39988402966399123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88402966399123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9" fillId="0" borderId="0"/>
  </cellStyleXfs>
  <cellXfs count="107">
    <xf numFmtId="0" fontId="0" fillId="0" borderId="0" xfId="0"/>
    <xf numFmtId="1" fontId="1" fillId="0" borderId="0" xfId="0" applyNumberFormat="1" applyFont="1" applyAlignment="1">
      <alignment horizontal="center"/>
    </xf>
    <xf numFmtId="164" fontId="0" fillId="0" borderId="0" xfId="0" applyNumberFormat="1"/>
    <xf numFmtId="1" fontId="1" fillId="0" borderId="0" xfId="0" applyNumberFormat="1" applyFont="1" applyBorder="1" applyAlignment="1">
      <alignment horizontal="center" wrapText="1"/>
    </xf>
    <xf numFmtId="1" fontId="0" fillId="0" borderId="0" xfId="0" applyNumberFormat="1" applyProtection="1"/>
    <xf numFmtId="164" fontId="0" fillId="0" borderId="0" xfId="0" applyNumberFormat="1" applyProtection="1"/>
    <xf numFmtId="164" fontId="4" fillId="0" borderId="0" xfId="0" applyNumberFormat="1" applyFont="1" applyBorder="1" applyProtection="1"/>
    <xf numFmtId="165" fontId="4" fillId="2" borderId="2" xfId="0" applyNumberFormat="1" applyFont="1" applyFill="1" applyBorder="1" applyAlignment="1" applyProtection="1">
      <alignment horizontal="left"/>
      <protection locked="0"/>
    </xf>
    <xf numFmtId="164" fontId="5" fillId="0" borderId="0" xfId="0" applyNumberFormat="1" applyFont="1" applyProtection="1"/>
    <xf numFmtId="164" fontId="4" fillId="2" borderId="3" xfId="0" applyNumberFormat="1" applyFont="1" applyFill="1" applyBorder="1" applyAlignment="1" applyProtection="1">
      <alignment horizontal="left"/>
      <protection locked="0"/>
    </xf>
    <xf numFmtId="164" fontId="4" fillId="2" borderId="4" xfId="0" applyNumberFormat="1" applyFont="1" applyFill="1" applyBorder="1" applyAlignment="1" applyProtection="1">
      <alignment horizontal="left"/>
      <protection locked="0"/>
    </xf>
    <xf numFmtId="164" fontId="4" fillId="2" borderId="5" xfId="0" applyNumberFormat="1" applyFont="1" applyFill="1" applyBorder="1" applyAlignment="1" applyProtection="1">
      <protection locked="0"/>
    </xf>
    <xf numFmtId="164" fontId="0" fillId="0" borderId="0" xfId="0" applyNumberFormat="1" applyAlignment="1">
      <alignment wrapText="1"/>
    </xf>
    <xf numFmtId="164" fontId="3" fillId="0" borderId="0" xfId="1" applyNumberFormat="1" applyProtection="1"/>
    <xf numFmtId="0" fontId="1" fillId="0" borderId="0" xfId="0" applyFont="1"/>
    <xf numFmtId="0" fontId="7" fillId="0" borderId="0" xfId="0" applyFont="1"/>
    <xf numFmtId="0" fontId="0" fillId="0" borderId="0" xfId="0" applyFill="1"/>
    <xf numFmtId="0" fontId="0" fillId="0" borderId="0" xfId="0" applyFill="1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2" borderId="6" xfId="0" applyFill="1" applyBorder="1" applyProtection="1">
      <protection locked="0"/>
    </xf>
    <xf numFmtId="0" fontId="10" fillId="0" borderId="0" xfId="2" applyFont="1" applyAlignment="1"/>
    <xf numFmtId="0" fontId="9" fillId="0" borderId="0" xfId="2" applyAlignment="1"/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left"/>
    </xf>
    <xf numFmtId="0" fontId="9" fillId="0" borderId="0" xfId="2" applyAlignment="1">
      <alignment horizontal="right"/>
    </xf>
    <xf numFmtId="0" fontId="10" fillId="0" borderId="0" xfId="2" applyFont="1" applyAlignment="1">
      <alignment horizontal="right"/>
    </xf>
    <xf numFmtId="164" fontId="9" fillId="0" borderId="0" xfId="2" applyNumberFormat="1"/>
    <xf numFmtId="166" fontId="9" fillId="0" borderId="0" xfId="2" applyNumberFormat="1"/>
    <xf numFmtId="167" fontId="9" fillId="0" borderId="0" xfId="2" applyNumberFormat="1"/>
    <xf numFmtId="168" fontId="9" fillId="0" borderId="0" xfId="2" applyNumberFormat="1"/>
    <xf numFmtId="2" fontId="9" fillId="0" borderId="0" xfId="2" applyNumberFormat="1"/>
    <xf numFmtId="164" fontId="9" fillId="0" borderId="0" xfId="2" applyNumberFormat="1" applyAlignment="1"/>
    <xf numFmtId="167" fontId="9" fillId="0" borderId="0" xfId="2" applyNumberFormat="1" applyAlignment="1"/>
    <xf numFmtId="0" fontId="0" fillId="0" borderId="0" xfId="0" applyAlignment="1">
      <alignment horizontal="left"/>
    </xf>
    <xf numFmtId="0" fontId="1" fillId="3" borderId="0" xfId="0" applyFont="1" applyFill="1"/>
    <xf numFmtId="0" fontId="0" fillId="3" borderId="0" xfId="0" applyFill="1"/>
    <xf numFmtId="165" fontId="4" fillId="0" borderId="0" xfId="0" applyNumberFormat="1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0" fillId="2" borderId="6" xfId="0" applyNumberFormat="1" applyFont="1" applyFill="1" applyBorder="1" applyAlignment="1" applyProtection="1">
      <alignment horizontal="center"/>
      <protection locked="0"/>
    </xf>
    <xf numFmtId="167" fontId="0" fillId="2" borderId="6" xfId="0" applyNumberFormat="1" applyFill="1" applyBorder="1" applyProtection="1">
      <protection locked="0"/>
    </xf>
    <xf numFmtId="0" fontId="0" fillId="0" borderId="0" xfId="0" applyFont="1"/>
    <xf numFmtId="0" fontId="0" fillId="4" borderId="0" xfId="0" applyFill="1"/>
    <xf numFmtId="0" fontId="11" fillId="4" borderId="0" xfId="0" applyFont="1" applyFill="1"/>
    <xf numFmtId="164" fontId="0" fillId="0" borderId="0" xfId="0" applyNumberFormat="1" applyFont="1" applyFill="1" applyBorder="1" applyAlignment="1" applyProtection="1">
      <protection locked="0"/>
    </xf>
    <xf numFmtId="166" fontId="0" fillId="2" borderId="5" xfId="0" applyNumberFormat="1" applyFont="1" applyFill="1" applyBorder="1" applyAlignment="1" applyProtection="1">
      <protection locked="0"/>
    </xf>
    <xf numFmtId="1" fontId="0" fillId="2" borderId="5" xfId="0" applyNumberFormat="1" applyFont="1" applyFill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/>
    <xf numFmtId="2" fontId="0" fillId="0" borderId="0" xfId="0" applyNumberFormat="1"/>
    <xf numFmtId="2" fontId="0" fillId="4" borderId="0" xfId="0" applyNumberFormat="1" applyFill="1"/>
    <xf numFmtId="1" fontId="0" fillId="4" borderId="0" xfId="0" applyNumberFormat="1" applyFill="1"/>
    <xf numFmtId="167" fontId="0" fillId="4" borderId="0" xfId="0" applyNumberFormat="1" applyFill="1"/>
    <xf numFmtId="0" fontId="15" fillId="0" borderId="0" xfId="0" applyFont="1"/>
    <xf numFmtId="167" fontId="0" fillId="0" borderId="0" xfId="0" applyNumberFormat="1"/>
    <xf numFmtId="166" fontId="0" fillId="0" borderId="0" xfId="0" applyNumberFormat="1"/>
    <xf numFmtId="164" fontId="6" fillId="0" borderId="0" xfId="0" applyNumberFormat="1" applyFont="1" applyAlignment="1">
      <alignment horizontal="right" vertical="center" wrapText="1"/>
    </xf>
    <xf numFmtId="0" fontId="16" fillId="4" borderId="0" xfId="0" applyFont="1" applyFill="1"/>
    <xf numFmtId="0" fontId="17" fillId="0" borderId="0" xfId="0" applyFont="1" applyFill="1"/>
    <xf numFmtId="0" fontId="18" fillId="0" borderId="0" xfId="0" applyFont="1"/>
    <xf numFmtId="2" fontId="0" fillId="5" borderId="0" xfId="0" applyNumberFormat="1" applyFill="1"/>
    <xf numFmtId="164" fontId="0" fillId="4" borderId="0" xfId="0" applyNumberFormat="1" applyFill="1" applyAlignment="1">
      <alignment horizontal="right"/>
    </xf>
    <xf numFmtId="169" fontId="0" fillId="0" borderId="0" xfId="0" applyNumberFormat="1"/>
    <xf numFmtId="166" fontId="0" fillId="5" borderId="0" xfId="0" applyNumberFormat="1" applyFill="1"/>
    <xf numFmtId="164" fontId="0" fillId="5" borderId="0" xfId="0" applyNumberFormat="1" applyFill="1"/>
    <xf numFmtId="2" fontId="0" fillId="0" borderId="0" xfId="0" applyNumberFormat="1" applyFill="1"/>
    <xf numFmtId="164" fontId="0" fillId="0" borderId="0" xfId="0" applyNumberFormat="1" applyFill="1"/>
    <xf numFmtId="164" fontId="2" fillId="0" borderId="0" xfId="0" applyNumberFormat="1" applyFont="1" applyAlignment="1" applyProtection="1">
      <alignment vertical="center"/>
    </xf>
    <xf numFmtId="169" fontId="0" fillId="4" borderId="0" xfId="0" applyNumberFormat="1" applyFill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17" fillId="0" borderId="15" xfId="0" applyFont="1" applyFill="1" applyBorder="1" applyAlignment="1">
      <alignment horizontal="center"/>
    </xf>
    <xf numFmtId="0" fontId="15" fillId="0" borderId="15" xfId="0" applyFont="1" applyBorder="1" applyAlignment="1">
      <alignment horizontal="center"/>
    </xf>
    <xf numFmtId="2" fontId="0" fillId="6" borderId="13" xfId="0" applyNumberFormat="1" applyFill="1" applyBorder="1"/>
    <xf numFmtId="2" fontId="0" fillId="6" borderId="14" xfId="0" applyNumberFormat="1" applyFill="1" applyBorder="1"/>
    <xf numFmtId="166" fontId="0" fillId="6" borderId="15" xfId="0" applyNumberFormat="1" applyFill="1" applyBorder="1"/>
    <xf numFmtId="0" fontId="19" fillId="0" borderId="0" xfId="0" applyFont="1" applyFill="1" applyBorder="1"/>
    <xf numFmtId="0" fontId="15" fillId="0" borderId="0" xfId="0" applyFont="1" applyFill="1" applyBorder="1"/>
    <xf numFmtId="2" fontId="0" fillId="0" borderId="0" xfId="0" applyNumberFormat="1" applyFill="1" applyBorder="1"/>
    <xf numFmtId="0" fontId="17" fillId="0" borderId="0" xfId="0" applyFont="1" applyFill="1" applyBorder="1"/>
    <xf numFmtId="1" fontId="0" fillId="0" borderId="0" xfId="0" applyNumberFormat="1" applyFill="1" applyBorder="1"/>
    <xf numFmtId="2" fontId="0" fillId="6" borderId="15" xfId="0" applyNumberFormat="1" applyFill="1" applyBorder="1"/>
    <xf numFmtId="0" fontId="20" fillId="0" borderId="0" xfId="0" applyFont="1"/>
    <xf numFmtId="0" fontId="7" fillId="0" borderId="6" xfId="0" applyFont="1" applyBorder="1"/>
    <xf numFmtId="166" fontId="0" fillId="2" borderId="6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166" fontId="0" fillId="0" borderId="0" xfId="0" applyNumberFormat="1" applyFill="1"/>
    <xf numFmtId="1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0" fontId="0" fillId="4" borderId="0" xfId="0" applyFill="1" applyAlignment="1">
      <alignment horizontal="right"/>
    </xf>
    <xf numFmtId="0" fontId="0" fillId="0" borderId="17" xfId="0" applyBorder="1" applyAlignment="1">
      <alignment horizontal="center"/>
    </xf>
    <xf numFmtId="0" fontId="0" fillId="0" borderId="18" xfId="0" applyBorder="1"/>
    <xf numFmtId="1" fontId="0" fillId="2" borderId="17" xfId="0" applyNumberFormat="1" applyFont="1" applyFill="1" applyBorder="1" applyAlignment="1" applyProtection="1">
      <alignment horizontal="center"/>
      <protection locked="0"/>
    </xf>
    <xf numFmtId="164" fontId="0" fillId="2" borderId="17" xfId="0" applyNumberFormat="1" applyFont="1" applyFill="1" applyBorder="1" applyAlignment="1" applyProtection="1">
      <alignment horizontal="center"/>
      <protection locked="0"/>
    </xf>
    <xf numFmtId="0" fontId="0" fillId="0" borderId="16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0" xfId="0" applyBorder="1" applyAlignment="1">
      <alignment horizontal="center"/>
    </xf>
    <xf numFmtId="164" fontId="2" fillId="0" borderId="0" xfId="0" applyNumberFormat="1" applyFont="1" applyAlignment="1" applyProtection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65" fontId="4" fillId="2" borderId="1" xfId="0" quotePrefix="1" applyNumberFormat="1" applyFont="1" applyFill="1" applyBorder="1" applyAlignment="1" applyProtection="1">
      <alignment horizontal="left"/>
      <protection locked="0"/>
    </xf>
  </cellXfs>
  <cellStyles count="3">
    <cellStyle name="Hyperlink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Wilson!$S$62:$S$162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109.32002313558621</c:v>
                </c:pt>
                <c:pt idx="1">
                  <c:v>104.82503063968511</c:v>
                </c:pt>
                <c:pt idx="2">
                  <c:v>102.39460285575842</c:v>
                </c:pt>
                <c:pt idx="3">
                  <c:v>100.929963285143</c:v>
                </c:pt>
                <c:pt idx="4">
                  <c:v>99.976514810548224</c:v>
                </c:pt>
                <c:pt idx="5">
                  <c:v>99.318587737587904</c:v>
                </c:pt>
                <c:pt idx="6">
                  <c:v>98.843128754335567</c:v>
                </c:pt>
                <c:pt idx="7">
                  <c:v>98.486239104641641</c:v>
                </c:pt>
                <c:pt idx="8">
                  <c:v>98.209616337960938</c:v>
                </c:pt>
                <c:pt idx="9">
                  <c:v>97.989193457694682</c:v>
                </c:pt>
                <c:pt idx="10">
                  <c:v>97.809253101780541</c:v>
                </c:pt>
                <c:pt idx="11">
                  <c:v>97.659195146643015</c:v>
                </c:pt>
                <c:pt idx="12">
                  <c:v>97.53167354734785</c:v>
                </c:pt>
                <c:pt idx="13">
                  <c:v>97.421477685948162</c:v>
                </c:pt>
                <c:pt idx="14">
                  <c:v>97.324836876401946</c:v>
                </c:pt>
                <c:pt idx="15">
                  <c:v>97.238974700302492</c:v>
                </c:pt>
                <c:pt idx="16">
                  <c:v>97.161815792205743</c:v>
                </c:pt>
                <c:pt idx="17">
                  <c:v>97.091788382809</c:v>
                </c:pt>
                <c:pt idx="18">
                  <c:v>97.027688549306049</c:v>
                </c:pt>
                <c:pt idx="19">
                  <c:v>96.968585147361068</c:v>
                </c:pt>
                <c:pt idx="20">
                  <c:v>96.913752117285412</c:v>
                </c:pt>
                <c:pt idx="21">
                  <c:v>96.862619553033369</c:v>
                </c:pt>
                <c:pt idx="22">
                  <c:v>96.814737848700588</c:v>
                </c:pt>
                <c:pt idx="23">
                  <c:v>96.769751100106532</c:v>
                </c:pt>
                <c:pt idx="24">
                  <c:v>96.727377148519963</c:v>
                </c:pt>
                <c:pt idx="25">
                  <c:v>96.687392453010602</c:v>
                </c:pt>
                <c:pt idx="26">
                  <c:v>96.649620515039373</c:v>
                </c:pt>
                <c:pt idx="27">
                  <c:v>96.613922945294007</c:v>
                </c:pt>
                <c:pt idx="28">
                  <c:v>96.58019251621613</c:v>
                </c:pt>
                <c:pt idx="29">
                  <c:v>96.548347721259688</c:v>
                </c:pt>
                <c:pt idx="30">
                  <c:v>96.518328487872964</c:v>
                </c:pt>
                <c:pt idx="31">
                  <c:v>96.490092781530848</c:v>
                </c:pt>
                <c:pt idx="32">
                  <c:v>96.463613903619716</c:v>
                </c:pt>
                <c:pt idx="33">
                  <c:v>96.438878333896241</c:v>
                </c:pt>
                <c:pt idx="34">
                  <c:v>96.415884003653332</c:v>
                </c:pt>
                <c:pt idx="35">
                  <c:v>96.394638912106529</c:v>
                </c:pt>
                <c:pt idx="36">
                  <c:v>96.37516001834274</c:v>
                </c:pt>
                <c:pt idx="37">
                  <c:v>96.357472356192261</c:v>
                </c:pt>
                <c:pt idx="38">
                  <c:v>96.341608330839449</c:v>
                </c:pt>
                <c:pt idx="39">
                  <c:v>96.327607164801861</c:v>
                </c:pt>
                <c:pt idx="40">
                  <c:v>96.315514467716753</c:v>
                </c:pt>
                <c:pt idx="41">
                  <c:v>96.305381909693779</c:v>
                </c:pt>
                <c:pt idx="42">
                  <c:v>96.297266982154724</c:v>
                </c:pt>
                <c:pt idx="43">
                  <c:v>96.291232833377535</c:v>
                </c:pt>
                <c:pt idx="44">
                  <c:v>96.287348168573999</c:v>
                </c:pt>
                <c:pt idx="45">
                  <c:v>96.285687206434318</c:v>
                </c:pt>
                <c:pt idx="46">
                  <c:v>96.286329685753344</c:v>
                </c:pt>
                <c:pt idx="47">
                  <c:v>96.289360917136037</c:v>
                </c:pt>
                <c:pt idx="48">
                  <c:v>96.294871875901549</c:v>
                </c:pt>
                <c:pt idx="49">
                  <c:v>96.302959333242143</c:v>
                </c:pt>
                <c:pt idx="50">
                  <c:v>96.313726023469712</c:v>
                </c:pt>
                <c:pt idx="51">
                  <c:v>96.327280845847213</c:v>
                </c:pt>
                <c:pt idx="52">
                  <c:v>96.343739100065477</c:v>
                </c:pt>
                <c:pt idx="53">
                  <c:v>96.363222754919661</c:v>
                </c:pt>
                <c:pt idx="54">
                  <c:v>96.385860750175993</c:v>
                </c:pt>
                <c:pt idx="55">
                  <c:v>96.411789332007515</c:v>
                </c:pt>
                <c:pt idx="56">
                  <c:v>96.441152422741084</c:v>
                </c:pt>
                <c:pt idx="57">
                  <c:v>96.474102025985417</c:v>
                </c:pt>
                <c:pt idx="58">
                  <c:v>96.510798668533198</c:v>
                </c:pt>
                <c:pt idx="59">
                  <c:v>96.55141188072821</c:v>
                </c:pt>
                <c:pt idx="60">
                  <c:v>96.596120717297822</c:v>
                </c:pt>
                <c:pt idx="61">
                  <c:v>96.645114320937978</c:v>
                </c:pt>
                <c:pt idx="62">
                  <c:v>96.698592531247755</c:v>
                </c:pt>
                <c:pt idx="63">
                  <c:v>96.756766541907609</c:v>
                </c:pt>
                <c:pt idx="64">
                  <c:v>96.819859609312061</c:v>
                </c:pt>
                <c:pt idx="65">
                  <c:v>96.888107816187016</c:v>
                </c:pt>
                <c:pt idx="66">
                  <c:v>96.961760894052873</c:v>
                </c:pt>
                <c:pt idx="67">
                  <c:v>97.041083108742441</c:v>
                </c:pt>
                <c:pt idx="68">
                  <c:v>97.126354213534796</c:v>
                </c:pt>
                <c:pt idx="69">
                  <c:v>97.217870474836786</c:v>
                </c:pt>
                <c:pt idx="70">
                  <c:v>97.315945775721616</c:v>
                </c:pt>
                <c:pt idx="71">
                  <c:v>97.420912803021565</c:v>
                </c:pt>
                <c:pt idx="72">
                  <c:v>97.533124324065056</c:v>
                </c:pt>
                <c:pt idx="73">
                  <c:v>97.65295455953833</c:v>
                </c:pt>
                <c:pt idx="74">
                  <c:v>97.780800659341139</c:v>
                </c:pt>
                <c:pt idx="75">
                  <c:v>97.917084288669457</c:v>
                </c:pt>
                <c:pt idx="76">
                  <c:v>98.062253331901957</c:v>
                </c:pt>
                <c:pt idx="77">
                  <c:v>98.216783722160926</c:v>
                </c:pt>
                <c:pt idx="78">
                  <c:v>98.381181404641097</c:v>
                </c:pt>
                <c:pt idx="79">
                  <c:v>98.555984441939813</c:v>
                </c:pt>
                <c:pt idx="80">
                  <c:v>98.741765269622647</c:v>
                </c:pt>
                <c:pt idx="81">
                  <c:v>98.939133110096577</c:v>
                </c:pt>
                <c:pt idx="82">
                  <c:v>99.14873655247186</c:v>
                </c:pt>
                <c:pt idx="83">
                  <c:v>99.371266305410813</c:v>
                </c:pt>
                <c:pt idx="84">
                  <c:v>99.607458128907979</c:v>
                </c:pt>
                <c:pt idx="85">
                  <c:v>99.858095949410313</c:v>
                </c:pt>
                <c:pt idx="86">
                  <c:v>100.12401516055263</c:v>
                </c:pt>
                <c:pt idx="87">
                  <c:v>100.40610610889405</c:v>
                </c:pt>
                <c:pt idx="88">
                  <c:v>100.70531776021448</c:v>
                </c:pt>
                <c:pt idx="89">
                  <c:v>101.02266153694814</c:v>
                </c:pt>
                <c:pt idx="90">
                  <c:v>101.35921531092129</c:v>
                </c:pt>
                <c:pt idx="91">
                  <c:v>101.71612752743101</c:v>
                </c:pt>
                <c:pt idx="92">
                  <c:v>102.09462142646964</c:v>
                </c:pt>
                <c:pt idx="93">
                  <c:v>102.4959993141706</c:v>
                </c:pt>
                <c:pt idx="94">
                  <c:v>102.92164682184318</c:v>
                </c:pt>
                <c:pt idx="95">
                  <c:v>103.37303707076512</c:v>
                </c:pt>
                <c:pt idx="96">
                  <c:v>103.85173463766955</c:v>
                </c:pt>
                <c:pt idx="97">
                  <c:v>104.35939918801444</c:v>
                </c:pt>
                <c:pt idx="98">
                  <c:v>104.8977886111486</c:v>
                </c:pt>
                <c:pt idx="99">
                  <c:v>105.4687614529156</c:v>
                </c:pt>
                <c:pt idx="100">
                  <c:v>106.07427839681134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Wilson!$EQ$62:$EQ$162</c:f>
              <c:numCache>
                <c:formatCode>0.00</c:formatCode>
                <c:ptCount val="101"/>
                <c:pt idx="0">
                  <c:v>0</c:v>
                </c:pt>
                <c:pt idx="1">
                  <c:v>0.14997185730898352</c:v>
                </c:pt>
                <c:pt idx="2">
                  <c:v>0.22447632315086347</c:v>
                </c:pt>
                <c:pt idx="3">
                  <c:v>0.26765737411194723</c:v>
                </c:pt>
                <c:pt idx="4">
                  <c:v>0.29533711741880531</c:v>
                </c:pt>
                <c:pt idx="5">
                  <c:v>0.31440396570840012</c:v>
                </c:pt>
                <c:pt idx="6">
                  <c:v>0.32827823521463251</c:v>
                </c:pt>
                <c:pt idx="7">
                  <c:v>0.33882668650270187</c:v>
                </c:pt>
                <c:pt idx="8">
                  <c:v>0.34714352332357756</c:v>
                </c:pt>
                <c:pt idx="9">
                  <c:v>0.35390694027619535</c:v>
                </c:pt>
                <c:pt idx="10">
                  <c:v>0.35955661938882921</c:v>
                </c:pt>
                <c:pt idx="11">
                  <c:v>0.36438837910945293</c:v>
                </c:pt>
                <c:pt idx="12">
                  <c:v>0.36860754958224334</c:v>
                </c:pt>
                <c:pt idx="13">
                  <c:v>0.37236050414269922</c:v>
                </c:pt>
                <c:pt idx="14">
                  <c:v>0.37575403207376884</c:v>
                </c:pt>
                <c:pt idx="15">
                  <c:v>0.37886764792464162</c:v>
                </c:pt>
                <c:pt idx="16">
                  <c:v>0.3817616439499244</c:v>
                </c:pt>
                <c:pt idx="17">
                  <c:v>0.38448249392046352</c:v>
                </c:pt>
                <c:pt idx="18">
                  <c:v>0.38706656218875407</c:v>
                </c:pt>
                <c:pt idx="19">
                  <c:v>0.38954270117535278</c:v>
                </c:pt>
                <c:pt idx="20">
                  <c:v>0.39193410350711422</c:v>
                </c:pt>
                <c:pt idx="21">
                  <c:v>0.39425964438577404</c:v>
                </c:pt>
                <c:pt idx="22">
                  <c:v>0.39653486902646456</c:v>
                </c:pt>
                <c:pt idx="23">
                  <c:v>0.39877272894202359</c:v>
                </c:pt>
                <c:pt idx="24">
                  <c:v>0.40098413786886827</c:v>
                </c:pt>
                <c:pt idx="25">
                  <c:v>0.40317839641947073</c:v>
                </c:pt>
                <c:pt idx="26">
                  <c:v>0.40536352000280207</c:v>
                </c:pt>
                <c:pt idx="27">
                  <c:v>0.40754649465462106</c:v>
                </c:pt>
                <c:pt idx="28">
                  <c:v>0.40973347858110071</c:v>
                </c:pt>
                <c:pt idx="29">
                  <c:v>0.41192996243080554</c:v>
                </c:pt>
                <c:pt idx="30">
                  <c:v>0.41414089791448655</c:v>
                </c:pt>
                <c:pt idx="31">
                  <c:v>0.41637080195596599</c:v>
                </c:pt>
                <c:pt idx="32">
                  <c:v>0.41862384179049095</c:v>
                </c:pt>
                <c:pt idx="33">
                  <c:v>0.42090390513219816</c:v>
                </c:pt>
                <c:pt idx="34">
                  <c:v>0.42321465857494828</c:v>
                </c:pt>
                <c:pt idx="35">
                  <c:v>0.42555959667620374</c:v>
                </c:pt>
                <c:pt idx="36">
                  <c:v>0.42794208363618857</c:v>
                </c:pt>
                <c:pt idx="37">
                  <c:v>0.43036538907723748</c:v>
                </c:pt>
                <c:pt idx="38">
                  <c:v>0.43283271911722887</c:v>
                </c:pt>
                <c:pt idx="39">
                  <c:v>0.43534724369233174</c:v>
                </c:pt>
                <c:pt idx="40">
                  <c:v>0.43791212089974957</c:v>
                </c:pt>
                <c:pt idx="41">
                  <c:v>0.4405305189881687</c:v>
                </c:pt>
                <c:pt idx="42">
                  <c:v>0.44320563651206635</c:v>
                </c:pt>
                <c:pt idx="43">
                  <c:v>0.44594072107909377</c:v>
                </c:pt>
                <c:pt idx="44">
                  <c:v>0.44873908705161547</c:v>
                </c:pt>
                <c:pt idx="45">
                  <c:v>0.45160413251050668</c:v>
                </c:pt>
                <c:pt idx="46">
                  <c:v>0.45453935574784343</c:v>
                </c:pt>
                <c:pt idx="47">
                  <c:v>0.45754837152336236</c:v>
                </c:pt>
                <c:pt idx="48">
                  <c:v>0.46063492729526306</c:v>
                </c:pt>
                <c:pt idx="49">
                  <c:v>0.46380291961798309</c:v>
                </c:pt>
                <c:pt idx="50">
                  <c:v>0.46705641088671862</c:v>
                </c:pt>
                <c:pt idx="51">
                  <c:v>0.47039964660018646</c:v>
                </c:pt>
                <c:pt idx="52">
                  <c:v>0.47383707330845132</c:v>
                </c:pt>
                <c:pt idx="53">
                  <c:v>0.47737335741148879</c:v>
                </c:pt>
                <c:pt idx="54">
                  <c:v>0.48101340497600625</c:v>
                </c:pt>
                <c:pt idx="55">
                  <c:v>0.48476238274266931</c:v>
                </c:pt>
                <c:pt idx="56">
                  <c:v>0.48862574050342217</c:v>
                </c:pt>
                <c:pt idx="57">
                  <c:v>0.49260923503857346</c:v>
                </c:pt>
                <c:pt idx="58">
                  <c:v>0.49671895581630021</c:v>
                </c:pt>
                <c:pt idx="59">
                  <c:v>0.50096135267270325</c:v>
                </c:pt>
                <c:pt idx="60">
                  <c:v>0.50534326570936272</c:v>
                </c:pt>
                <c:pt idx="61">
                  <c:v>0.5098719576669507</c:v>
                </c:pt>
                <c:pt idx="62">
                  <c:v>0.51455514905884936</c:v>
                </c:pt>
                <c:pt idx="63">
                  <c:v>0.51940105637771017</c:v>
                </c:pt>
                <c:pt idx="64">
                  <c:v>0.5244184337211667</c:v>
                </c:pt>
                <c:pt idx="65">
                  <c:v>0.52961661822086548</c:v>
                </c:pt>
                <c:pt idx="66">
                  <c:v>0.53500557970216267</c:v>
                </c:pt>
                <c:pt idx="67">
                  <c:v>0.54059597505100421</c:v>
                </c:pt>
                <c:pt idx="68">
                  <c:v>0.54639920782026163</c:v>
                </c:pt>
                <c:pt idx="69">
                  <c:v>0.55242749367116739</c:v>
                </c:pt>
                <c:pt idx="70">
                  <c:v>0.55869393231744058</c:v>
                </c:pt>
                <c:pt idx="71">
                  <c:v>0.56521258672128505</c:v>
                </c:pt>
                <c:pt idx="72">
                  <c:v>0.57199857038320168</c:v>
                </c:pt>
                <c:pt idx="73">
                  <c:v>0.57906814367273052</c:v>
                </c:pt>
                <c:pt idx="74">
                  <c:v>0.58643882026684002</c:v>
                </c:pt>
                <c:pt idx="75">
                  <c:v>0.59412948489834705</c:v>
                </c:pt>
                <c:pt idx="76">
                  <c:v>0.60216052377105356</c:v>
                </c:pt>
                <c:pt idx="77">
                  <c:v>0.61055396917347082</c:v>
                </c:pt>
                <c:pt idx="78">
                  <c:v>0.61933366002190826</c:v>
                </c:pt>
                <c:pt idx="79">
                  <c:v>0.62852542028980884</c:v>
                </c:pt>
                <c:pt idx="80">
                  <c:v>0.63815725753660091</c:v>
                </c:pt>
                <c:pt idx="81">
                  <c:v>0.64825958404039929</c:v>
                </c:pt>
                <c:pt idx="82">
                  <c:v>0.65886546336856644</c:v>
                </c:pt>
                <c:pt idx="83">
                  <c:v>0.67001088559340105</c:v>
                </c:pt>
                <c:pt idx="84">
                  <c:v>0.68173507478198347</c:v>
                </c:pt>
                <c:pt idx="85">
                  <c:v>0.69408083286475553</c:v>
                </c:pt>
                <c:pt idx="86">
                  <c:v>0.70709492452220946</c:v>
                </c:pt>
                <c:pt idx="87">
                  <c:v>0.72082850832843248</c:v>
                </c:pt>
                <c:pt idx="88">
                  <c:v>0.73533762005907444</c:v>
                </c:pt>
                <c:pt idx="89">
                  <c:v>0.75068371481384066</c:v>
                </c:pt>
                <c:pt idx="90">
                  <c:v>0.76693427542196346</c:v>
                </c:pt>
                <c:pt idx="91">
                  <c:v>0.7841634954940947</c:v>
                </c:pt>
                <c:pt idx="92">
                  <c:v>0.80245304645134918</c:v>
                </c:pt>
                <c:pt idx="93">
                  <c:v>0.82189293889360659</c:v>
                </c:pt>
                <c:pt idx="94">
                  <c:v>0.84258248974779482</c:v>
                </c:pt>
                <c:pt idx="95">
                  <c:v>0.86463140773586633</c:v>
                </c:pt>
                <c:pt idx="96">
                  <c:v>0.88816101078082976</c:v>
                </c:pt>
                <c:pt idx="97">
                  <c:v>0.91330558996690792</c:v>
                </c:pt>
                <c:pt idx="98">
                  <c:v>0.94021393550282784</c:v>
                </c:pt>
                <c:pt idx="99">
                  <c:v>0.96905104068858561</c:v>
                </c:pt>
                <c:pt idx="100">
                  <c:v>0.99999999999999867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109.32002313558621</c:v>
                </c:pt>
                <c:pt idx="1">
                  <c:v>104.82503063968511</c:v>
                </c:pt>
                <c:pt idx="2">
                  <c:v>102.39460285575842</c:v>
                </c:pt>
                <c:pt idx="3">
                  <c:v>100.929963285143</c:v>
                </c:pt>
                <c:pt idx="4">
                  <c:v>99.976514810548224</c:v>
                </c:pt>
                <c:pt idx="5">
                  <c:v>99.318587737587904</c:v>
                </c:pt>
                <c:pt idx="6">
                  <c:v>98.843128754335567</c:v>
                </c:pt>
                <c:pt idx="7">
                  <c:v>98.486239104641641</c:v>
                </c:pt>
                <c:pt idx="8">
                  <c:v>98.209616337960938</c:v>
                </c:pt>
                <c:pt idx="9">
                  <c:v>97.989193457694682</c:v>
                </c:pt>
                <c:pt idx="10">
                  <c:v>97.809253101780541</c:v>
                </c:pt>
                <c:pt idx="11">
                  <c:v>97.659195146643015</c:v>
                </c:pt>
                <c:pt idx="12">
                  <c:v>97.53167354734785</c:v>
                </c:pt>
                <c:pt idx="13">
                  <c:v>97.421477685948162</c:v>
                </c:pt>
                <c:pt idx="14">
                  <c:v>97.324836876401946</c:v>
                </c:pt>
                <c:pt idx="15">
                  <c:v>97.238974700302492</c:v>
                </c:pt>
                <c:pt idx="16">
                  <c:v>97.161815792205743</c:v>
                </c:pt>
                <c:pt idx="17">
                  <c:v>97.091788382809</c:v>
                </c:pt>
                <c:pt idx="18">
                  <c:v>97.027688549306049</c:v>
                </c:pt>
                <c:pt idx="19">
                  <c:v>96.968585147361068</c:v>
                </c:pt>
                <c:pt idx="20">
                  <c:v>96.913752117285412</c:v>
                </c:pt>
                <c:pt idx="21">
                  <c:v>96.862619553033369</c:v>
                </c:pt>
                <c:pt idx="22">
                  <c:v>96.814737848700588</c:v>
                </c:pt>
                <c:pt idx="23">
                  <c:v>96.769751100106532</c:v>
                </c:pt>
                <c:pt idx="24">
                  <c:v>96.727377148519963</c:v>
                </c:pt>
                <c:pt idx="25">
                  <c:v>96.687392453010602</c:v>
                </c:pt>
                <c:pt idx="26">
                  <c:v>96.649620515039373</c:v>
                </c:pt>
                <c:pt idx="27">
                  <c:v>96.613922945294007</c:v>
                </c:pt>
                <c:pt idx="28">
                  <c:v>96.58019251621613</c:v>
                </c:pt>
                <c:pt idx="29">
                  <c:v>96.548347721259688</c:v>
                </c:pt>
                <c:pt idx="30">
                  <c:v>96.518328487872964</c:v>
                </c:pt>
                <c:pt idx="31">
                  <c:v>96.490092781530848</c:v>
                </c:pt>
                <c:pt idx="32">
                  <c:v>96.463613903619716</c:v>
                </c:pt>
                <c:pt idx="33">
                  <c:v>96.438878333896241</c:v>
                </c:pt>
                <c:pt idx="34">
                  <c:v>96.415884003653332</c:v>
                </c:pt>
                <c:pt idx="35">
                  <c:v>96.394638912106529</c:v>
                </c:pt>
                <c:pt idx="36">
                  <c:v>96.37516001834274</c:v>
                </c:pt>
                <c:pt idx="37">
                  <c:v>96.357472356192261</c:v>
                </c:pt>
                <c:pt idx="38">
                  <c:v>96.341608330839449</c:v>
                </c:pt>
                <c:pt idx="39">
                  <c:v>96.327607164801861</c:v>
                </c:pt>
                <c:pt idx="40">
                  <c:v>96.315514467716753</c:v>
                </c:pt>
                <c:pt idx="41">
                  <c:v>96.305381909693779</c:v>
                </c:pt>
                <c:pt idx="42">
                  <c:v>96.297266982154724</c:v>
                </c:pt>
                <c:pt idx="43">
                  <c:v>96.291232833377535</c:v>
                </c:pt>
                <c:pt idx="44">
                  <c:v>96.287348168573999</c:v>
                </c:pt>
                <c:pt idx="45">
                  <c:v>96.285687206434318</c:v>
                </c:pt>
                <c:pt idx="46">
                  <c:v>96.286329685753344</c:v>
                </c:pt>
                <c:pt idx="47">
                  <c:v>96.289360917136037</c:v>
                </c:pt>
                <c:pt idx="48">
                  <c:v>96.294871875901549</c:v>
                </c:pt>
                <c:pt idx="49">
                  <c:v>96.302959333242143</c:v>
                </c:pt>
                <c:pt idx="50">
                  <c:v>96.313726023469712</c:v>
                </c:pt>
                <c:pt idx="51">
                  <c:v>96.327280845847213</c:v>
                </c:pt>
                <c:pt idx="52">
                  <c:v>96.343739100065477</c:v>
                </c:pt>
                <c:pt idx="53">
                  <c:v>96.363222754919661</c:v>
                </c:pt>
                <c:pt idx="54">
                  <c:v>96.385860750175993</c:v>
                </c:pt>
                <c:pt idx="55">
                  <c:v>96.411789332007515</c:v>
                </c:pt>
                <c:pt idx="56">
                  <c:v>96.441152422741084</c:v>
                </c:pt>
                <c:pt idx="57">
                  <c:v>96.474102025985417</c:v>
                </c:pt>
                <c:pt idx="58">
                  <c:v>96.510798668533198</c:v>
                </c:pt>
                <c:pt idx="59">
                  <c:v>96.55141188072821</c:v>
                </c:pt>
                <c:pt idx="60">
                  <c:v>96.596120717297822</c:v>
                </c:pt>
                <c:pt idx="61">
                  <c:v>96.645114320937978</c:v>
                </c:pt>
                <c:pt idx="62">
                  <c:v>96.698592531247755</c:v>
                </c:pt>
                <c:pt idx="63">
                  <c:v>96.756766541907609</c:v>
                </c:pt>
                <c:pt idx="64">
                  <c:v>96.819859609312061</c:v>
                </c:pt>
                <c:pt idx="65">
                  <c:v>96.888107816187016</c:v>
                </c:pt>
                <c:pt idx="66">
                  <c:v>96.961760894052873</c:v>
                </c:pt>
                <c:pt idx="67">
                  <c:v>97.041083108742441</c:v>
                </c:pt>
                <c:pt idx="68">
                  <c:v>97.126354213534796</c:v>
                </c:pt>
                <c:pt idx="69">
                  <c:v>97.217870474836786</c:v>
                </c:pt>
                <c:pt idx="70">
                  <c:v>97.315945775721616</c:v>
                </c:pt>
                <c:pt idx="71">
                  <c:v>97.420912803021565</c:v>
                </c:pt>
                <c:pt idx="72">
                  <c:v>97.533124324065056</c:v>
                </c:pt>
                <c:pt idx="73">
                  <c:v>97.65295455953833</c:v>
                </c:pt>
                <c:pt idx="74">
                  <c:v>97.780800659341139</c:v>
                </c:pt>
                <c:pt idx="75">
                  <c:v>97.917084288669457</c:v>
                </c:pt>
                <c:pt idx="76">
                  <c:v>98.062253331901957</c:v>
                </c:pt>
                <c:pt idx="77">
                  <c:v>98.216783722160926</c:v>
                </c:pt>
                <c:pt idx="78">
                  <c:v>98.381181404641097</c:v>
                </c:pt>
                <c:pt idx="79">
                  <c:v>98.555984441939813</c:v>
                </c:pt>
                <c:pt idx="80">
                  <c:v>98.741765269622647</c:v>
                </c:pt>
                <c:pt idx="81">
                  <c:v>98.939133110096577</c:v>
                </c:pt>
                <c:pt idx="82">
                  <c:v>99.14873655247186</c:v>
                </c:pt>
                <c:pt idx="83">
                  <c:v>99.371266305410813</c:v>
                </c:pt>
                <c:pt idx="84">
                  <c:v>99.607458128907979</c:v>
                </c:pt>
                <c:pt idx="85">
                  <c:v>99.858095949410313</c:v>
                </c:pt>
                <c:pt idx="86">
                  <c:v>100.12401516055263</c:v>
                </c:pt>
                <c:pt idx="87">
                  <c:v>100.40610610889405</c:v>
                </c:pt>
                <c:pt idx="88">
                  <c:v>100.70531776021448</c:v>
                </c:pt>
                <c:pt idx="89">
                  <c:v>101.02266153694814</c:v>
                </c:pt>
                <c:pt idx="90">
                  <c:v>101.35921531092129</c:v>
                </c:pt>
                <c:pt idx="91">
                  <c:v>101.71612752743101</c:v>
                </c:pt>
                <c:pt idx="92">
                  <c:v>102.09462142646964</c:v>
                </c:pt>
                <c:pt idx="93">
                  <c:v>102.4959993141706</c:v>
                </c:pt>
                <c:pt idx="94">
                  <c:v>102.92164682184318</c:v>
                </c:pt>
                <c:pt idx="95">
                  <c:v>103.37303707076512</c:v>
                </c:pt>
                <c:pt idx="96">
                  <c:v>103.85173463766955</c:v>
                </c:pt>
                <c:pt idx="97">
                  <c:v>104.35939918801444</c:v>
                </c:pt>
                <c:pt idx="98">
                  <c:v>104.8977886111486</c:v>
                </c:pt>
                <c:pt idx="99">
                  <c:v>105.4687614529156</c:v>
                </c:pt>
                <c:pt idx="100">
                  <c:v>106.07427839681134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04064"/>
        <c:axId val="145482112"/>
      </c:scatterChart>
      <c:valAx>
        <c:axId val="14410406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45482112"/>
        <c:crosses val="autoZero"/>
        <c:crossBetween val="midCat"/>
        <c:majorUnit val="0.2"/>
      </c:valAx>
      <c:valAx>
        <c:axId val="145482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Temperature (Deg C)</a:t>
                </a:r>
              </a:p>
            </c:rich>
          </c:tx>
          <c:layout>
            <c:manualLayout>
              <c:xMode val="edge"/>
              <c:yMode val="edge"/>
              <c:x val="7.050223769973391E-3"/>
              <c:y val="0.278303536544511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104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Wilson!$S$167:$S$267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1.9851401036166494</c:v>
                </c:pt>
                <c:pt idx="1">
                  <c:v>2.2899791597213124</c:v>
                </c:pt>
                <c:pt idx="2">
                  <c:v>2.4774561430795687</c:v>
                </c:pt>
                <c:pt idx="3">
                  <c:v>2.6006175836599574</c:v>
                </c:pt>
                <c:pt idx="4">
                  <c:v>2.6858837751367912</c:v>
                </c:pt>
                <c:pt idx="5">
                  <c:v>2.7475168092952393</c:v>
                </c:pt>
                <c:pt idx="6">
                  <c:v>2.7937211241938851</c:v>
                </c:pt>
                <c:pt idx="7">
                  <c:v>2.8294657179593261</c:v>
                </c:pt>
                <c:pt idx="8">
                  <c:v>2.8578906272897786</c:v>
                </c:pt>
                <c:pt idx="9">
                  <c:v>2.8810520319889563</c:v>
                </c:pt>
                <c:pt idx="10">
                  <c:v>2.900337681793419</c:v>
                </c:pt>
                <c:pt idx="11">
                  <c:v>2.9167087815790778</c:v>
                </c:pt>
                <c:pt idx="12">
                  <c:v>2.9308461805003323</c:v>
                </c:pt>
                <c:pt idx="13">
                  <c:v>2.9432416333398792</c:v>
                </c:pt>
                <c:pt idx="14">
                  <c:v>2.9542564131941629</c:v>
                </c:pt>
                <c:pt idx="15">
                  <c:v>2.9641599123217963</c:v>
                </c:pt>
                <c:pt idx="16">
                  <c:v>2.9731556380196729</c:v>
                </c:pt>
                <c:pt idx="17">
                  <c:v>2.9813990734540861</c:v>
                </c:pt>
                <c:pt idx="18">
                  <c:v>2.9890101723112883</c:v>
                </c:pt>
                <c:pt idx="19">
                  <c:v>2.9960822431870215</c:v>
                </c:pt>
                <c:pt idx="20">
                  <c:v>3.0026883611802497</c:v>
                </c:pt>
                <c:pt idx="21">
                  <c:v>3.0088860579050514</c:v>
                </c:pt>
                <c:pt idx="22">
                  <c:v>3.0147207948748362</c:v>
                </c:pt>
                <c:pt idx="23">
                  <c:v>3.0202285652157688</c:v>
                </c:pt>
                <c:pt idx="24">
                  <c:v>3.0254378628979617</c:v>
                </c:pt>
                <c:pt idx="25">
                  <c:v>3.0303711876284085</c:v>
                </c:pt>
                <c:pt idx="26">
                  <c:v>3.0350462051197336</c:v>
                </c:pt>
                <c:pt idx="27">
                  <c:v>3.0394766489803473</c:v>
                </c:pt>
                <c:pt idx="28">
                  <c:v>3.0436730270464185</c:v>
                </c:pt>
                <c:pt idx="29">
                  <c:v>3.0476431783850195</c:v>
                </c:pt>
                <c:pt idx="30">
                  <c:v>3.0513927153161657</c:v>
                </c:pt>
                <c:pt idx="31">
                  <c:v>3.054925376203717</c:v>
                </c:pt>
                <c:pt idx="32">
                  <c:v>3.0582433084829401</c:v>
                </c:pt>
                <c:pt idx="33">
                  <c:v>3.061347296759958</c:v>
                </c:pt>
                <c:pt idx="34">
                  <c:v>3.0642369473727067</c:v>
                </c:pt>
                <c:pt idx="35">
                  <c:v>3.0669108382192771</c:v>
                </c:pt>
                <c:pt idx="36">
                  <c:v>3.0693666407071243</c:v>
                </c:pt>
                <c:pt idx="37">
                  <c:v>3.0716012191904878</c:v>
                </c:pt>
                <c:pt idx="38">
                  <c:v>3.0736107121243186</c:v>
                </c:pt>
                <c:pt idx="39">
                  <c:v>3.0753905982842547</c:v>
                </c:pt>
                <c:pt idx="40">
                  <c:v>3.0769357507199286</c:v>
                </c:pt>
                <c:pt idx="41">
                  <c:v>3.0782404805761034</c:v>
                </c:pt>
                <c:pt idx="42">
                  <c:v>3.0792985724976241</c:v>
                </c:pt>
                <c:pt idx="43">
                  <c:v>3.0801033130037041</c:v>
                </c:pt>
                <c:pt idx="44">
                  <c:v>3.0806475129546538</c:v>
                </c:pt>
                <c:pt idx="45">
                  <c:v>3.0809235250248617</c:v>
                </c:pt>
                <c:pt idx="46">
                  <c:v>3.0809232569279592</c:v>
                </c:pt>
                <c:pt idx="47">
                  <c:v>3.0806381810049137</c:v>
                </c:pt>
                <c:pt idx="48">
                  <c:v>3.0800593406763817</c:v>
                </c:pt>
                <c:pt idx="49">
                  <c:v>3.0791773541717258</c:v>
                </c:pt>
                <c:pt idx="50">
                  <c:v>3.0779824158744771</c:v>
                </c:pt>
                <c:pt idx="51">
                  <c:v>3.0764642955645156</c:v>
                </c:pt>
                <c:pt idx="52">
                  <c:v>3.0746123357882085</c:v>
                </c:pt>
                <c:pt idx="53">
                  <c:v>3.0724154475471872</c:v>
                </c:pt>
                <c:pt idx="54">
                  <c:v>3.0698621044628154</c:v>
                </c:pt>
                <c:pt idx="55">
                  <c:v>3.0669403355452487</c:v>
                </c:pt>
                <c:pt idx="56">
                  <c:v>3.0636377166724689</c:v>
                </c:pt>
                <c:pt idx="57">
                  <c:v>3.0599413608648613</c:v>
                </c:pt>
                <c:pt idx="58">
                  <c:v>3.0558379074240691</c:v>
                </c:pt>
                <c:pt idx="59">
                  <c:v>3.0513135099906172</c:v>
                </c:pt>
                <c:pt idx="60">
                  <c:v>3.046353823562578</c:v>
                </c:pt>
                <c:pt idx="61">
                  <c:v>3.0409439905069853</c:v>
                </c:pt>
                <c:pt idx="62">
                  <c:v>3.0350686255866335</c:v>
                </c:pt>
                <c:pt idx="63">
                  <c:v>3.0287118000169158</c:v>
                </c:pt>
                <c:pt idx="64">
                  <c:v>3.0218570245603331</c:v>
                </c:pt>
                <c:pt idx="65">
                  <c:v>3.0144872316601394</c:v>
                </c:pt>
                <c:pt idx="66">
                  <c:v>3.0065847566089707</c:v>
                </c:pt>
                <c:pt idx="67">
                  <c:v>2.9981313177433386</c:v>
                </c:pt>
                <c:pt idx="68">
                  <c:v>2.9891079956502451</c:v>
                </c:pt>
                <c:pt idx="69">
                  <c:v>2.9794952113679583</c:v>
                </c:pt>
                <c:pt idx="70">
                  <c:v>2.9692727035590636</c:v>
                </c:pt>
                <c:pt idx="71">
                  <c:v>2.9584195046301764</c:v>
                </c:pt>
                <c:pt idx="72">
                  <c:v>2.9469139157691804</c:v>
                </c:pt>
                <c:pt idx="73">
                  <c:v>2.9347334808674495</c:v>
                </c:pt>
                <c:pt idx="74">
                  <c:v>2.9218549592912324</c:v>
                </c:pt>
                <c:pt idx="75">
                  <c:v>2.9082542974631163</c:v>
                </c:pt>
                <c:pt idx="76">
                  <c:v>2.8939065992112964</c:v>
                </c:pt>
                <c:pt idx="77">
                  <c:v>2.8787860948412027</c:v>
                </c:pt>
                <c:pt idx="78">
                  <c:v>2.8628661088807879</c:v>
                </c:pt>
                <c:pt idx="79">
                  <c:v>2.8461190264475964</c:v>
                </c:pt>
                <c:pt idx="80">
                  <c:v>2.8285162581823737</c:v>
                </c:pt>
                <c:pt idx="81">
                  <c:v>2.8100282036906559</c:v>
                </c:pt>
                <c:pt idx="82">
                  <c:v>2.790624213430307</c:v>
                </c:pt>
                <c:pt idx="83">
                  <c:v>2.7702725489793716</c:v>
                </c:pt>
                <c:pt idx="84">
                  <c:v>2.7489403416149911</c:v>
                </c:pt>
                <c:pt idx="85">
                  <c:v>2.7265935491302287</c:v>
                </c:pt>
                <c:pt idx="86">
                  <c:v>2.7031969108117315</c:v>
                </c:pt>
                <c:pt idx="87">
                  <c:v>2.6787139004969904</c:v>
                </c:pt>
                <c:pt idx="88">
                  <c:v>2.6531066776256211</c:v>
                </c:pt>
                <c:pt idx="89">
                  <c:v>2.6263360361945924</c:v>
                </c:pt>
                <c:pt idx="90">
                  <c:v>2.5983613515225725</c:v>
                </c:pt>
                <c:pt idx="91">
                  <c:v>2.5691405247235988</c:v>
                </c:pt>
                <c:pt idx="92">
                  <c:v>2.5386299247850803</c:v>
                </c:pt>
                <c:pt idx="93">
                  <c:v>2.5067843281396605</c:v>
                </c:pt>
                <c:pt idx="94">
                  <c:v>2.4735568556147109</c:v>
                </c:pt>
                <c:pt idx="95">
                  <c:v>2.4388989066371871</c:v>
                </c:pt>
                <c:pt idx="96">
                  <c:v>2.4027600905652013</c:v>
                </c:pt>
                <c:pt idx="97">
                  <c:v>2.3650881550109628</c:v>
                </c:pt>
                <c:pt idx="98">
                  <c:v>2.3258289110126706</c:v>
                </c:pt>
                <c:pt idx="99">
                  <c:v>2.2849261549054862</c:v>
                </c:pt>
                <c:pt idx="100">
                  <c:v>2.242321586733877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Wilson!$AB$167:$AB$267</c:f>
              <c:numCache>
                <c:formatCode>0.00</c:formatCode>
                <c:ptCount val="101"/>
                <c:pt idx="0">
                  <c:v>0</c:v>
                </c:pt>
                <c:pt idx="1">
                  <c:v>0.14074269951264309</c:v>
                </c:pt>
                <c:pt idx="2">
                  <c:v>0.21131595178461185</c:v>
                </c:pt>
                <c:pt idx="3">
                  <c:v>0.25296626872873507</c:v>
                </c:pt>
                <c:pt idx="4">
                  <c:v>0.28015908842762322</c:v>
                </c:pt>
                <c:pt idx="5">
                  <c:v>0.29921420949688765</c:v>
                </c:pt>
                <c:pt idx="6">
                  <c:v>0.3133018544667141</c:v>
                </c:pt>
                <c:pt idx="7">
                  <c:v>0.32417251405142938</c:v>
                </c:pt>
                <c:pt idx="8">
                  <c:v>0.33286390721271308</c:v>
                </c:pt>
                <c:pt idx="9">
                  <c:v>0.34002597791126565</c:v>
                </c:pt>
                <c:pt idx="10">
                  <c:v>0.34608410945318013</c:v>
                </c:pt>
                <c:pt idx="11">
                  <c:v>0.35132696043751599</c:v>
                </c:pt>
                <c:pt idx="12">
                  <c:v>0.35595644483050337</c:v>
                </c:pt>
                <c:pt idx="13">
                  <c:v>0.36011751021073524</c:v>
                </c:pt>
                <c:pt idx="14">
                  <c:v>0.36391657935606059</c:v>
                </c:pt>
                <c:pt idx="15">
                  <c:v>0.3674333545318571</c:v>
                </c:pt>
                <c:pt idx="16">
                  <c:v>0.37072859225380689</c:v>
                </c:pt>
                <c:pt idx="17">
                  <c:v>0.37384935359054244</c:v>
                </c:pt>
                <c:pt idx="18">
                  <c:v>0.37683262877820278</c:v>
                </c:pt>
                <c:pt idx="19">
                  <c:v>0.37970788915989384</c:v>
                </c:pt>
                <c:pt idx="20">
                  <c:v>0.38249891584787399</c:v>
                </c:pt>
                <c:pt idx="21">
                  <c:v>0.38522513113645651</c:v>
                </c:pt>
                <c:pt idx="22">
                  <c:v>0.38790258201941819</c:v>
                </c:pt>
                <c:pt idx="23">
                  <c:v>0.39054467641097229</c:v>
                </c:pt>
                <c:pt idx="24">
                  <c:v>0.39316274102021542</c:v>
                </c:pt>
                <c:pt idx="25">
                  <c:v>0.3957664488941493</c:v>
                </c:pt>
                <c:pt idx="26">
                  <c:v>0.39836415055698843</c:v>
                </c:pt>
                <c:pt idx="27">
                  <c:v>0.4009631330434047</c:v>
                </c:pt>
                <c:pt idx="28">
                  <c:v>0.40356982444420064</c:v>
                </c:pt>
                <c:pt idx="29">
                  <c:v>0.40618995688797871</c:v>
                </c:pt>
                <c:pt idx="30">
                  <c:v>0.40882869754102846</c:v>
                </c:pt>
                <c:pt idx="31">
                  <c:v>0.41149075480209207</c:v>
                </c:pt>
                <c:pt idx="32">
                  <c:v>0.41418046511814699</c:v>
                </c:pt>
                <c:pt idx="33">
                  <c:v>0.41690186456070355</c:v>
                </c:pt>
                <c:pt idx="34">
                  <c:v>0.41965874834756695</c:v>
                </c:pt>
                <c:pt idx="35">
                  <c:v>0.42245472078066032</c:v>
                </c:pt>
                <c:pt idx="36">
                  <c:v>0.42529323753155024</c:v>
                </c:pt>
                <c:pt idx="37">
                  <c:v>0.42817764179661577</c:v>
                </c:pt>
                <c:pt idx="38">
                  <c:v>0.431111195530194</c:v>
                </c:pt>
                <c:pt idx="39">
                  <c:v>0.43409710672241669</c:v>
                </c:pt>
                <c:pt idx="40">
                  <c:v>0.43713855350125463</c:v>
                </c:pt>
                <c:pt idx="41">
                  <c:v>0.4402387056924823</c:v>
                </c:pt>
                <c:pt idx="42">
                  <c:v>0.44340074435724058</c:v>
                </c:pt>
                <c:pt idx="43">
                  <c:v>0.44662787973738061</c:v>
                </c:pt>
                <c:pt idx="44">
                  <c:v>0.44992336796838828</c:v>
                </c:pt>
                <c:pt idx="45">
                  <c:v>0.45329052686428711</c:v>
                </c:pt>
                <c:pt idx="46">
                  <c:v>0.45673275103538846</c:v>
                </c:pt>
                <c:pt idx="47">
                  <c:v>0.46025352656569024</c:v>
                </c:pt>
                <c:pt idx="48">
                  <c:v>0.46385644545028731</c:v>
                </c:pt>
                <c:pt idx="49">
                  <c:v>0.4675452199729524</c:v>
                </c:pt>
                <c:pt idx="50">
                  <c:v>0.47132369718897582</c:v>
                </c:pt>
                <c:pt idx="51">
                  <c:v>0.47519587366761545</c:v>
                </c:pt>
                <c:pt idx="52">
                  <c:v>0.47916591064145253</c:v>
                </c:pt>
                <c:pt idx="53">
                  <c:v>0.48323814970613344</c:v>
                </c:pt>
                <c:pt idx="54">
                  <c:v>0.48741712921304725</c:v>
                </c:pt>
                <c:pt idx="55">
                  <c:v>0.49170760149922421</c:v>
                </c:pt>
                <c:pt idx="56">
                  <c:v>0.49611455110299707</c:v>
                </c:pt>
                <c:pt idx="57">
                  <c:v>0.50064321412067714</c:v>
                </c:pt>
                <c:pt idx="58">
                  <c:v>0.50529909886868574</c:v>
                </c:pt>
                <c:pt idx="59">
                  <c:v>0.51008800802730325</c:v>
                </c:pt>
                <c:pt idx="60">
                  <c:v>0.51501606245660581</c:v>
                </c:pt>
                <c:pt idx="61">
                  <c:v>0.52008972689246369</c:v>
                </c:pt>
                <c:pt idx="62">
                  <c:v>0.52531583775092872</c:v>
                </c:pt>
                <c:pt idx="63">
                  <c:v>0.53070163329332631</c:v>
                </c:pt>
                <c:pt idx="64">
                  <c:v>0.53625478643228719</c:v>
                </c:pt>
                <c:pt idx="65">
                  <c:v>0.54198344049136349</c:v>
                </c:pt>
                <c:pt idx="66">
                  <c:v>0.54789624826840366</c:v>
                </c:pt>
                <c:pt idx="67">
                  <c:v>0.55400241479626078</c:v>
                </c:pt>
                <c:pt idx="68">
                  <c:v>0.56031174424464369</c:v>
                </c:pt>
                <c:pt idx="69">
                  <c:v>0.56683469146502652</c:v>
                </c:pt>
                <c:pt idx="70">
                  <c:v>0.57358241874788596</c:v>
                </c:pt>
                <c:pt idx="71">
                  <c:v>0.58056685843967037</c:v>
                </c:pt>
                <c:pt idx="72">
                  <c:v>0.58780078215772069</c:v>
                </c:pt>
                <c:pt idx="73">
                  <c:v>0.59529787744713902</c:v>
                </c:pt>
                <c:pt idx="74">
                  <c:v>0.60307283284704827</c:v>
                </c:pt>
                <c:pt idx="75">
                  <c:v>0.61114143247811903</c:v>
                </c:pt>
                <c:pt idx="76">
                  <c:v>0.61952066143266238</c:v>
                </c:pt>
                <c:pt idx="77">
                  <c:v>0.62822882344782094</c:v>
                </c:pt>
                <c:pt idx="78">
                  <c:v>0.63728567257742186</c:v>
                </c:pt>
                <c:pt idx="79">
                  <c:v>0.64671256085604933</c:v>
                </c:pt>
                <c:pt idx="80">
                  <c:v>0.65653260427883375</c:v>
                </c:pt>
                <c:pt idx="81">
                  <c:v>0.66677086981324474</c:v>
                </c:pt>
                <c:pt idx="82">
                  <c:v>0.67745458662844527</c:v>
                </c:pt>
                <c:pt idx="83">
                  <c:v>0.68861338529036997</c:v>
                </c:pt>
                <c:pt idx="84">
                  <c:v>0.70027956934772551</c:v>
                </c:pt>
                <c:pt idx="85">
                  <c:v>0.7124884245520221</c:v>
                </c:pt>
                <c:pt idx="86">
                  <c:v>0.72527857194683654</c:v>
                </c:pt>
                <c:pt idx="87">
                  <c:v>0.73869237227000151</c:v>
                </c:pt>
                <c:pt idx="88">
                  <c:v>0.75277639059105217</c:v>
                </c:pt>
                <c:pt idx="89">
                  <c:v>0.76758193192381186</c:v>
                </c:pt>
                <c:pt idx="90">
                  <c:v>0.7831656607990487</c:v>
                </c:pt>
                <c:pt idx="91">
                  <c:v>0.79959032056938195</c:v>
                </c:pt>
                <c:pt idx="92">
                  <c:v>0.81692557169755797</c:v>
                </c:pt>
                <c:pt idx="93">
                  <c:v>0.83524897264599107</c:v>
                </c:pt>
                <c:pt idx="94">
                  <c:v>0.85464713249913615</c:v>
                </c:pt>
                <c:pt idx="95">
                  <c:v>0.87521707145562677</c:v>
                </c:pt>
                <c:pt idx="96">
                  <c:v>0.89706783428640435</c:v>
                </c:pt>
                <c:pt idx="97">
                  <c:v>0.9203224133932566</c:v>
                </c:pt>
                <c:pt idx="98">
                  <c:v>0.94512005307127345</c:v>
                </c:pt>
                <c:pt idx="99">
                  <c:v>0.97161902615100204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1.9851401036166494</c:v>
                </c:pt>
                <c:pt idx="1">
                  <c:v>2.2899791597213124</c:v>
                </c:pt>
                <c:pt idx="2">
                  <c:v>2.4774561430795687</c:v>
                </c:pt>
                <c:pt idx="3">
                  <c:v>2.6006175836599574</c:v>
                </c:pt>
                <c:pt idx="4">
                  <c:v>2.6858837751367912</c:v>
                </c:pt>
                <c:pt idx="5">
                  <c:v>2.7475168092952393</c:v>
                </c:pt>
                <c:pt idx="6">
                  <c:v>2.7937211241938851</c:v>
                </c:pt>
                <c:pt idx="7">
                  <c:v>2.8294657179593261</c:v>
                </c:pt>
                <c:pt idx="8">
                  <c:v>2.8578906272897786</c:v>
                </c:pt>
                <c:pt idx="9">
                  <c:v>2.8810520319889563</c:v>
                </c:pt>
                <c:pt idx="10">
                  <c:v>2.900337681793419</c:v>
                </c:pt>
                <c:pt idx="11">
                  <c:v>2.9167087815790778</c:v>
                </c:pt>
                <c:pt idx="12">
                  <c:v>2.9308461805003323</c:v>
                </c:pt>
                <c:pt idx="13">
                  <c:v>2.9432416333398792</c:v>
                </c:pt>
                <c:pt idx="14">
                  <c:v>2.9542564131941629</c:v>
                </c:pt>
                <c:pt idx="15">
                  <c:v>2.9641599123217963</c:v>
                </c:pt>
                <c:pt idx="16">
                  <c:v>2.9731556380196729</c:v>
                </c:pt>
                <c:pt idx="17">
                  <c:v>2.9813990734540861</c:v>
                </c:pt>
                <c:pt idx="18">
                  <c:v>2.9890101723112883</c:v>
                </c:pt>
                <c:pt idx="19">
                  <c:v>2.9960822431870215</c:v>
                </c:pt>
                <c:pt idx="20">
                  <c:v>3.0026883611802497</c:v>
                </c:pt>
                <c:pt idx="21">
                  <c:v>3.0088860579050514</c:v>
                </c:pt>
                <c:pt idx="22">
                  <c:v>3.0147207948748362</c:v>
                </c:pt>
                <c:pt idx="23">
                  <c:v>3.0202285652157688</c:v>
                </c:pt>
                <c:pt idx="24">
                  <c:v>3.0254378628979617</c:v>
                </c:pt>
                <c:pt idx="25">
                  <c:v>3.0303711876284085</c:v>
                </c:pt>
                <c:pt idx="26">
                  <c:v>3.0350462051197336</c:v>
                </c:pt>
                <c:pt idx="27">
                  <c:v>3.0394766489803473</c:v>
                </c:pt>
                <c:pt idx="28">
                  <c:v>3.0436730270464185</c:v>
                </c:pt>
                <c:pt idx="29">
                  <c:v>3.0476431783850195</c:v>
                </c:pt>
                <c:pt idx="30">
                  <c:v>3.0513927153161657</c:v>
                </c:pt>
                <c:pt idx="31">
                  <c:v>3.054925376203717</c:v>
                </c:pt>
                <c:pt idx="32">
                  <c:v>3.0582433084829401</c:v>
                </c:pt>
                <c:pt idx="33">
                  <c:v>3.061347296759958</c:v>
                </c:pt>
                <c:pt idx="34">
                  <c:v>3.0642369473727067</c:v>
                </c:pt>
                <c:pt idx="35">
                  <c:v>3.0669108382192771</c:v>
                </c:pt>
                <c:pt idx="36">
                  <c:v>3.0693666407071243</c:v>
                </c:pt>
                <c:pt idx="37">
                  <c:v>3.0716012191904878</c:v>
                </c:pt>
                <c:pt idx="38">
                  <c:v>3.0736107121243186</c:v>
                </c:pt>
                <c:pt idx="39">
                  <c:v>3.0753905982842547</c:v>
                </c:pt>
                <c:pt idx="40">
                  <c:v>3.0769357507199286</c:v>
                </c:pt>
                <c:pt idx="41">
                  <c:v>3.0782404805761034</c:v>
                </c:pt>
                <c:pt idx="42">
                  <c:v>3.0792985724976241</c:v>
                </c:pt>
                <c:pt idx="43">
                  <c:v>3.0801033130037041</c:v>
                </c:pt>
                <c:pt idx="44">
                  <c:v>3.0806475129546538</c:v>
                </c:pt>
                <c:pt idx="45">
                  <c:v>3.0809235250248617</c:v>
                </c:pt>
                <c:pt idx="46">
                  <c:v>3.0809232569279592</c:v>
                </c:pt>
                <c:pt idx="47">
                  <c:v>3.0806381810049137</c:v>
                </c:pt>
                <c:pt idx="48">
                  <c:v>3.0800593406763817</c:v>
                </c:pt>
                <c:pt idx="49">
                  <c:v>3.0791773541717258</c:v>
                </c:pt>
                <c:pt idx="50">
                  <c:v>3.0779824158744771</c:v>
                </c:pt>
                <c:pt idx="51">
                  <c:v>3.0764642955645156</c:v>
                </c:pt>
                <c:pt idx="52">
                  <c:v>3.0746123357882085</c:v>
                </c:pt>
                <c:pt idx="53">
                  <c:v>3.0724154475471872</c:v>
                </c:pt>
                <c:pt idx="54">
                  <c:v>3.0698621044628154</c:v>
                </c:pt>
                <c:pt idx="55">
                  <c:v>3.0669403355452487</c:v>
                </c:pt>
                <c:pt idx="56">
                  <c:v>3.0636377166724689</c:v>
                </c:pt>
                <c:pt idx="57">
                  <c:v>3.0599413608648613</c:v>
                </c:pt>
                <c:pt idx="58">
                  <c:v>3.0558379074240691</c:v>
                </c:pt>
                <c:pt idx="59">
                  <c:v>3.0513135099906172</c:v>
                </c:pt>
                <c:pt idx="60">
                  <c:v>3.046353823562578</c:v>
                </c:pt>
                <c:pt idx="61">
                  <c:v>3.0409439905069853</c:v>
                </c:pt>
                <c:pt idx="62">
                  <c:v>3.0350686255866335</c:v>
                </c:pt>
                <c:pt idx="63">
                  <c:v>3.0287118000169158</c:v>
                </c:pt>
                <c:pt idx="64">
                  <c:v>3.0218570245603331</c:v>
                </c:pt>
                <c:pt idx="65">
                  <c:v>3.0144872316601394</c:v>
                </c:pt>
                <c:pt idx="66">
                  <c:v>3.0065847566089707</c:v>
                </c:pt>
                <c:pt idx="67">
                  <c:v>2.9981313177433386</c:v>
                </c:pt>
                <c:pt idx="68">
                  <c:v>2.9891079956502451</c:v>
                </c:pt>
                <c:pt idx="69">
                  <c:v>2.9794952113679583</c:v>
                </c:pt>
                <c:pt idx="70">
                  <c:v>2.9692727035590636</c:v>
                </c:pt>
                <c:pt idx="71">
                  <c:v>2.9584195046301764</c:v>
                </c:pt>
                <c:pt idx="72">
                  <c:v>2.9469139157691804</c:v>
                </c:pt>
                <c:pt idx="73">
                  <c:v>2.9347334808674495</c:v>
                </c:pt>
                <c:pt idx="74">
                  <c:v>2.9218549592912324</c:v>
                </c:pt>
                <c:pt idx="75">
                  <c:v>2.9082542974631163</c:v>
                </c:pt>
                <c:pt idx="76">
                  <c:v>2.8939065992112964</c:v>
                </c:pt>
                <c:pt idx="77">
                  <c:v>2.8787860948412027</c:v>
                </c:pt>
                <c:pt idx="78">
                  <c:v>2.8628661088807879</c:v>
                </c:pt>
                <c:pt idx="79">
                  <c:v>2.8461190264475964</c:v>
                </c:pt>
                <c:pt idx="80">
                  <c:v>2.8285162581823737</c:v>
                </c:pt>
                <c:pt idx="81">
                  <c:v>2.8100282036906559</c:v>
                </c:pt>
                <c:pt idx="82">
                  <c:v>2.790624213430307</c:v>
                </c:pt>
                <c:pt idx="83">
                  <c:v>2.7702725489793716</c:v>
                </c:pt>
                <c:pt idx="84">
                  <c:v>2.7489403416149911</c:v>
                </c:pt>
                <c:pt idx="85">
                  <c:v>2.7265935491302287</c:v>
                </c:pt>
                <c:pt idx="86">
                  <c:v>2.7031969108117315</c:v>
                </c:pt>
                <c:pt idx="87">
                  <c:v>2.6787139004969904</c:v>
                </c:pt>
                <c:pt idx="88">
                  <c:v>2.6531066776256211</c:v>
                </c:pt>
                <c:pt idx="89">
                  <c:v>2.6263360361945924</c:v>
                </c:pt>
                <c:pt idx="90">
                  <c:v>2.5983613515225725</c:v>
                </c:pt>
                <c:pt idx="91">
                  <c:v>2.5691405247235988</c:v>
                </c:pt>
                <c:pt idx="92">
                  <c:v>2.5386299247850803</c:v>
                </c:pt>
                <c:pt idx="93">
                  <c:v>2.5067843281396605</c:v>
                </c:pt>
                <c:pt idx="94">
                  <c:v>2.4735568556147109</c:v>
                </c:pt>
                <c:pt idx="95">
                  <c:v>2.4388989066371871</c:v>
                </c:pt>
                <c:pt idx="96">
                  <c:v>2.4027600905652013</c:v>
                </c:pt>
                <c:pt idx="97">
                  <c:v>2.3650881550109628</c:v>
                </c:pt>
                <c:pt idx="98">
                  <c:v>2.3258289110126706</c:v>
                </c:pt>
                <c:pt idx="99">
                  <c:v>2.2849261549054862</c:v>
                </c:pt>
                <c:pt idx="100">
                  <c:v>2.242321586733877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Pressure, Bara</a:t>
                </a:r>
              </a:p>
            </c:rich>
          </c:tx>
          <c:layout>
            <c:manualLayout>
              <c:xMode val="edge"/>
              <c:yMode val="edge"/>
              <c:x val="3.5894642681915719E-3"/>
              <c:y val="0.351106700816869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NRTL!$S$62:$S$162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109.32002313558621</c:v>
                </c:pt>
                <c:pt idx="1">
                  <c:v>106.66133946568641</c:v>
                </c:pt>
                <c:pt idx="2">
                  <c:v>104.61942467970255</c:v>
                </c:pt>
                <c:pt idx="3">
                  <c:v>103.03246885146677</c:v>
                </c:pt>
                <c:pt idx="4">
                  <c:v>101.78678240076886</c:v>
                </c:pt>
                <c:pt idx="5">
                  <c:v>100.80089166442065</c:v>
                </c:pt>
                <c:pt idx="6">
                  <c:v>100.01530446347897</c:v>
                </c:pt>
                <c:pt idx="7">
                  <c:v>99.385830546723923</c:v>
                </c:pt>
                <c:pt idx="8">
                  <c:v>98.879140732685755</c:v>
                </c:pt>
                <c:pt idx="9">
                  <c:v>98.469755968725394</c:v>
                </c:pt>
                <c:pt idx="10">
                  <c:v>98.137966228194614</c:v>
                </c:pt>
                <c:pt idx="11">
                  <c:v>97.868365639178705</c:v>
                </c:pt>
                <c:pt idx="12">
                  <c:v>97.648803738336824</c:v>
                </c:pt>
                <c:pt idx="13">
                  <c:v>97.469622807857149</c:v>
                </c:pt>
                <c:pt idx="14">
                  <c:v>97.323095237332154</c:v>
                </c:pt>
                <c:pt idx="15">
                  <c:v>97.203002955028751</c:v>
                </c:pt>
                <c:pt idx="16">
                  <c:v>97.104319246575074</c:v>
                </c:pt>
                <c:pt idx="17">
                  <c:v>97.022965364824813</c:v>
                </c:pt>
                <c:pt idx="18">
                  <c:v>96.955622458352991</c:v>
                </c:pt>
                <c:pt idx="19">
                  <c:v>96.899584890720575</c:v>
                </c:pt>
                <c:pt idx="20">
                  <c:v>96.852644861917497</c:v>
                </c:pt>
                <c:pt idx="21">
                  <c:v>96.813000937894117</c:v>
                </c:pt>
                <c:pt idx="22">
                  <c:v>96.779185009238176</c:v>
                </c:pt>
                <c:pt idx="23">
                  <c:v>96.750003577452276</c:v>
                </c:pt>
                <c:pt idx="24">
                  <c:v>96.724490268984482</c:v>
                </c:pt>
                <c:pt idx="25">
                  <c:v>96.701867213250466</c:v>
                </c:pt>
                <c:pt idx="26">
                  <c:v>96.68151346706918</c:v>
                </c:pt>
                <c:pt idx="27">
                  <c:v>96.662939076963312</c:v>
                </c:pt>
                <c:pt idx="28">
                  <c:v>96.645763679704601</c:v>
                </c:pt>
                <c:pt idx="29">
                  <c:v>96.629698776739588</c:v>
                </c:pt>
                <c:pt idx="30">
                  <c:v>96.614532998630466</c:v>
                </c:pt>
                <c:pt idx="31">
                  <c:v>96.600119815149696</c:v>
                </c:pt>
                <c:pt idx="32">
                  <c:v>96.586367255213645</c:v>
                </c:pt>
                <c:pt idx="33">
                  <c:v>96.573229285850175</c:v>
                </c:pt>
                <c:pt idx="34">
                  <c:v>96.560698566376118</c:v>
                </c:pt>
                <c:pt idx="35">
                  <c:v>96.548800347042288</c:v>
                </c:pt>
                <c:pt idx="36">
                  <c:v>96.537587323703406</c:v>
                </c:pt>
                <c:pt idx="37">
                  <c:v>96.527135293953847</c:v>
                </c:pt>
                <c:pt idx="38">
                  <c:v>96.517539487446015</c:v>
                </c:pt>
                <c:pt idx="39">
                  <c:v>96.508911465174947</c:v>
                </c:pt>
                <c:pt idx="40">
                  <c:v>96.501376500435754</c:v>
                </c:pt>
                <c:pt idx="41">
                  <c:v>96.495071368795948</c:v>
                </c:pt>
                <c:pt idx="42">
                  <c:v>96.490142486411287</c:v>
                </c:pt>
                <c:pt idx="43">
                  <c:v>96.486744345880879</c:v>
                </c:pt>
                <c:pt idx="44">
                  <c:v>96.485038206985678</c:v>
                </c:pt>
                <c:pt idx="45">
                  <c:v>96.485191006414311</c:v>
                </c:pt>
                <c:pt idx="46">
                  <c:v>96.487374456198495</c:v>
                </c:pt>
                <c:pt idx="47">
                  <c:v>96.491764305283596</c:v>
                </c:pt>
                <c:pt idx="48">
                  <c:v>96.498539742593948</c:v>
                </c:pt>
                <c:pt idx="49">
                  <c:v>96.507882923267744</c:v>
                </c:pt>
                <c:pt idx="50">
                  <c:v>96.519978602531864</c:v>
                </c:pt>
                <c:pt idx="51">
                  <c:v>96.535013864062989</c:v>
                </c:pt>
                <c:pt idx="52">
                  <c:v>96.553177931695927</c:v>
                </c:pt>
                <c:pt idx="53">
                  <c:v>96.57466205506887</c:v>
                </c:pt>
                <c:pt idx="54">
                  <c:v>96.599659461273745</c:v>
                </c:pt>
                <c:pt idx="55">
                  <c:v>96.628365365861782</c:v>
                </c:pt>
                <c:pt idx="56">
                  <c:v>96.6609770376607</c:v>
                </c:pt>
                <c:pt idx="57">
                  <c:v>96.697693912832051</c:v>
                </c:pt>
                <c:pt idx="58">
                  <c:v>96.738717754447293</c:v>
                </c:pt>
                <c:pt idx="59">
                  <c:v>96.784252854619353</c:v>
                </c:pt>
                <c:pt idx="60">
                  <c:v>96.834506276903085</c:v>
                </c:pt>
                <c:pt idx="61">
                  <c:v>96.889688137290136</c:v>
                </c:pt>
                <c:pt idx="62">
                  <c:v>96.95001192268694</c:v>
                </c:pt>
                <c:pt idx="63">
                  <c:v>97.015694846286806</c:v>
                </c:pt>
                <c:pt idx="64">
                  <c:v>97.086958239735964</c:v>
                </c:pt>
                <c:pt idx="65">
                  <c:v>97.164027982468383</c:v>
                </c:pt>
                <c:pt idx="66">
                  <c:v>97.247134969041667</c:v>
                </c:pt>
                <c:pt idx="67">
                  <c:v>97.336515615759367</c:v>
                </c:pt>
                <c:pt idx="68">
                  <c:v>97.43241240832765</c:v>
                </c:pt>
                <c:pt idx="69">
                  <c:v>97.535074492757758</c:v>
                </c:pt>
                <c:pt idx="70">
                  <c:v>97.644758312221143</c:v>
                </c:pt>
                <c:pt idx="71">
                  <c:v>97.761728293071428</c:v>
                </c:pt>
                <c:pt idx="72">
                  <c:v>97.886257583805445</c:v>
                </c:pt>
                <c:pt idx="73">
                  <c:v>98.018628851325275</c:v>
                </c:pt>
                <c:pt idx="74">
                  <c:v>98.159135139516707</c:v>
                </c:pt>
                <c:pt idx="75">
                  <c:v>98.308080795873479</c:v>
                </c:pt>
                <c:pt idx="76">
                  <c:v>98.465782472693604</c:v>
                </c:pt>
                <c:pt idx="77">
                  <c:v>98.63257021026061</c:v>
                </c:pt>
                <c:pt idx="78">
                  <c:v>98.808788610421516</c:v>
                </c:pt>
                <c:pt idx="79">
                  <c:v>98.994798110100874</c:v>
                </c:pt>
                <c:pt idx="80">
                  <c:v>99.190976365571601</c:v>
                </c:pt>
                <c:pt idx="81">
                  <c:v>99.397719759758274</c:v>
                </c:pt>
                <c:pt idx="82">
                  <c:v>99.615445046521813</c:v>
                </c:pt>
                <c:pt idx="83">
                  <c:v>99.844591147784172</c:v>
                </c:pt>
                <c:pt idx="84">
                  <c:v>100.08562112156278</c:v>
                </c:pt>
                <c:pt idx="85">
                  <c:v>100.33902432153104</c:v>
                </c:pt>
                <c:pt idx="86">
                  <c:v>100.60531877167728</c:v>
                </c:pt>
                <c:pt idx="87">
                  <c:v>100.88505378307389</c:v>
                </c:pt>
                <c:pt idx="88">
                  <c:v>101.17881284377904</c:v>
                </c:pt>
                <c:pt idx="89">
                  <c:v>101.48721681758752</c:v>
                </c:pt>
                <c:pt idx="90">
                  <c:v>101.81092749286438</c:v>
                </c:pt>
                <c:pt idx="91">
                  <c:v>102.15065152919044</c:v>
                </c:pt>
                <c:pt idx="92">
                  <c:v>102.50714485723154</c:v>
                </c:pt>
                <c:pt idx="93">
                  <c:v>102.88121759636294</c:v>
                </c:pt>
                <c:pt idx="94">
                  <c:v>103.27373956543363</c:v>
                </c:pt>
                <c:pt idx="95">
                  <c:v>103.68564647503922</c:v>
                </c:pt>
                <c:pt idx="96">
                  <c:v>104.11794690525107</c:v>
                </c:pt>
                <c:pt idx="97">
                  <c:v>104.57173019152867</c:v>
                </c:pt>
                <c:pt idx="98">
                  <c:v>105.04817536427174</c:v>
                </c:pt>
                <c:pt idx="99">
                  <c:v>105.54856131511235</c:v>
                </c:pt>
                <c:pt idx="100">
                  <c:v>106.07427839681134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NRTL!$EQ$62:$EQ$162</c:f>
              <c:numCache>
                <c:formatCode>0.00</c:formatCode>
                <c:ptCount val="101"/>
                <c:pt idx="0">
                  <c:v>0</c:v>
                </c:pt>
                <c:pt idx="1">
                  <c:v>9.5170147969778879E-2</c:v>
                </c:pt>
                <c:pt idx="2">
                  <c:v>0.1640992763930178</c:v>
                </c:pt>
                <c:pt idx="3">
                  <c:v>0.21545403638568125</c:v>
                </c:pt>
                <c:pt idx="4">
                  <c:v>0.25459695209142474</c:v>
                </c:pt>
                <c:pt idx="5">
                  <c:v>0.28498820828717258</c:v>
                </c:pt>
                <c:pt idx="6">
                  <c:v>0.3089432346008093</c:v>
                </c:pt>
                <c:pt idx="7">
                  <c:v>0.32806103644362788</c:v>
                </c:pt>
                <c:pt idx="8">
                  <c:v>0.34347648198019054</c:v>
                </c:pt>
                <c:pt idx="9">
                  <c:v>0.35601444443914138</c:v>
                </c:pt>
                <c:pt idx="10">
                  <c:v>0.36628710862226105</c:v>
                </c:pt>
                <c:pt idx="11">
                  <c:v>0.37475721527742406</c:v>
                </c:pt>
                <c:pt idx="12">
                  <c:v>0.38178025188247433</c:v>
                </c:pt>
                <c:pt idx="13">
                  <c:v>0.3876332636589328</c:v>
                </c:pt>
                <c:pt idx="14">
                  <c:v>0.39253494577121395</c:v>
                </c:pt>
                <c:pt idx="15">
                  <c:v>0.39665992369564235</c:v>
                </c:pt>
                <c:pt idx="16">
                  <c:v>0.40014907899229779</c:v>
                </c:pt>
                <c:pt idx="17">
                  <c:v>0.40311713335579419</c:v>
                </c:pt>
                <c:pt idx="18">
                  <c:v>0.40565829905325745</c:v>
                </c:pt>
                <c:pt idx="19">
                  <c:v>0.40785054414794086</c:v>
                </c:pt>
                <c:pt idx="20">
                  <c:v>0.40975885099402665</c:v>
                </c:pt>
                <c:pt idx="21">
                  <c:v>0.41143773331211053</c:v>
                </c:pt>
                <c:pt idx="22">
                  <c:v>0.41293320051149585</c:v>
                </c:pt>
                <c:pt idx="23">
                  <c:v>0.41428430521980641</c:v>
                </c:pt>
                <c:pt idx="24">
                  <c:v>0.41552437321684749</c:v>
                </c:pt>
                <c:pt idx="25">
                  <c:v>0.41668198898438213</c:v>
                </c:pt>
                <c:pt idx="26">
                  <c:v>0.41778179148822764</c:v>
                </c:pt>
                <c:pt idx="27">
                  <c:v>0.41884512134825558</c:v>
                </c:pt>
                <c:pt idx="28">
                  <c:v>0.41989055070158232</c:v>
                </c:pt>
                <c:pt idx="29">
                  <c:v>0.42093431978315443</c:v>
                </c:pt>
                <c:pt idx="30">
                  <c:v>0.42199069881418932</c:v>
                </c:pt>
                <c:pt idx="31">
                  <c:v>0.42307228969757293</c:v>
                </c:pt>
                <c:pt idx="32">
                  <c:v>0.42419027891254585</c:v>
                </c:pt>
                <c:pt idx="33">
                  <c:v>0.42535465062310601</c:v>
                </c:pt>
                <c:pt idx="34">
                  <c:v>0.42657436718077568</c:v>
                </c:pt>
                <c:pt idx="35">
                  <c:v>0.42785752277814393</c:v>
                </c:pt>
                <c:pt idx="36">
                  <c:v>0.42921147489604411</c:v>
                </c:pt>
                <c:pt idx="37">
                  <c:v>0.43064295731101659</c:v>
                </c:pt>
                <c:pt idx="38">
                  <c:v>0.43215817773611453</c:v>
                </c:pt>
                <c:pt idx="39">
                  <c:v>0.43376290261606781</c:v>
                </c:pt>
                <c:pt idx="40">
                  <c:v>0.43546253115591771</c:v>
                </c:pt>
                <c:pt idx="41">
                  <c:v>0.43726216030702164</c:v>
                </c:pt>
                <c:pt idx="42">
                  <c:v>0.43916664214719847</c:v>
                </c:pt>
                <c:pt idx="43">
                  <c:v>0.44118063485893594</c:v>
                </c:pt>
                <c:pt idx="44">
                  <c:v>0.44330864831990974</c:v>
                </c:pt>
                <c:pt idx="45">
                  <c:v>0.44555508516513531</c:v>
                </c:pt>
                <c:pt idx="46">
                  <c:v>0.44792427805302076</c:v>
                </c:pt>
                <c:pt idx="47">
                  <c:v>0.45042052376343161</c:v>
                </c:pt>
                <c:pt idx="48">
                  <c:v>0.4530481146700886</c:v>
                </c:pt>
                <c:pt idx="49">
                  <c:v>0.45581136805915284</c:v>
                </c:pt>
                <c:pt idx="50">
                  <c:v>0.45871465370787773</c:v>
                </c:pt>
                <c:pt idx="51">
                  <c:v>0.46176242008980334</c:v>
                </c:pt>
                <c:pt idx="52">
                  <c:v>0.46495921953418989</c:v>
                </c:pt>
                <c:pt idx="53">
                  <c:v>0.46830973263614339</c:v>
                </c:pt>
                <c:pt idx="54">
                  <c:v>0.47181879218886852</c:v>
                </c:pt>
                <c:pt idx="55">
                  <c:v>0.47549140689004676</c:v>
                </c:pt>
                <c:pt idx="56">
                  <c:v>0.47933278505956645</c:v>
                </c:pt>
                <c:pt idx="57">
                  <c:v>0.48334835859541586</c:v>
                </c:pt>
                <c:pt idx="58">
                  <c:v>0.48754380738792252</c:v>
                </c:pt>
                <c:pt idx="59">
                  <c:v>0.49192508440947108</c:v>
                </c:pt>
                <c:pt idx="60">
                  <c:v>0.49649844169714696</c:v>
                </c:pt>
                <c:pt idx="61">
                  <c:v>0.50127045744921261</c:v>
                </c:pt>
                <c:pt idx="62">
                  <c:v>0.50624806446309256</c:v>
                </c:pt>
                <c:pt idx="63">
                  <c:v>0.51143858015242594</c:v>
                </c:pt>
                <c:pt idx="64">
                  <c:v>0.51684973839392845</c:v>
                </c:pt>
                <c:pt idx="65">
                  <c:v>0.52248972347153844</c:v>
                </c:pt>
                <c:pt idx="66">
                  <c:v>0.52836720640573609</c:v>
                </c:pt>
                <c:pt idx="67">
                  <c:v>0.53449138398032137</c:v>
                </c:pt>
                <c:pt idx="68">
                  <c:v>0.54087202080789742</c:v>
                </c:pt>
                <c:pt idx="69">
                  <c:v>0.54751949480908824</c:v>
                </c:pt>
                <c:pt idx="70">
                  <c:v>0.55444484651999804</c:v>
                </c:pt>
                <c:pt idx="71">
                  <c:v>0.5616598326880099</c:v>
                </c:pt>
                <c:pt idx="72">
                  <c:v>0.56917698466902977</c:v>
                </c:pt>
                <c:pt idx="73">
                  <c:v>0.57700967220024824</c:v>
                </c:pt>
                <c:pt idx="74">
                  <c:v>0.58517217319318138</c:v>
                </c:pt>
                <c:pt idx="75">
                  <c:v>0.59367975027320041</c:v>
                </c:pt>
                <c:pt idx="76">
                  <c:v>0.60254873488609406</c:v>
                </c:pt>
                <c:pt idx="77">
                  <c:v>0.61179661990130896</c:v>
                </c:pt>
                <c:pt idx="78">
                  <c:v>0.6214421617679452</c:v>
                </c:pt>
                <c:pt idx="79">
                  <c:v>0.63150549342650164</c:v>
                </c:pt>
                <c:pt idx="80">
                  <c:v>0.64200824935017176</c:v>
                </c:pt>
                <c:pt idx="81">
                  <c:v>0.65297370428860324</c:v>
                </c:pt>
                <c:pt idx="82">
                  <c:v>0.6644269275198319</c:v>
                </c:pt>
                <c:pt idx="83">
                  <c:v>0.67639495468851718</c:v>
                </c:pt>
                <c:pt idx="84">
                  <c:v>0.68890697962882241</c:v>
                </c:pt>
                <c:pt idx="85">
                  <c:v>0.70199456894706569</c:v>
                </c:pt>
                <c:pt idx="86">
                  <c:v>0.71569190258433857</c:v>
                </c:pt>
                <c:pt idx="87">
                  <c:v>0.73003604410646061</c:v>
                </c:pt>
                <c:pt idx="88">
                  <c:v>0.74506724509489197</c:v>
                </c:pt>
                <c:pt idx="89">
                  <c:v>0.76082928875873035</c:v>
                </c:pt>
                <c:pt idx="90">
                  <c:v>0.77736987878080588</c:v>
                </c:pt>
                <c:pt idx="91">
                  <c:v>0.79474108048258529</c:v>
                </c:pt>
                <c:pt idx="92">
                  <c:v>0.81299982268355808</c:v>
                </c:pt>
                <c:pt idx="93">
                  <c:v>0.83220847019225153</c:v>
                </c:pt>
                <c:pt idx="94">
                  <c:v>0.85243547876170533</c:v>
                </c:pt>
                <c:pt idx="95">
                  <c:v>0.87375614665386236</c:v>
                </c:pt>
                <c:pt idx="96">
                  <c:v>0.89625347978821923</c:v>
                </c:pt>
                <c:pt idx="97">
                  <c:v>0.9200191909328953</c:v>
                </c:pt>
                <c:pt idx="98">
                  <c:v>0.94515485770162699</c:v>
                </c:pt>
                <c:pt idx="99">
                  <c:v>0.97177326946939413</c:v>
                </c:pt>
                <c:pt idx="100">
                  <c:v>0.99999999999999867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109.32002313558621</c:v>
                </c:pt>
                <c:pt idx="1">
                  <c:v>106.66133946568641</c:v>
                </c:pt>
                <c:pt idx="2">
                  <c:v>104.61942467970255</c:v>
                </c:pt>
                <c:pt idx="3">
                  <c:v>103.03246885146677</c:v>
                </c:pt>
                <c:pt idx="4">
                  <c:v>101.78678240076886</c:v>
                </c:pt>
                <c:pt idx="5">
                  <c:v>100.80089166442065</c:v>
                </c:pt>
                <c:pt idx="6">
                  <c:v>100.01530446347897</c:v>
                </c:pt>
                <c:pt idx="7">
                  <c:v>99.385830546723923</c:v>
                </c:pt>
                <c:pt idx="8">
                  <c:v>98.879140732685755</c:v>
                </c:pt>
                <c:pt idx="9">
                  <c:v>98.469755968725394</c:v>
                </c:pt>
                <c:pt idx="10">
                  <c:v>98.137966228194614</c:v>
                </c:pt>
                <c:pt idx="11">
                  <c:v>97.868365639178705</c:v>
                </c:pt>
                <c:pt idx="12">
                  <c:v>97.648803738336824</c:v>
                </c:pt>
                <c:pt idx="13">
                  <c:v>97.469622807857149</c:v>
                </c:pt>
                <c:pt idx="14">
                  <c:v>97.323095237332154</c:v>
                </c:pt>
                <c:pt idx="15">
                  <c:v>97.203002955028751</c:v>
                </c:pt>
                <c:pt idx="16">
                  <c:v>97.104319246575074</c:v>
                </c:pt>
                <c:pt idx="17">
                  <c:v>97.022965364824813</c:v>
                </c:pt>
                <c:pt idx="18">
                  <c:v>96.955622458352991</c:v>
                </c:pt>
                <c:pt idx="19">
                  <c:v>96.899584890720575</c:v>
                </c:pt>
                <c:pt idx="20">
                  <c:v>96.852644861917497</c:v>
                </c:pt>
                <c:pt idx="21">
                  <c:v>96.813000937894117</c:v>
                </c:pt>
                <c:pt idx="22">
                  <c:v>96.779185009238176</c:v>
                </c:pt>
                <c:pt idx="23">
                  <c:v>96.750003577452276</c:v>
                </c:pt>
                <c:pt idx="24">
                  <c:v>96.724490268984482</c:v>
                </c:pt>
                <c:pt idx="25">
                  <c:v>96.701867213250466</c:v>
                </c:pt>
                <c:pt idx="26">
                  <c:v>96.68151346706918</c:v>
                </c:pt>
                <c:pt idx="27">
                  <c:v>96.662939076963312</c:v>
                </c:pt>
                <c:pt idx="28">
                  <c:v>96.645763679704601</c:v>
                </c:pt>
                <c:pt idx="29">
                  <c:v>96.629698776739588</c:v>
                </c:pt>
                <c:pt idx="30">
                  <c:v>96.614532998630466</c:v>
                </c:pt>
                <c:pt idx="31">
                  <c:v>96.600119815149696</c:v>
                </c:pt>
                <c:pt idx="32">
                  <c:v>96.586367255213645</c:v>
                </c:pt>
                <c:pt idx="33">
                  <c:v>96.573229285850175</c:v>
                </c:pt>
                <c:pt idx="34">
                  <c:v>96.560698566376118</c:v>
                </c:pt>
                <c:pt idx="35">
                  <c:v>96.548800347042288</c:v>
                </c:pt>
                <c:pt idx="36">
                  <c:v>96.537587323703406</c:v>
                </c:pt>
                <c:pt idx="37">
                  <c:v>96.527135293953847</c:v>
                </c:pt>
                <c:pt idx="38">
                  <c:v>96.517539487446015</c:v>
                </c:pt>
                <c:pt idx="39">
                  <c:v>96.508911465174947</c:v>
                </c:pt>
                <c:pt idx="40">
                  <c:v>96.501376500435754</c:v>
                </c:pt>
                <c:pt idx="41">
                  <c:v>96.495071368795948</c:v>
                </c:pt>
                <c:pt idx="42">
                  <c:v>96.490142486411287</c:v>
                </c:pt>
                <c:pt idx="43">
                  <c:v>96.486744345880879</c:v>
                </c:pt>
                <c:pt idx="44">
                  <c:v>96.485038206985678</c:v>
                </c:pt>
                <c:pt idx="45">
                  <c:v>96.485191006414311</c:v>
                </c:pt>
                <c:pt idx="46">
                  <c:v>96.487374456198495</c:v>
                </c:pt>
                <c:pt idx="47">
                  <c:v>96.491764305283596</c:v>
                </c:pt>
                <c:pt idx="48">
                  <c:v>96.498539742593948</c:v>
                </c:pt>
                <c:pt idx="49">
                  <c:v>96.507882923267744</c:v>
                </c:pt>
                <c:pt idx="50">
                  <c:v>96.519978602531864</c:v>
                </c:pt>
                <c:pt idx="51">
                  <c:v>96.535013864062989</c:v>
                </c:pt>
                <c:pt idx="52">
                  <c:v>96.553177931695927</c:v>
                </c:pt>
                <c:pt idx="53">
                  <c:v>96.57466205506887</c:v>
                </c:pt>
                <c:pt idx="54">
                  <c:v>96.599659461273745</c:v>
                </c:pt>
                <c:pt idx="55">
                  <c:v>96.628365365861782</c:v>
                </c:pt>
                <c:pt idx="56">
                  <c:v>96.6609770376607</c:v>
                </c:pt>
                <c:pt idx="57">
                  <c:v>96.697693912832051</c:v>
                </c:pt>
                <c:pt idx="58">
                  <c:v>96.738717754447293</c:v>
                </c:pt>
                <c:pt idx="59">
                  <c:v>96.784252854619353</c:v>
                </c:pt>
                <c:pt idx="60">
                  <c:v>96.834506276903085</c:v>
                </c:pt>
                <c:pt idx="61">
                  <c:v>96.889688137290136</c:v>
                </c:pt>
                <c:pt idx="62">
                  <c:v>96.95001192268694</c:v>
                </c:pt>
                <c:pt idx="63">
                  <c:v>97.015694846286806</c:v>
                </c:pt>
                <c:pt idx="64">
                  <c:v>97.086958239735964</c:v>
                </c:pt>
                <c:pt idx="65">
                  <c:v>97.164027982468383</c:v>
                </c:pt>
                <c:pt idx="66">
                  <c:v>97.247134969041667</c:v>
                </c:pt>
                <c:pt idx="67">
                  <c:v>97.336515615759367</c:v>
                </c:pt>
                <c:pt idx="68">
                  <c:v>97.43241240832765</c:v>
                </c:pt>
                <c:pt idx="69">
                  <c:v>97.535074492757758</c:v>
                </c:pt>
                <c:pt idx="70">
                  <c:v>97.644758312221143</c:v>
                </c:pt>
                <c:pt idx="71">
                  <c:v>97.761728293071428</c:v>
                </c:pt>
                <c:pt idx="72">
                  <c:v>97.886257583805445</c:v>
                </c:pt>
                <c:pt idx="73">
                  <c:v>98.018628851325275</c:v>
                </c:pt>
                <c:pt idx="74">
                  <c:v>98.159135139516707</c:v>
                </c:pt>
                <c:pt idx="75">
                  <c:v>98.308080795873479</c:v>
                </c:pt>
                <c:pt idx="76">
                  <c:v>98.465782472693604</c:v>
                </c:pt>
                <c:pt idx="77">
                  <c:v>98.63257021026061</c:v>
                </c:pt>
                <c:pt idx="78">
                  <c:v>98.808788610421516</c:v>
                </c:pt>
                <c:pt idx="79">
                  <c:v>98.994798110100874</c:v>
                </c:pt>
                <c:pt idx="80">
                  <c:v>99.190976365571601</c:v>
                </c:pt>
                <c:pt idx="81">
                  <c:v>99.397719759758274</c:v>
                </c:pt>
                <c:pt idx="82">
                  <c:v>99.615445046521813</c:v>
                </c:pt>
                <c:pt idx="83">
                  <c:v>99.844591147784172</c:v>
                </c:pt>
                <c:pt idx="84">
                  <c:v>100.08562112156278</c:v>
                </c:pt>
                <c:pt idx="85">
                  <c:v>100.33902432153104</c:v>
                </c:pt>
                <c:pt idx="86">
                  <c:v>100.60531877167728</c:v>
                </c:pt>
                <c:pt idx="87">
                  <c:v>100.88505378307389</c:v>
                </c:pt>
                <c:pt idx="88">
                  <c:v>101.17881284377904</c:v>
                </c:pt>
                <c:pt idx="89">
                  <c:v>101.48721681758752</c:v>
                </c:pt>
                <c:pt idx="90">
                  <c:v>101.81092749286438</c:v>
                </c:pt>
                <c:pt idx="91">
                  <c:v>102.15065152919044</c:v>
                </c:pt>
                <c:pt idx="92">
                  <c:v>102.50714485723154</c:v>
                </c:pt>
                <c:pt idx="93">
                  <c:v>102.88121759636294</c:v>
                </c:pt>
                <c:pt idx="94">
                  <c:v>103.27373956543363</c:v>
                </c:pt>
                <c:pt idx="95">
                  <c:v>103.68564647503922</c:v>
                </c:pt>
                <c:pt idx="96">
                  <c:v>104.11794690525107</c:v>
                </c:pt>
                <c:pt idx="97">
                  <c:v>104.57173019152867</c:v>
                </c:pt>
                <c:pt idx="98">
                  <c:v>105.04817536427174</c:v>
                </c:pt>
                <c:pt idx="99">
                  <c:v>105.54856131511235</c:v>
                </c:pt>
                <c:pt idx="100">
                  <c:v>106.07427839681134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06176"/>
        <c:axId val="144307712"/>
      </c:scatterChart>
      <c:valAx>
        <c:axId val="14430617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44307712"/>
        <c:crosses val="autoZero"/>
        <c:crossBetween val="midCat"/>
        <c:majorUnit val="0.2"/>
      </c:valAx>
      <c:valAx>
        <c:axId val="144307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Temperature (Deg C)</a:t>
                </a:r>
              </a:p>
            </c:rich>
          </c:tx>
          <c:layout>
            <c:manualLayout>
              <c:xMode val="edge"/>
              <c:yMode val="edge"/>
              <c:x val="7.050223769973391E-3"/>
              <c:y val="0.278303536544511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306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NRTL!$S$167:$S$267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1.9851401036166494</c:v>
                </c:pt>
                <c:pt idx="1">
                  <c:v>2.1602816843698647</c:v>
                </c:pt>
                <c:pt idx="2">
                  <c:v>2.3063969022147499</c:v>
                </c:pt>
                <c:pt idx="3">
                  <c:v>2.4284878692265166</c:v>
                </c:pt>
                <c:pt idx="4">
                  <c:v>2.5306503913615774</c:v>
                </c:pt>
                <c:pt idx="5">
                  <c:v>2.6162489087108258</c:v>
                </c:pt>
                <c:pt idx="6">
                  <c:v>2.6880554114877828</c:v>
                </c:pt>
                <c:pt idx="7">
                  <c:v>2.7483602090296873</c:v>
                </c:pt>
                <c:pt idx="8">
                  <c:v>2.7990606091105303</c:v>
                </c:pt>
                <c:pt idx="9">
                  <c:v>2.8417321870994181</c:v>
                </c:pt>
                <c:pt idx="10">
                  <c:v>2.8776862764201008</c:v>
                </c:pt>
                <c:pt idx="11">
                  <c:v>2.9080165107281806</c:v>
                </c:pt>
                <c:pt idx="12">
                  <c:v>2.933636633197739</c:v>
                </c:pt>
                <c:pt idx="13">
                  <c:v>2.9553113140143559</c:v>
                </c:pt>
                <c:pt idx="14">
                  <c:v>2.9736813498368631</c:v>
                </c:pt>
                <c:pt idx="15">
                  <c:v>2.9892843333122459</c:v>
                </c:pt>
                <c:pt idx="16">
                  <c:v>3.0025716576595372</c:v>
                </c:pt>
                <c:pt idx="17">
                  <c:v>3.0139225464770281</c:v>
                </c:pt>
                <c:pt idx="18">
                  <c:v>3.0236556613347956</c:v>
                </c:pt>
                <c:pt idx="19">
                  <c:v>3.0320387310495254</c:v>
                </c:pt>
                <c:pt idx="20">
                  <c:v>3.0392965604126538</c:v>
                </c:pt>
                <c:pt idx="21">
                  <c:v>3.0456177076442525</c:v>
                </c:pt>
                <c:pt idx="22">
                  <c:v>3.0511600651824224</c:v>
                </c:pt>
                <c:pt idx="23">
                  <c:v>3.0560555346539466</c:v>
                </c:pt>
                <c:pt idx="24">
                  <c:v>3.0604139517221789</c:v>
                </c:pt>
                <c:pt idx="25">
                  <c:v>3.0643263881898588</c:v>
                </c:pt>
                <c:pt idx="26">
                  <c:v>3.0678679358515413</c:v>
                </c:pt>
                <c:pt idx="27">
                  <c:v>3.0711000580454377</c:v>
                </c:pt>
                <c:pt idx="28">
                  <c:v>3.0740725797826873</c:v>
                </c:pt>
                <c:pt idx="29">
                  <c:v>3.0768253750490868</c:v>
                </c:pt>
                <c:pt idx="30">
                  <c:v>3.0793897998373416</c:v>
                </c:pt>
                <c:pt idx="31">
                  <c:v>3.0817899112448304</c:v>
                </c:pt>
                <c:pt idx="32">
                  <c:v>3.0840435062177485</c:v>
                </c:pt>
                <c:pt idx="33">
                  <c:v>3.0861630079613067</c:v>
                </c:pt>
                <c:pt idx="34">
                  <c:v>3.0881562234456461</c:v>
                </c:pt>
                <c:pt idx="35">
                  <c:v>3.0900269916398613</c:v>
                </c:pt>
                <c:pt idx="36">
                  <c:v>3.0917757389579452</c:v>
                </c:pt>
                <c:pt idx="37">
                  <c:v>3.0933999557840104</c:v>
                </c:pt>
                <c:pt idx="38">
                  <c:v>3.0948946057651305</c:v>
                </c:pt>
                <c:pt idx="39">
                  <c:v>3.0962524777417673</c:v>
                </c:pt>
                <c:pt idx="40">
                  <c:v>3.0974644886650347</c:v>
                </c:pt>
                <c:pt idx="41">
                  <c:v>3.0985199445760063</c:v>
                </c:pt>
                <c:pt idx="42">
                  <c:v>3.0994067656525583</c:v>
                </c:pt>
                <c:pt idx="43">
                  <c:v>3.1001116804296127</c:v>
                </c:pt>
                <c:pt idx="44">
                  <c:v>3.1006203935405812</c:v>
                </c:pt>
                <c:pt idx="45">
                  <c:v>3.100917730687871</c:v>
                </c:pt>
                <c:pt idx="46">
                  <c:v>3.1009877640092776</c:v>
                </c:pt>
                <c:pt idx="47">
                  <c:v>3.1008139205487666</c:v>
                </c:pt>
                <c:pt idx="48">
                  <c:v>3.1003790761513388</c:v>
                </c:pt>
                <c:pt idx="49">
                  <c:v>3.0996656367713298</c:v>
                </c:pt>
                <c:pt idx="50">
                  <c:v>3.0986556089022814</c:v>
                </c:pt>
                <c:pt idx="51">
                  <c:v>3.0973306605969473</c:v>
                </c:pt>
                <c:pt idx="52">
                  <c:v>3.0956721743414004</c:v>
                </c:pt>
                <c:pt idx="53">
                  <c:v>3.0936612928724232</c:v>
                </c:pt>
                <c:pt idx="54">
                  <c:v>3.0912789588776932</c:v>
                </c:pt>
                <c:pt idx="55">
                  <c:v>3.0885059493900493</c:v>
                </c:pt>
                <c:pt idx="56">
                  <c:v>3.0853229055770335</c:v>
                </c:pt>
                <c:pt idx="57">
                  <c:v>3.0817103585323835</c:v>
                </c:pt>
                <c:pt idx="58">
                  <c:v>3.0776487515947508</c:v>
                </c:pt>
                <c:pt idx="59">
                  <c:v>3.0731184596489007</c:v>
                </c:pt>
                <c:pt idx="60">
                  <c:v>3.0680998058041995</c:v>
                </c:pt>
                <c:pt idx="61">
                  <c:v>3.0625730757930851</c:v>
                </c:pt>
                <c:pt idx="62">
                  <c:v>3.0565185303871298</c:v>
                </c:pt>
                <c:pt idx="63">
                  <c:v>3.0499164160893448</c:v>
                </c:pt>
                <c:pt idx="64">
                  <c:v>3.0427469743276547</c:v>
                </c:pt>
                <c:pt idx="65">
                  <c:v>3.0349904493451918</c:v>
                </c:pt>
                <c:pt idx="66">
                  <c:v>3.0266270949577407</c:v>
                </c:pt>
                <c:pt idx="67">
                  <c:v>3.0176371803266182</c:v>
                </c:pt>
                <c:pt idx="68">
                  <c:v>3.008000994876173</c:v>
                </c:pt>
                <c:pt idx="69">
                  <c:v>2.9976988524684538</c:v>
                </c:pt>
                <c:pt idx="70">
                  <c:v>2.9867110949331082</c:v>
                </c:pt>
                <c:pt idx="71">
                  <c:v>2.9750180950380187</c:v>
                </c:pt>
                <c:pt idx="72">
                  <c:v>2.9626002589751717</c:v>
                </c:pt>
                <c:pt idx="73">
                  <c:v>2.9494380284267048</c:v>
                </c:pt>
                <c:pt idx="74">
                  <c:v>2.9355118822677482</c:v>
                </c:pt>
                <c:pt idx="75">
                  <c:v>2.9208023379553638</c:v>
                </c:pt>
                <c:pt idx="76">
                  <c:v>2.9052899526465623</c:v>
                </c:pt>
                <c:pt idx="77">
                  <c:v>2.8889553240828074</c:v>
                </c:pt>
                <c:pt idx="78">
                  <c:v>2.8717790912735826</c:v>
                </c:pt>
                <c:pt idx="79">
                  <c:v>2.8537419350073336</c:v>
                </c:pt>
                <c:pt idx="80">
                  <c:v>2.8348245782144348</c:v>
                </c:pt>
                <c:pt idx="81">
                  <c:v>2.8150077862035423</c:v>
                </c:pt>
                <c:pt idx="82">
                  <c:v>2.7942723667899059</c:v>
                </c:pt>
                <c:pt idx="83">
                  <c:v>2.7725991703317154</c:v>
                </c:pt>
                <c:pt idx="84">
                  <c:v>2.7499690896883862</c:v>
                </c:pt>
                <c:pt idx="85">
                  <c:v>2.7263630601128281</c:v>
                </c:pt>
                <c:pt idx="86">
                  <c:v>2.7017620590880389</c:v>
                </c:pt>
                <c:pt idx="87">
                  <c:v>2.676147106116971</c:v>
                </c:pt>
                <c:pt idx="88">
                  <c:v>2.6494992624733116</c:v>
                </c:pt>
                <c:pt idx="89">
                  <c:v>2.6217996309197469</c:v>
                </c:pt>
                <c:pt idx="90">
                  <c:v>2.5930293553992994</c:v>
                </c:pt>
                <c:pt idx="91">
                  <c:v>2.5631696207044983</c:v>
                </c:pt>
                <c:pt idx="92">
                  <c:v>2.5322016521284083</c:v>
                </c:pt>
                <c:pt idx="93">
                  <c:v>2.500106715100908</c:v>
                </c:pt>
                <c:pt idx="94">
                  <c:v>2.466866114813052</c:v>
                </c:pt>
                <c:pt idx="95">
                  <c:v>2.4324611958318778</c:v>
                </c:pt>
                <c:pt idx="96">
                  <c:v>2.396873341707598</c:v>
                </c:pt>
                <c:pt idx="97">
                  <c:v>2.3600839745747559</c:v>
                </c:pt>
                <c:pt idx="98">
                  <c:v>2.3220745547486144</c:v>
                </c:pt>
                <c:pt idx="99">
                  <c:v>2.2828265803177872</c:v>
                </c:pt>
                <c:pt idx="100">
                  <c:v>2.242321586733877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NRTL!$AB$167:$AB$267</c:f>
              <c:numCache>
                <c:formatCode>0.00</c:formatCode>
                <c:ptCount val="101"/>
                <c:pt idx="0">
                  <c:v>0</c:v>
                </c:pt>
                <c:pt idx="1">
                  <c:v>8.9874560714030272E-2</c:v>
                </c:pt>
                <c:pt idx="2">
                  <c:v>0.15508956714654656</c:v>
                </c:pt>
                <c:pt idx="3">
                  <c:v>0.20414500433744601</c:v>
                </c:pt>
                <c:pt idx="4">
                  <c:v>0.24205881867807014</c:v>
                </c:pt>
                <c:pt idx="5">
                  <c:v>0.27198476543313682</c:v>
                </c:pt>
                <c:pt idx="6">
                  <c:v>0.29600480370481574</c:v>
                </c:pt>
                <c:pt idx="7">
                  <c:v>0.31554889429623212</c:v>
                </c:pt>
                <c:pt idx="8">
                  <c:v>0.33163175652181537</c:v>
                </c:pt>
                <c:pt idx="9">
                  <c:v>0.34499339532249673</c:v>
                </c:pt>
                <c:pt idx="10">
                  <c:v>0.35618614153828998</c:v>
                </c:pt>
                <c:pt idx="11">
                  <c:v>0.36563054501029041</c:v>
                </c:pt>
                <c:pt idx="12">
                  <c:v>0.37365239682372398</c:v>
                </c:pt>
                <c:pt idx="13">
                  <c:v>0.38050792165968367</c:v>
                </c:pt>
                <c:pt idx="14">
                  <c:v>0.3864013304928095</c:v>
                </c:pt>
                <c:pt idx="15">
                  <c:v>0.39149730906235375</c:v>
                </c:pt>
                <c:pt idx="16">
                  <c:v>0.39593007065853864</c:v>
                </c:pt>
                <c:pt idx="17">
                  <c:v>0.39981002933057536</c:v>
                </c:pt>
                <c:pt idx="18">
                  <c:v>0.40322879403416639</c:v>
                </c:pt>
                <c:pt idx="19">
                  <c:v>0.40626295791109984</c:v>
                </c:pt>
                <c:pt idx="20">
                  <c:v>0.40897700964893147</c:v>
                </c:pt>
                <c:pt idx="21">
                  <c:v>0.41142559615090091</c:v>
                </c:pt>
                <c:pt idx="22">
                  <c:v>0.41365529971251341</c:v>
                </c:pt>
                <c:pt idx="23">
                  <c:v>0.41570604753374796</c:v>
                </c:pt>
                <c:pt idx="24">
                  <c:v>0.41761223974945511</c:v>
                </c:pt>
                <c:pt idx="25">
                  <c:v>0.41940365977381427</c:v>
                </c:pt>
                <c:pt idx="26">
                  <c:v>0.42110621471172655</c:v>
                </c:pt>
                <c:pt idx="27">
                  <c:v>0.42274254195396066</c:v>
                </c:pt>
                <c:pt idx="28">
                  <c:v>0.42433250953811424</c:v>
                </c:pt>
                <c:pt idx="29">
                  <c:v>0.42589363153163723</c:v>
                </c:pt>
                <c:pt idx="30">
                  <c:v>0.42744141495848842</c:v>
                </c:pt>
                <c:pt idx="31">
                  <c:v>0.42898965121454918</c:v>
                </c:pt>
                <c:pt idx="32">
                  <c:v>0.43055066219198102</c:v>
                </c:pt>
                <c:pt idx="33">
                  <c:v>0.43213550923960992</c:v>
                </c:pt>
                <c:pt idx="34">
                  <c:v>0.43375417146628398</c:v>
                </c:pt>
                <c:pt idx="35">
                  <c:v>0.4354156986310192</c:v>
                </c:pt>
                <c:pt idx="36">
                  <c:v>0.43712834287219587</c:v>
                </c:pt>
                <c:pt idx="37">
                  <c:v>0.4388996727446709</c:v>
                </c:pt>
                <c:pt idx="38">
                  <c:v>0.44073667241095749</c:v>
                </c:pt>
                <c:pt idx="39">
                  <c:v>0.44264582833477467</c:v>
                </c:pt>
                <c:pt idx="40">
                  <c:v>0.44463320542511514</c:v>
                </c:pt>
                <c:pt idx="41">
                  <c:v>0.44670451425570834</c:v>
                </c:pt>
                <c:pt idx="42">
                  <c:v>0.44886517072238247</c:v>
                </c:pt>
                <c:pt idx="43">
                  <c:v>0.45112034928696648</c:v>
                </c:pt>
                <c:pt idx="44">
                  <c:v>0.45347503078137036</c:v>
                </c:pt>
                <c:pt idx="45">
                  <c:v>0.45593404560180578</c:v>
                </c:pt>
                <c:pt idx="46">
                  <c:v>0.45850211300480143</c:v>
                </c:pt>
                <c:pt idx="47">
                  <c:v>0.46118387711905334</c:v>
                </c:pt>
                <c:pt idx="48">
                  <c:v>0.4639839402064902</c:v>
                </c:pt>
                <c:pt idx="49">
                  <c:v>0.46690689363926308</c:v>
                </c:pt>
                <c:pt idx="50">
                  <c:v>0.46995734700432318</c:v>
                </c:pt>
                <c:pt idx="51">
                  <c:v>0.47313995570191475</c:v>
                </c:pt>
                <c:pt idx="52">
                  <c:v>0.47645944736717294</c:v>
                </c:pt>
                <c:pt idx="53">
                  <c:v>0.47992064741385287</c:v>
                </c:pt>
                <c:pt idx="54">
                  <c:v>0.48352850397503988</c:v>
                </c:pt>
                <c:pt idx="55">
                  <c:v>0.4872881124967382</c:v>
                </c:pt>
                <c:pt idx="56">
                  <c:v>0.49120474022588162</c:v>
                </c:pt>
                <c:pt idx="57">
                  <c:v>0.49528385082407234</c:v>
                </c:pt>
                <c:pt idx="58">
                  <c:v>0.49953112933189697</c:v>
                </c:pt>
                <c:pt idx="59">
                  <c:v>0.50395250770569322</c:v>
                </c:pt>
                <c:pt idx="60">
                  <c:v>0.50855419114901601</c:v>
                </c:pt>
                <c:pt idx="61">
                  <c:v>0.51334268546464557</c:v>
                </c:pt>
                <c:pt idx="62">
                  <c:v>0.51832482565981375</c:v>
                </c:pt>
                <c:pt idx="63">
                  <c:v>0.52350780604741876</c:v>
                </c:pt>
                <c:pt idx="64">
                  <c:v>0.52889921209949831</c:v>
                </c:pt>
                <c:pt idx="65">
                  <c:v>0.53450705432633849</c:v>
                </c:pt>
                <c:pt idx="66">
                  <c:v>0.54033980447556096</c:v>
                </c:pt>
                <c:pt idx="67">
                  <c:v>0.54640643437075287</c:v>
                </c:pt>
                <c:pt idx="68">
                  <c:v>0.55271645773909461</c:v>
                </c:pt>
                <c:pt idx="69">
                  <c:v>0.55927997541258379</c:v>
                </c:pt>
                <c:pt idx="70">
                  <c:v>0.56610772432852186</c:v>
                </c:pt>
                <c:pt idx="71">
                  <c:v>0.57321113080271868</c:v>
                </c:pt>
                <c:pt idx="72">
                  <c:v>0.58060236860439163</c:v>
                </c:pt>
                <c:pt idx="73">
                  <c:v>0.58829442242612551</c:v>
                </c:pt>
                <c:pt idx="74">
                  <c:v>0.59630115741694445</c:v>
                </c:pt>
                <c:pt idx="75">
                  <c:v>0.60463739553317242</c:v>
                </c:pt>
                <c:pt idx="76">
                  <c:v>0.61331899956235281</c:v>
                </c:pt>
                <c:pt idx="77">
                  <c:v>0.62236296579242856</c:v>
                </c:pt>
                <c:pt idx="78">
                  <c:v>0.63178752643453995</c:v>
                </c:pt>
                <c:pt idx="79">
                  <c:v>0.64161226306663421</c:v>
                </c:pt>
                <c:pt idx="80">
                  <c:v>0.65185823255076281</c:v>
                </c:pt>
                <c:pt idx="81">
                  <c:v>0.66254810709451595</c:v>
                </c:pt>
                <c:pt idx="82">
                  <c:v>0.67370633038261585</c:v>
                </c:pt>
                <c:pt idx="83">
                  <c:v>0.68535929200571388</c:v>
                </c:pt>
                <c:pt idx="84">
                  <c:v>0.69753552276898845</c:v>
                </c:pt>
                <c:pt idx="85">
                  <c:v>0.71026591388435734</c:v>
                </c:pt>
                <c:pt idx="86">
                  <c:v>0.72358396355070398</c:v>
                </c:pt>
                <c:pt idx="87">
                  <c:v>0.73752605502337165</c:v>
                </c:pt>
                <c:pt idx="88">
                  <c:v>0.75213177098828643</c:v>
                </c:pt>
                <c:pt idx="89">
                  <c:v>0.76744424991354554</c:v>
                </c:pt>
                <c:pt idx="90">
                  <c:v>0.78351059108479815</c:v>
                </c:pt>
                <c:pt idx="91">
                  <c:v>0.80038231628132972</c:v>
                </c:pt>
                <c:pt idx="92">
                  <c:v>0.8181158975692453</c:v>
                </c:pt>
                <c:pt idx="93">
                  <c:v>0.83677336254233436</c:v>
                </c:pt>
                <c:pt idx="94">
                  <c:v>0.8564229906140256</c:v>
                </c:pt>
                <c:pt idx="95">
                  <c:v>0.87714011676299286</c:v>
                </c:pt>
                <c:pt idx="96">
                  <c:v>0.89900806259943455</c:v>
                </c:pt>
                <c:pt idx="97">
                  <c:v>0.92211921892926663</c:v>
                </c:pt>
                <c:pt idx="98">
                  <c:v>0.9465763093852001</c:v>
                </c:pt>
                <c:pt idx="99">
                  <c:v>0.97249387147709865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1.9851401036166494</c:v>
                </c:pt>
                <c:pt idx="1">
                  <c:v>2.1602816843698647</c:v>
                </c:pt>
                <c:pt idx="2">
                  <c:v>2.3063969022147499</c:v>
                </c:pt>
                <c:pt idx="3">
                  <c:v>2.4284878692265166</c:v>
                </c:pt>
                <c:pt idx="4">
                  <c:v>2.5306503913615774</c:v>
                </c:pt>
                <c:pt idx="5">
                  <c:v>2.6162489087108258</c:v>
                </c:pt>
                <c:pt idx="6">
                  <c:v>2.6880554114877828</c:v>
                </c:pt>
                <c:pt idx="7">
                  <c:v>2.7483602090296873</c:v>
                </c:pt>
                <c:pt idx="8">
                  <c:v>2.7990606091105303</c:v>
                </c:pt>
                <c:pt idx="9">
                  <c:v>2.8417321870994181</c:v>
                </c:pt>
                <c:pt idx="10">
                  <c:v>2.8776862764201008</c:v>
                </c:pt>
                <c:pt idx="11">
                  <c:v>2.9080165107281806</c:v>
                </c:pt>
                <c:pt idx="12">
                  <c:v>2.933636633197739</c:v>
                </c:pt>
                <c:pt idx="13">
                  <c:v>2.9553113140143559</c:v>
                </c:pt>
                <c:pt idx="14">
                  <c:v>2.9736813498368631</c:v>
                </c:pt>
                <c:pt idx="15">
                  <c:v>2.9892843333122459</c:v>
                </c:pt>
                <c:pt idx="16">
                  <c:v>3.0025716576595372</c:v>
                </c:pt>
                <c:pt idx="17">
                  <c:v>3.0139225464770281</c:v>
                </c:pt>
                <c:pt idx="18">
                  <c:v>3.0236556613347956</c:v>
                </c:pt>
                <c:pt idx="19">
                  <c:v>3.0320387310495254</c:v>
                </c:pt>
                <c:pt idx="20">
                  <c:v>3.0392965604126538</c:v>
                </c:pt>
                <c:pt idx="21">
                  <c:v>3.0456177076442525</c:v>
                </c:pt>
                <c:pt idx="22">
                  <c:v>3.0511600651824224</c:v>
                </c:pt>
                <c:pt idx="23">
                  <c:v>3.0560555346539466</c:v>
                </c:pt>
                <c:pt idx="24">
                  <c:v>3.0604139517221789</c:v>
                </c:pt>
                <c:pt idx="25">
                  <c:v>3.0643263881898588</c:v>
                </c:pt>
                <c:pt idx="26">
                  <c:v>3.0678679358515413</c:v>
                </c:pt>
                <c:pt idx="27">
                  <c:v>3.0711000580454377</c:v>
                </c:pt>
                <c:pt idx="28">
                  <c:v>3.0740725797826873</c:v>
                </c:pt>
                <c:pt idx="29">
                  <c:v>3.0768253750490868</c:v>
                </c:pt>
                <c:pt idx="30">
                  <c:v>3.0793897998373416</c:v>
                </c:pt>
                <c:pt idx="31">
                  <c:v>3.0817899112448304</c:v>
                </c:pt>
                <c:pt idx="32">
                  <c:v>3.0840435062177485</c:v>
                </c:pt>
                <c:pt idx="33">
                  <c:v>3.0861630079613067</c:v>
                </c:pt>
                <c:pt idx="34">
                  <c:v>3.0881562234456461</c:v>
                </c:pt>
                <c:pt idx="35">
                  <c:v>3.0900269916398613</c:v>
                </c:pt>
                <c:pt idx="36">
                  <c:v>3.0917757389579452</c:v>
                </c:pt>
                <c:pt idx="37">
                  <c:v>3.0933999557840104</c:v>
                </c:pt>
                <c:pt idx="38">
                  <c:v>3.0948946057651305</c:v>
                </c:pt>
                <c:pt idx="39">
                  <c:v>3.0962524777417673</c:v>
                </c:pt>
                <c:pt idx="40">
                  <c:v>3.0974644886650347</c:v>
                </c:pt>
                <c:pt idx="41">
                  <c:v>3.0985199445760063</c:v>
                </c:pt>
                <c:pt idx="42">
                  <c:v>3.0994067656525583</c:v>
                </c:pt>
                <c:pt idx="43">
                  <c:v>3.1001116804296127</c:v>
                </c:pt>
                <c:pt idx="44">
                  <c:v>3.1006203935405812</c:v>
                </c:pt>
                <c:pt idx="45">
                  <c:v>3.100917730687871</c:v>
                </c:pt>
                <c:pt idx="46">
                  <c:v>3.1009877640092776</c:v>
                </c:pt>
                <c:pt idx="47">
                  <c:v>3.1008139205487666</c:v>
                </c:pt>
                <c:pt idx="48">
                  <c:v>3.1003790761513388</c:v>
                </c:pt>
                <c:pt idx="49">
                  <c:v>3.0996656367713298</c:v>
                </c:pt>
                <c:pt idx="50">
                  <c:v>3.0986556089022814</c:v>
                </c:pt>
                <c:pt idx="51">
                  <c:v>3.0973306605969473</c:v>
                </c:pt>
                <c:pt idx="52">
                  <c:v>3.0956721743414004</c:v>
                </c:pt>
                <c:pt idx="53">
                  <c:v>3.0936612928724232</c:v>
                </c:pt>
                <c:pt idx="54">
                  <c:v>3.0912789588776932</c:v>
                </c:pt>
                <c:pt idx="55">
                  <c:v>3.0885059493900493</c:v>
                </c:pt>
                <c:pt idx="56">
                  <c:v>3.0853229055770335</c:v>
                </c:pt>
                <c:pt idx="57">
                  <c:v>3.0817103585323835</c:v>
                </c:pt>
                <c:pt idx="58">
                  <c:v>3.0776487515947508</c:v>
                </c:pt>
                <c:pt idx="59">
                  <c:v>3.0731184596489007</c:v>
                </c:pt>
                <c:pt idx="60">
                  <c:v>3.0680998058041995</c:v>
                </c:pt>
                <c:pt idx="61">
                  <c:v>3.0625730757930851</c:v>
                </c:pt>
                <c:pt idx="62">
                  <c:v>3.0565185303871298</c:v>
                </c:pt>
                <c:pt idx="63">
                  <c:v>3.0499164160893448</c:v>
                </c:pt>
                <c:pt idx="64">
                  <c:v>3.0427469743276547</c:v>
                </c:pt>
                <c:pt idx="65">
                  <c:v>3.0349904493451918</c:v>
                </c:pt>
                <c:pt idx="66">
                  <c:v>3.0266270949577407</c:v>
                </c:pt>
                <c:pt idx="67">
                  <c:v>3.0176371803266182</c:v>
                </c:pt>
                <c:pt idx="68">
                  <c:v>3.008000994876173</c:v>
                </c:pt>
                <c:pt idx="69">
                  <c:v>2.9976988524684538</c:v>
                </c:pt>
                <c:pt idx="70">
                  <c:v>2.9867110949331082</c:v>
                </c:pt>
                <c:pt idx="71">
                  <c:v>2.9750180950380187</c:v>
                </c:pt>
                <c:pt idx="72">
                  <c:v>2.9626002589751717</c:v>
                </c:pt>
                <c:pt idx="73">
                  <c:v>2.9494380284267048</c:v>
                </c:pt>
                <c:pt idx="74">
                  <c:v>2.9355118822677482</c:v>
                </c:pt>
                <c:pt idx="75">
                  <c:v>2.9208023379553638</c:v>
                </c:pt>
                <c:pt idx="76">
                  <c:v>2.9052899526465623</c:v>
                </c:pt>
                <c:pt idx="77">
                  <c:v>2.8889553240828074</c:v>
                </c:pt>
                <c:pt idx="78">
                  <c:v>2.8717790912735826</c:v>
                </c:pt>
                <c:pt idx="79">
                  <c:v>2.8537419350073336</c:v>
                </c:pt>
                <c:pt idx="80">
                  <c:v>2.8348245782144348</c:v>
                </c:pt>
                <c:pt idx="81">
                  <c:v>2.8150077862035423</c:v>
                </c:pt>
                <c:pt idx="82">
                  <c:v>2.7942723667899059</c:v>
                </c:pt>
                <c:pt idx="83">
                  <c:v>2.7725991703317154</c:v>
                </c:pt>
                <c:pt idx="84">
                  <c:v>2.7499690896883862</c:v>
                </c:pt>
                <c:pt idx="85">
                  <c:v>2.7263630601128281</c:v>
                </c:pt>
                <c:pt idx="86">
                  <c:v>2.7017620590880389</c:v>
                </c:pt>
                <c:pt idx="87">
                  <c:v>2.676147106116971</c:v>
                </c:pt>
                <c:pt idx="88">
                  <c:v>2.6494992624733116</c:v>
                </c:pt>
                <c:pt idx="89">
                  <c:v>2.6217996309197469</c:v>
                </c:pt>
                <c:pt idx="90">
                  <c:v>2.5930293553992994</c:v>
                </c:pt>
                <c:pt idx="91">
                  <c:v>2.5631696207044983</c:v>
                </c:pt>
                <c:pt idx="92">
                  <c:v>2.5322016521284083</c:v>
                </c:pt>
                <c:pt idx="93">
                  <c:v>2.500106715100908</c:v>
                </c:pt>
                <c:pt idx="94">
                  <c:v>2.466866114813052</c:v>
                </c:pt>
                <c:pt idx="95">
                  <c:v>2.4324611958318778</c:v>
                </c:pt>
                <c:pt idx="96">
                  <c:v>2.396873341707598</c:v>
                </c:pt>
                <c:pt idx="97">
                  <c:v>2.3600839745747559</c:v>
                </c:pt>
                <c:pt idx="98">
                  <c:v>2.3220745547486144</c:v>
                </c:pt>
                <c:pt idx="99">
                  <c:v>2.2828265803177872</c:v>
                </c:pt>
                <c:pt idx="100">
                  <c:v>2.242321586733877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80384"/>
        <c:axId val="152081920"/>
      </c:scatterChart>
      <c:valAx>
        <c:axId val="15208038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2081920"/>
        <c:crosses val="autoZero"/>
        <c:crossBetween val="midCat"/>
        <c:majorUnit val="0.2"/>
      </c:valAx>
      <c:valAx>
        <c:axId val="152081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Pressure, Bara</a:t>
                </a:r>
              </a:p>
            </c:rich>
          </c:tx>
          <c:layout>
            <c:manualLayout>
              <c:xMode val="edge"/>
              <c:yMode val="edge"/>
              <c:x val="3.5894642681915719E-3"/>
              <c:y val="0.351106700816869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5208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UNIQUAC!$S$61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UNIQUAC!$S$62:$S$162</c:f>
              <c:numCache>
                <c:formatCode>0.00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0.99999899999999997</c:v>
                </c:pt>
              </c:numCache>
            </c:numRef>
          </c:xVal>
          <c:yVal>
            <c:numRef>
              <c:f>UNIQUAC!$EX$62:$EX$162</c:f>
              <c:numCache>
                <c:formatCode>0.00</c:formatCode>
                <c:ptCount val="101"/>
                <c:pt idx="0">
                  <c:v>72.102701117089168</c:v>
                </c:pt>
                <c:pt idx="1">
                  <c:v>72.258731784353927</c:v>
                </c:pt>
                <c:pt idx="2">
                  <c:v>72.414585167931023</c:v>
                </c:pt>
                <c:pt idx="3">
                  <c:v>72.569831412497933</c:v>
                </c:pt>
                <c:pt idx="4">
                  <c:v>72.724065184657377</c:v>
                </c:pt>
                <c:pt idx="5">
                  <c:v>72.876890654166743</c:v>
                </c:pt>
                <c:pt idx="6">
                  <c:v>73.027922065071095</c:v>
                </c:pt>
                <c:pt idx="7">
                  <c:v>73.176784293701701</c:v>
                </c:pt>
                <c:pt idx="8">
                  <c:v>73.323113390737319</c:v>
                </c:pt>
                <c:pt idx="9">
                  <c:v>73.466557104535923</c:v>
                </c:pt>
                <c:pt idx="10">
                  <c:v>73.606775382973808</c:v>
                </c:pt>
                <c:pt idx="11">
                  <c:v>73.743440851103628</c:v>
                </c:pt>
                <c:pt idx="12">
                  <c:v>73.876239262021386</c:v>
                </c:pt>
                <c:pt idx="13">
                  <c:v>74.004869918455597</c:v>
                </c:pt>
                <c:pt idx="14">
                  <c:v>74.129046062729401</c:v>
                </c:pt>
                <c:pt idx="15">
                  <c:v>74.248495232909704</c:v>
                </c:pt>
                <c:pt idx="16">
                  <c:v>74.362959583143663</c:v>
                </c:pt>
                <c:pt idx="17">
                  <c:v>74.472196166385061</c:v>
                </c:pt>
                <c:pt idx="18">
                  <c:v>74.575977177936579</c:v>
                </c:pt>
                <c:pt idx="19">
                  <c:v>74.67409015846772</c:v>
                </c:pt>
                <c:pt idx="20">
                  <c:v>74.766338155415042</c:v>
                </c:pt>
                <c:pt idx="21">
                  <c:v>74.852539841930991</c:v>
                </c:pt>
                <c:pt idx="22">
                  <c:v>74.932529592806645</c:v>
                </c:pt>
                <c:pt idx="23">
                  <c:v>75.006157517062945</c:v>
                </c:pt>
                <c:pt idx="24">
                  <c:v>75.073289447169429</c:v>
                </c:pt>
                <c:pt idx="25">
                  <c:v>75.133806885113927</c:v>
                </c:pt>
                <c:pt idx="26">
                  <c:v>75.187606905809332</c:v>
                </c:pt>
                <c:pt idx="27">
                  <c:v>75.234602018572389</c:v>
                </c:pt>
                <c:pt idx="28">
                  <c:v>75.274719987651565</c:v>
                </c:pt>
                <c:pt idx="29">
                  <c:v>75.307903613015924</c:v>
                </c:pt>
                <c:pt idx="30">
                  <c:v>75.33411047282857</c:v>
                </c:pt>
                <c:pt idx="31">
                  <c:v>75.353312629229549</c:v>
                </c:pt>
                <c:pt idx="32">
                  <c:v>75.365496299242864</c:v>
                </c:pt>
                <c:pt idx="33">
                  <c:v>75.370661492777799</c:v>
                </c:pt>
                <c:pt idx="34">
                  <c:v>75.368821619850507</c:v>
                </c:pt>
                <c:pt idx="35">
                  <c:v>75.360003069271215</c:v>
                </c:pt>
                <c:pt idx="36">
                  <c:v>75.344244761152709</c:v>
                </c:pt>
                <c:pt idx="37">
                  <c:v>75.321597675677822</c:v>
                </c:pt>
                <c:pt idx="38">
                  <c:v>75.292124360630112</c:v>
                </c:pt>
                <c:pt idx="39">
                  <c:v>75.255898420236122</c:v>
                </c:pt>
                <c:pt idx="40">
                  <c:v>75.213003987891398</c:v>
                </c:pt>
                <c:pt idx="41">
                  <c:v>75.163535185345893</c:v>
                </c:pt>
                <c:pt idx="42">
                  <c:v>75.107595570919216</c:v>
                </c:pt>
                <c:pt idx="43">
                  <c:v>75.045297579272642</c:v>
                </c:pt>
                <c:pt idx="44">
                  <c:v>74.976761955230984</c:v>
                </c:pt>
                <c:pt idx="45">
                  <c:v>74.902117184075394</c:v>
                </c:pt>
                <c:pt idx="46">
                  <c:v>74.821498920660531</c:v>
                </c:pt>
                <c:pt idx="47">
                  <c:v>74.73504941961346</c:v>
                </c:pt>
                <c:pt idx="48">
                  <c:v>74.642916968779105</c:v>
                </c:pt>
                <c:pt idx="49">
                  <c:v>74.545255327961968</c:v>
                </c:pt>
                <c:pt idx="50">
                  <c:v>74.442223174902097</c:v>
                </c:pt>
                <c:pt idx="51">
                  <c:v>74.333983560292666</c:v>
                </c:pt>
                <c:pt idx="52">
                  <c:v>74.220703373522554</c:v>
                </c:pt>
                <c:pt idx="53">
                  <c:v>74.1025528206888</c:v>
                </c:pt>
                <c:pt idx="54">
                  <c:v>73.9797049162907</c:v>
                </c:pt>
                <c:pt idx="55">
                  <c:v>73.852334989874919</c:v>
                </c:pt>
                <c:pt idx="56">
                  <c:v>73.72062020876615</c:v>
                </c:pt>
                <c:pt idx="57">
                  <c:v>73.584739117875927</c:v>
                </c:pt>
                <c:pt idx="58">
                  <c:v>73.444871197450595</c:v>
                </c:pt>
                <c:pt idx="59">
                  <c:v>73.301196439478645</c:v>
                </c:pt>
                <c:pt idx="60">
                  <c:v>73.15389494335551</c:v>
                </c:pt>
                <c:pt idx="61">
                  <c:v>73.00314653127117</c:v>
                </c:pt>
                <c:pt idx="62">
                  <c:v>72.849130383669035</c:v>
                </c:pt>
                <c:pt idx="63">
                  <c:v>72.692024695005216</c:v>
                </c:pt>
                <c:pt idx="64">
                  <c:v>72.532006349934079</c:v>
                </c:pt>
                <c:pt idx="65">
                  <c:v>72.369250619932643</c:v>
                </c:pt>
                <c:pt idx="66">
                  <c:v>72.20393088029175</c:v>
                </c:pt>
                <c:pt idx="67">
                  <c:v>72.036218347300803</c:v>
                </c:pt>
                <c:pt idx="68">
                  <c:v>71.866281835379141</c:v>
                </c:pt>
                <c:pt idx="69">
                  <c:v>71.694287533825843</c:v>
                </c:pt>
                <c:pt idx="70">
                  <c:v>71.520398802794432</c:v>
                </c:pt>
                <c:pt idx="71">
                  <c:v>71.344775988036361</c:v>
                </c:pt>
                <c:pt idx="72">
                  <c:v>71.167576253903405</c:v>
                </c:pt>
                <c:pt idx="73">
                  <c:v>70.988953434049392</c:v>
                </c:pt>
                <c:pt idx="74">
                  <c:v>70.809057899236223</c:v>
                </c:pt>
                <c:pt idx="75">
                  <c:v>70.628036441607719</c:v>
                </c:pt>
                <c:pt idx="76">
                  <c:v>70.446032174770664</c:v>
                </c:pt>
                <c:pt idx="77">
                  <c:v>70.26318444900005</c:v>
                </c:pt>
                <c:pt idx="78">
                  <c:v>70.07962878086488</c:v>
                </c:pt>
                <c:pt idx="79">
                  <c:v>69.895496796563918</c:v>
                </c:pt>
                <c:pt idx="80">
                  <c:v>69.710916188247893</c:v>
                </c:pt>
                <c:pt idx="81">
                  <c:v>69.526010682608103</c:v>
                </c:pt>
                <c:pt idx="82">
                  <c:v>69.340900021006178</c:v>
                </c:pt>
                <c:pt idx="83">
                  <c:v>69.155699950430915</c:v>
                </c:pt>
                <c:pt idx="84">
                  <c:v>68.970522224572846</c:v>
                </c:pt>
                <c:pt idx="85">
                  <c:v>68.785474614317479</c:v>
                </c:pt>
                <c:pt idx="86">
                  <c:v>68.600660926979742</c:v>
                </c:pt>
                <c:pt idx="87">
                  <c:v>68.416181033605881</c:v>
                </c:pt>
                <c:pt idx="88">
                  <c:v>68.232130903703194</c:v>
                </c:pt>
                <c:pt idx="89">
                  <c:v>68.048602646762106</c:v>
                </c:pt>
                <c:pt idx="90">
                  <c:v>67.865684559971726</c:v>
                </c:pt>
                <c:pt idx="91">
                  <c:v>67.683461181541134</c:v>
                </c:pt>
                <c:pt idx="92">
                  <c:v>67.502013349069614</c:v>
                </c:pt>
                <c:pt idx="93">
                  <c:v>67.321418262430996</c:v>
                </c:pt>
                <c:pt idx="94">
                  <c:v>67.141749550662382</c:v>
                </c:pt>
                <c:pt idx="95">
                  <c:v>66.963077342372969</c:v>
                </c:pt>
                <c:pt idx="96">
                  <c:v>66.785468339214447</c:v>
                </c:pt>
                <c:pt idx="97">
                  <c:v>66.608985891980467</c:v>
                </c:pt>
                <c:pt idx="98">
                  <c:v>66.43369007892403</c:v>
                </c:pt>
                <c:pt idx="99">
                  <c:v>66.259637785914947</c:v>
                </c:pt>
                <c:pt idx="100">
                  <c:v>66.086899996997147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UNIQUAC!$EW$61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UNIQUAC!$EW$62:$EW$162</c:f>
              <c:numCache>
                <c:formatCode>0.00</c:formatCode>
                <c:ptCount val="101"/>
                <c:pt idx="0">
                  <c:v>5.2970997407071005E-7</c:v>
                </c:pt>
                <c:pt idx="1">
                  <c:v>5.4458058612147711E-3</c:v>
                </c:pt>
                <c:pt idx="2">
                  <c:v>1.1191594440260412E-2</c:v>
                </c:pt>
                <c:pt idx="3">
                  <c:v>1.7240748594918885E-2</c:v>
                </c:pt>
                <c:pt idx="4">
                  <c:v>2.3596057167485113E-2</c:v>
                </c:pt>
                <c:pt idx="5">
                  <c:v>3.0259688273799972E-2</c:v>
                </c:pt>
                <c:pt idx="6">
                  <c:v>3.7233164882779411E-2</c:v>
                </c:pt>
                <c:pt idx="7">
                  <c:v>4.4517342923490168E-2</c:v>
                </c:pt>
                <c:pt idx="8">
                  <c:v>5.211239214300533E-2</c:v>
                </c:pt>
                <c:pt idx="9">
                  <c:v>6.0017779921489378E-2</c:v>
                </c:pt>
                <c:pt idx="10">
                  <c:v>6.8232258231308421E-2</c:v>
                </c:pt>
                <c:pt idx="11">
                  <c:v>7.6753853904639735E-2</c:v>
                </c:pt>
                <c:pt idx="12">
                  <c:v>8.5579862349249955E-2</c:v>
                </c:pt>
                <c:pt idx="13">
                  <c:v>9.4706844825123038E-2</c:v>
                </c:pt>
                <c:pt idx="14">
                  <c:v>0.10413062936575659</c:v>
                </c:pt>
                <c:pt idx="15">
                  <c:v>0.11384631539751722</c:v>
                </c:pt>
                <c:pt idx="16">
                  <c:v>0.12384828207892848</c:v>
                </c:pt>
                <c:pt idx="17">
                  <c:v>0.13413020034944265</c:v>
                </c:pt>
                <c:pt idx="18">
                  <c:v>0.14468504864468754</c:v>
                </c:pt>
                <c:pt idx="19">
                  <c:v>0.15550513220268197</c:v>
                </c:pt>
                <c:pt idx="20">
                  <c:v>0.16658210585363298</c:v>
                </c:pt>
                <c:pt idx="21">
                  <c:v>0.17790700015503874</c:v>
                </c:pt>
                <c:pt idx="22">
                  <c:v>0.18947025070432608</c:v>
                </c:pt>
                <c:pt idx="23">
                  <c:v>0.20126173043361201</c:v>
                </c:pt>
                <c:pt idx="24">
                  <c:v>0.21327078466569493</c:v>
                </c:pt>
                <c:pt idx="25">
                  <c:v>0.22548626868740668</c:v>
                </c:pt>
                <c:pt idx="26">
                  <c:v>0.23789658757628426</c:v>
                </c:pt>
                <c:pt idx="27">
                  <c:v>0.25048973799937685</c:v>
                </c:pt>
                <c:pt idx="28">
                  <c:v>0.26325335168906561</c:v>
                </c:pt>
                <c:pt idx="29">
                  <c:v>0.27617474029021155</c:v>
                </c:pt>
                <c:pt idx="30">
                  <c:v>0.28924094126576838</c:v>
                </c:pt>
                <c:pt idx="31">
                  <c:v>0.30243876454432578</c:v>
                </c:pt>
                <c:pt idx="32">
                  <c:v>0.31575483959274242</c:v>
                </c:pt>
                <c:pt idx="33">
                  <c:v>0.32917566260008335</c:v>
                </c:pt>
                <c:pt idx="34">
                  <c:v>0.34268764346535679</c:v>
                </c:pt>
                <c:pt idx="35">
                  <c:v>0.3562771522907861</c:v>
                </c:pt>
                <c:pt idx="36">
                  <c:v>0.36993056509451133</c:v>
                </c:pt>
                <c:pt idx="37">
                  <c:v>0.38363430847121255</c:v>
                </c:pt>
                <c:pt idx="38">
                  <c:v>0.39737490294617911</c:v>
                </c:pt>
                <c:pt idx="39">
                  <c:v>0.41113900478718624</c:v>
                </c:pt>
                <c:pt idx="40">
                  <c:v>0.42491344605927756</c:v>
                </c:pt>
                <c:pt idx="41">
                  <c:v>0.43868527272934271</c:v>
                </c:pt>
                <c:pt idx="42">
                  <c:v>0.45244178065056234</c:v>
                </c:pt>
                <c:pt idx="43">
                  <c:v>0.4661705492802149</c:v>
                </c:pt>
                <c:pt idx="44">
                  <c:v>0.47985947300860921</c:v>
                </c:pt>
                <c:pt idx="45">
                  <c:v>0.49349679000079971</c:v>
                </c:pt>
                <c:pt idx="46">
                  <c:v>0.50707110847676595</c:v>
                </c:pt>
                <c:pt idx="47">
                  <c:v>0.52057143037901676</c:v>
                </c:pt>
                <c:pt idx="48">
                  <c:v>0.53398717239926718</c:v>
                </c:pt>
                <c:pt idx="49">
                  <c:v>0.54730818435745898</c:v>
                </c:pt>
                <c:pt idx="50">
                  <c:v>0.56052476494697645</c:v>
                </c:pt>
                <c:pt idx="51">
                  <c:v>0.57362767487903898</c:v>
                </c:pt>
                <c:pt idx="52">
                  <c:v>0.58660814747703061</c:v>
                </c:pt>
                <c:pt idx="53">
                  <c:v>0.59945789678774763</c:v>
                </c:pt>
                <c:pt idx="54">
                  <c:v>0.61216912329101936</c:v>
                </c:pt>
                <c:pt idx="55">
                  <c:v>0.62473451730209095</c:v>
                </c:pt>
                <c:pt idx="56">
                  <c:v>0.63714726017232626</c:v>
                </c:pt>
                <c:pt idx="57">
                  <c:v>0.64940102340317196</c:v>
                </c:pt>
                <c:pt idx="58">
                  <c:v>0.66148996579619845</c:v>
                </c:pt>
                <c:pt idx="59">
                  <c:v>0.67340872876808766</c:v>
                </c:pt>
                <c:pt idx="60">
                  <c:v>0.6851524299640569</c:v>
                </c:pt>
                <c:pt idx="61">
                  <c:v>0.69671665530619431</c:v>
                </c:pt>
                <c:pt idx="62">
                  <c:v>0.70809744961491061</c:v>
                </c:pt>
                <c:pt idx="63">
                  <c:v>0.71929130594193469</c:v>
                </c:pt>
                <c:pt idx="64">
                  <c:v>0.73029515375248022</c:v>
                </c:pt>
                <c:pt idx="65">
                  <c:v>0.7411063460921572</c:v>
                </c:pt>
                <c:pt idx="66">
                  <c:v>0.75172264587126436</c:v>
                </c:pt>
                <c:pt idx="67">
                  <c:v>0.76214221139524552</c:v>
                </c:pt>
                <c:pt idx="68">
                  <c:v>0.77236358126549964</c:v>
                </c:pt>
                <c:pt idx="69">
                  <c:v>0.78238565876947752</c:v>
                </c:pt>
                <c:pt idx="70">
                  <c:v>0.7922076958732629</c:v>
                </c:pt>
                <c:pt idx="71">
                  <c:v>0.80182927692362271</c:v>
                </c:pt>
                <c:pt idx="72">
                  <c:v>0.81125030215998173</c:v>
                </c:pt>
                <c:pt idx="73">
                  <c:v>0.82047097113005507</c:v>
                </c:pt>
                <c:pt idx="74">
                  <c:v>0.82949176609596664</c:v>
                </c:pt>
                <c:pt idx="75">
                  <c:v>0.83831343551068582</c:v>
                </c:pt>
                <c:pt idx="76">
                  <c:v>0.84693697763775755</c:v>
                </c:pt>
                <c:pt idx="77">
                  <c:v>0.85536362438027558</c:v>
                </c:pt>
                <c:pt idx="78">
                  <c:v>0.86359482537844745</c:v>
                </c:pt>
                <c:pt idx="79">
                  <c:v>0.87163223242839993</c:v>
                </c:pt>
                <c:pt idx="80">
                  <c:v>0.87947768426859352</c:v>
                </c:pt>
                <c:pt idx="81">
                  <c:v>0.88713319177406325</c:v>
                </c:pt>
                <c:pt idx="82">
                  <c:v>0.8946009235929212</c:v>
                </c:pt>
                <c:pt idx="83">
                  <c:v>0.90188319225398583</c:v>
                </c:pt>
                <c:pt idx="84">
                  <c:v>0.90898244076929713</c:v>
                </c:pt>
                <c:pt idx="85">
                  <c:v>0.91590122975027644</c:v>
                </c:pt>
                <c:pt idx="86">
                  <c:v>0.92264222505194737</c:v>
                </c:pt>
                <c:pt idx="87">
                  <c:v>0.92920818595525057</c:v>
                </c:pt>
                <c:pt idx="88">
                  <c:v>0.93560195389387668</c:v>
                </c:pt>
                <c:pt idx="89">
                  <c:v>0.94182644172825303</c:v>
                </c:pt>
                <c:pt idx="90">
                  <c:v>0.94788462356647951</c:v>
                </c:pt>
                <c:pt idx="91">
                  <c:v>0.953779525128848</c:v>
                </c:pt>
                <c:pt idx="92">
                  <c:v>0.9595142146502228</c:v>
                </c:pt>
                <c:pt idx="93">
                  <c:v>0.96509179431224779</c:v>
                </c:pt>
                <c:pt idx="94">
                  <c:v>0.97051539219536775</c:v>
                </c:pt>
                <c:pt idx="95">
                  <c:v>0.97578815473893044</c:v>
                </c:pt>
                <c:pt idx="96">
                  <c:v>0.98091323969622779</c:v>
                </c:pt>
                <c:pt idx="97">
                  <c:v>0.98589380957005213</c:v>
                </c:pt>
                <c:pt idx="98">
                  <c:v>0.99073302551334297</c:v>
                </c:pt>
                <c:pt idx="99">
                  <c:v>0.99543404167872074</c:v>
                </c:pt>
                <c:pt idx="100">
                  <c:v>0.9999995500520712</c:v>
                </c:pt>
              </c:numCache>
            </c:numRef>
          </c:xVal>
          <c:yVal>
            <c:numRef>
              <c:f>UNIQUAC!$EX$62:$EX$162</c:f>
              <c:numCache>
                <c:formatCode>0.00</c:formatCode>
                <c:ptCount val="101"/>
                <c:pt idx="0">
                  <c:v>72.102701117089168</c:v>
                </c:pt>
                <c:pt idx="1">
                  <c:v>72.258731784353927</c:v>
                </c:pt>
                <c:pt idx="2">
                  <c:v>72.414585167931023</c:v>
                </c:pt>
                <c:pt idx="3">
                  <c:v>72.569831412497933</c:v>
                </c:pt>
                <c:pt idx="4">
                  <c:v>72.724065184657377</c:v>
                </c:pt>
                <c:pt idx="5">
                  <c:v>72.876890654166743</c:v>
                </c:pt>
                <c:pt idx="6">
                  <c:v>73.027922065071095</c:v>
                </c:pt>
                <c:pt idx="7">
                  <c:v>73.176784293701701</c:v>
                </c:pt>
                <c:pt idx="8">
                  <c:v>73.323113390737319</c:v>
                </c:pt>
                <c:pt idx="9">
                  <c:v>73.466557104535923</c:v>
                </c:pt>
                <c:pt idx="10">
                  <c:v>73.606775382973808</c:v>
                </c:pt>
                <c:pt idx="11">
                  <c:v>73.743440851103628</c:v>
                </c:pt>
                <c:pt idx="12">
                  <c:v>73.876239262021386</c:v>
                </c:pt>
                <c:pt idx="13">
                  <c:v>74.004869918455597</c:v>
                </c:pt>
                <c:pt idx="14">
                  <c:v>74.129046062729401</c:v>
                </c:pt>
                <c:pt idx="15">
                  <c:v>74.248495232909704</c:v>
                </c:pt>
                <c:pt idx="16">
                  <c:v>74.362959583143663</c:v>
                </c:pt>
                <c:pt idx="17">
                  <c:v>74.472196166385061</c:v>
                </c:pt>
                <c:pt idx="18">
                  <c:v>74.575977177936579</c:v>
                </c:pt>
                <c:pt idx="19">
                  <c:v>74.67409015846772</c:v>
                </c:pt>
                <c:pt idx="20">
                  <c:v>74.766338155415042</c:v>
                </c:pt>
                <c:pt idx="21">
                  <c:v>74.852539841930991</c:v>
                </c:pt>
                <c:pt idx="22">
                  <c:v>74.932529592806645</c:v>
                </c:pt>
                <c:pt idx="23">
                  <c:v>75.006157517062945</c:v>
                </c:pt>
                <c:pt idx="24">
                  <c:v>75.073289447169429</c:v>
                </c:pt>
                <c:pt idx="25">
                  <c:v>75.133806885113927</c:v>
                </c:pt>
                <c:pt idx="26">
                  <c:v>75.187606905809332</c:v>
                </c:pt>
                <c:pt idx="27">
                  <c:v>75.234602018572389</c:v>
                </c:pt>
                <c:pt idx="28">
                  <c:v>75.274719987651565</c:v>
                </c:pt>
                <c:pt idx="29">
                  <c:v>75.307903613015924</c:v>
                </c:pt>
                <c:pt idx="30">
                  <c:v>75.33411047282857</c:v>
                </c:pt>
                <c:pt idx="31">
                  <c:v>75.353312629229549</c:v>
                </c:pt>
                <c:pt idx="32">
                  <c:v>75.365496299242864</c:v>
                </c:pt>
                <c:pt idx="33">
                  <c:v>75.370661492777799</c:v>
                </c:pt>
                <c:pt idx="34">
                  <c:v>75.368821619850507</c:v>
                </c:pt>
                <c:pt idx="35">
                  <c:v>75.360003069271215</c:v>
                </c:pt>
                <c:pt idx="36">
                  <c:v>75.344244761152709</c:v>
                </c:pt>
                <c:pt idx="37">
                  <c:v>75.321597675677822</c:v>
                </c:pt>
                <c:pt idx="38">
                  <c:v>75.292124360630112</c:v>
                </c:pt>
                <c:pt idx="39">
                  <c:v>75.255898420236122</c:v>
                </c:pt>
                <c:pt idx="40">
                  <c:v>75.213003987891398</c:v>
                </c:pt>
                <c:pt idx="41">
                  <c:v>75.163535185345893</c:v>
                </c:pt>
                <c:pt idx="42">
                  <c:v>75.107595570919216</c:v>
                </c:pt>
                <c:pt idx="43">
                  <c:v>75.045297579272642</c:v>
                </c:pt>
                <c:pt idx="44">
                  <c:v>74.976761955230984</c:v>
                </c:pt>
                <c:pt idx="45">
                  <c:v>74.902117184075394</c:v>
                </c:pt>
                <c:pt idx="46">
                  <c:v>74.821498920660531</c:v>
                </c:pt>
                <c:pt idx="47">
                  <c:v>74.73504941961346</c:v>
                </c:pt>
                <c:pt idx="48">
                  <c:v>74.642916968779105</c:v>
                </c:pt>
                <c:pt idx="49">
                  <c:v>74.545255327961968</c:v>
                </c:pt>
                <c:pt idx="50">
                  <c:v>74.442223174902097</c:v>
                </c:pt>
                <c:pt idx="51">
                  <c:v>74.333983560292666</c:v>
                </c:pt>
                <c:pt idx="52">
                  <c:v>74.220703373522554</c:v>
                </c:pt>
                <c:pt idx="53">
                  <c:v>74.1025528206888</c:v>
                </c:pt>
                <c:pt idx="54">
                  <c:v>73.9797049162907</c:v>
                </c:pt>
                <c:pt idx="55">
                  <c:v>73.852334989874919</c:v>
                </c:pt>
                <c:pt idx="56">
                  <c:v>73.72062020876615</c:v>
                </c:pt>
                <c:pt idx="57">
                  <c:v>73.584739117875927</c:v>
                </c:pt>
                <c:pt idx="58">
                  <c:v>73.444871197450595</c:v>
                </c:pt>
                <c:pt idx="59">
                  <c:v>73.301196439478645</c:v>
                </c:pt>
                <c:pt idx="60">
                  <c:v>73.15389494335551</c:v>
                </c:pt>
                <c:pt idx="61">
                  <c:v>73.00314653127117</c:v>
                </c:pt>
                <c:pt idx="62">
                  <c:v>72.849130383669035</c:v>
                </c:pt>
                <c:pt idx="63">
                  <c:v>72.692024695005216</c:v>
                </c:pt>
                <c:pt idx="64">
                  <c:v>72.532006349934079</c:v>
                </c:pt>
                <c:pt idx="65">
                  <c:v>72.369250619932643</c:v>
                </c:pt>
                <c:pt idx="66">
                  <c:v>72.20393088029175</c:v>
                </c:pt>
                <c:pt idx="67">
                  <c:v>72.036218347300803</c:v>
                </c:pt>
                <c:pt idx="68">
                  <c:v>71.866281835379141</c:v>
                </c:pt>
                <c:pt idx="69">
                  <c:v>71.694287533825843</c:v>
                </c:pt>
                <c:pt idx="70">
                  <c:v>71.520398802794432</c:v>
                </c:pt>
                <c:pt idx="71">
                  <c:v>71.344775988036361</c:v>
                </c:pt>
                <c:pt idx="72">
                  <c:v>71.167576253903405</c:v>
                </c:pt>
                <c:pt idx="73">
                  <c:v>70.988953434049392</c:v>
                </c:pt>
                <c:pt idx="74">
                  <c:v>70.809057899236223</c:v>
                </c:pt>
                <c:pt idx="75">
                  <c:v>70.628036441607719</c:v>
                </c:pt>
                <c:pt idx="76">
                  <c:v>70.446032174770664</c:v>
                </c:pt>
                <c:pt idx="77">
                  <c:v>70.26318444900005</c:v>
                </c:pt>
                <c:pt idx="78">
                  <c:v>70.07962878086488</c:v>
                </c:pt>
                <c:pt idx="79">
                  <c:v>69.895496796563918</c:v>
                </c:pt>
                <c:pt idx="80">
                  <c:v>69.710916188247893</c:v>
                </c:pt>
                <c:pt idx="81">
                  <c:v>69.526010682608103</c:v>
                </c:pt>
                <c:pt idx="82">
                  <c:v>69.340900021006178</c:v>
                </c:pt>
                <c:pt idx="83">
                  <c:v>69.155699950430915</c:v>
                </c:pt>
                <c:pt idx="84">
                  <c:v>68.970522224572846</c:v>
                </c:pt>
                <c:pt idx="85">
                  <c:v>68.785474614317479</c:v>
                </c:pt>
                <c:pt idx="86">
                  <c:v>68.600660926979742</c:v>
                </c:pt>
                <c:pt idx="87">
                  <c:v>68.416181033605881</c:v>
                </c:pt>
                <c:pt idx="88">
                  <c:v>68.232130903703194</c:v>
                </c:pt>
                <c:pt idx="89">
                  <c:v>68.048602646762106</c:v>
                </c:pt>
                <c:pt idx="90">
                  <c:v>67.865684559971726</c:v>
                </c:pt>
                <c:pt idx="91">
                  <c:v>67.683461181541134</c:v>
                </c:pt>
                <c:pt idx="92">
                  <c:v>67.502013349069614</c:v>
                </c:pt>
                <c:pt idx="93">
                  <c:v>67.321418262430996</c:v>
                </c:pt>
                <c:pt idx="94">
                  <c:v>67.141749550662382</c:v>
                </c:pt>
                <c:pt idx="95">
                  <c:v>66.963077342372969</c:v>
                </c:pt>
                <c:pt idx="96">
                  <c:v>66.785468339214447</c:v>
                </c:pt>
                <c:pt idx="97">
                  <c:v>66.608985891980467</c:v>
                </c:pt>
                <c:pt idx="98">
                  <c:v>66.43369007892403</c:v>
                </c:pt>
                <c:pt idx="99">
                  <c:v>66.259637785914947</c:v>
                </c:pt>
                <c:pt idx="100">
                  <c:v>66.086899996997147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49632"/>
        <c:axId val="158151424"/>
      </c:scatterChart>
      <c:valAx>
        <c:axId val="158149632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8151424"/>
        <c:crosses val="autoZero"/>
        <c:crossBetween val="midCat"/>
        <c:majorUnit val="0.2"/>
      </c:valAx>
      <c:valAx>
        <c:axId val="158151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Temperature (Deg C)</a:t>
                </a:r>
              </a:p>
            </c:rich>
          </c:tx>
          <c:layout>
            <c:manualLayout>
              <c:xMode val="edge"/>
              <c:yMode val="edge"/>
              <c:x val="7.050223769973391E-3"/>
              <c:y val="0.278303536544511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814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I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UNIQUAC!$S$61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UNIQUAC!$S$167:$S$267</c:f>
              <c:numCache>
                <c:formatCode>0.00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0.99999899999999997</c:v>
                </c:pt>
              </c:numCache>
            </c:numRef>
          </c:xVal>
          <c:yVal>
            <c:numRef>
              <c:f>UNIQUAC!$AJ$167:$AJ$267</c:f>
              <c:numCache>
                <c:formatCode>0.00</c:formatCode>
                <c:ptCount val="101"/>
                <c:pt idx="0">
                  <c:v>4.8602424777453539</c:v>
                </c:pt>
                <c:pt idx="1">
                  <c:v>4.8422673536869345</c:v>
                </c:pt>
                <c:pt idx="2">
                  <c:v>4.8245542772115657</c:v>
                </c:pt>
                <c:pt idx="3">
                  <c:v>4.8071434835485869</c:v>
                </c:pt>
                <c:pt idx="4">
                  <c:v>4.790071920671414</c:v>
                </c:pt>
                <c:pt idx="5">
                  <c:v>4.773375052135159</c:v>
                </c:pt>
                <c:pt idx="6">
                  <c:v>4.7570868532484001</c:v>
                </c:pt>
                <c:pt idx="7">
                  <c:v>4.7412398100149051</c:v>
                </c:pt>
                <c:pt idx="8">
                  <c:v>4.7258649207141792</c:v>
                </c:pt>
                <c:pt idx="9">
                  <c:v>4.7109916999902186</c:v>
                </c:pt>
                <c:pt idx="10">
                  <c:v>4.6966481853201403</c:v>
                </c:pt>
                <c:pt idx="11">
                  <c:v>4.6828609457345944</c:v>
                </c:pt>
                <c:pt idx="12">
                  <c:v>4.6696550926649056</c:v>
                </c:pt>
                <c:pt idx="13">
                  <c:v>4.6570542927930791</c:v>
                </c:pt>
                <c:pt idx="14">
                  <c:v>4.6450807827833929</c:v>
                </c:pt>
                <c:pt idx="15">
                  <c:v>4.6337553857766025</c:v>
                </c:pt>
                <c:pt idx="16">
                  <c:v>4.6230975295305008</c:v>
                </c:pt>
                <c:pt idx="17">
                  <c:v>4.6131252660930429</c:v>
                </c:pt>
                <c:pt idx="18">
                  <c:v>4.6038552928973058</c:v>
                </c:pt>
                <c:pt idx="19">
                  <c:v>4.5953029751703527</c:v>
                </c:pt>
                <c:pt idx="20">
                  <c:v>4.5874823695513722</c:v>
                </c:pt>
                <c:pt idx="21">
                  <c:v>4.5804062488171065</c:v>
                </c:pt>
                <c:pt idx="22">
                  <c:v>4.5740861276164182</c:v>
                </c:pt>
                <c:pt idx="23">
                  <c:v>4.5685322891182993</c:v>
                </c:pt>
                <c:pt idx="24">
                  <c:v>4.5637538124816919</c:v>
                </c:pt>
                <c:pt idx="25">
                  <c:v>4.5597586010581965</c:v>
                </c:pt>
                <c:pt idx="26">
                  <c:v>4.5565534112423443</c:v>
                </c:pt>
                <c:pt idx="27">
                  <c:v>4.5541438818872049</c:v>
                </c:pt>
                <c:pt idx="28">
                  <c:v>4.5525345642068089</c:v>
                </c:pt>
                <c:pt idx="29">
                  <c:v>4.551728952089519</c:v>
                </c:pt>
                <c:pt idx="30">
                  <c:v>4.5517295127504145</c:v>
                </c:pt>
                <c:pt idx="31">
                  <c:v>4.5525377176536477</c:v>
                </c:pt>
                <c:pt idx="32">
                  <c:v>4.5541540736387836</c:v>
                </c:pt>
                <c:pt idx="33">
                  <c:v>4.5565781541887107</c:v>
                </c:pt>
                <c:pt idx="34">
                  <c:v>4.5598086307795409</c:v>
                </c:pt>
                <c:pt idx="35">
                  <c:v>4.5638433042559674</c:v>
                </c:pt>
                <c:pt idx="36">
                  <c:v>4.5686791361786918</c:v>
                </c:pt>
                <c:pt idx="37">
                  <c:v>4.5743122800933742</c:v>
                </c:pt>
                <c:pt idx="38">
                  <c:v>4.5807381126734308</c:v>
                </c:pt>
                <c:pt idx="39">
                  <c:v>4.5879512646918705</c:v>
                </c:pt>
                <c:pt idx="40">
                  <c:v>4.595945651780081</c:v>
                </c:pt>
                <c:pt idx="41">
                  <c:v>4.6047145049340976</c:v>
                </c:pt>
                <c:pt idx="42">
                  <c:v>4.6142504007314171</c:v>
                </c:pt>
                <c:pt idx="43">
                  <c:v>4.6245452912241731</c:v>
                </c:pt>
                <c:pt idx="44">
                  <c:v>4.6355905334766376</c:v>
                </c:pt>
                <c:pt idx="45">
                  <c:v>4.6473769187175868</c:v>
                </c:pt>
                <c:pt idx="46">
                  <c:v>4.659894701080181</c:v>
                </c:pt>
                <c:pt idx="47">
                  <c:v>4.6731336259043319</c:v>
                </c:pt>
                <c:pt idx="48">
                  <c:v>4.6870829575786264</c:v>
                </c:pt>
                <c:pt idx="49">
                  <c:v>4.7017315069008498</c:v>
                </c:pt>
                <c:pt idx="50">
                  <c:v>4.7170676579381015</c:v>
                </c:pt>
                <c:pt idx="51">
                  <c:v>4.7330793943697147</c:v>
                </c:pt>
                <c:pt idx="52">
                  <c:v>4.7497543252973307</c:v>
                </c:pt>
                <c:pt idx="53">
                  <c:v>4.76707971050896</c:v>
                </c:pt>
                <c:pt idx="54">
                  <c:v>4.7850424851849382</c:v>
                </c:pt>
                <c:pt idx="55">
                  <c:v>4.8036292840355967</c:v>
                </c:pt>
                <c:pt idx="56">
                  <c:v>4.8228264648618504</c:v>
                </c:pt>
                <c:pt idx="57">
                  <c:v>4.8426201315314001</c:v>
                </c:pt>
                <c:pt idx="58">
                  <c:v>4.8629961563644439</c:v>
                </c:pt>
                <c:pt idx="59">
                  <c:v>4.8839402019244611</c:v>
                </c:pt>
                <c:pt idx="60">
                  <c:v>4.9054377422104407</c:v>
                </c:pt>
                <c:pt idx="61">
                  <c:v>4.9274740832482591</c:v>
                </c:pt>
                <c:pt idx="62">
                  <c:v>4.9500343830802063</c:v>
                </c:pt>
                <c:pt idx="63">
                  <c:v>4.9731036711524634</c:v>
                </c:pt>
                <c:pt idx="64">
                  <c:v>4.9966668671011298</c:v>
                </c:pt>
                <c:pt idx="65">
                  <c:v>5.0207087989391042</c:v>
                </c:pt>
                <c:pt idx="66">
                  <c:v>5.04521422064576</c:v>
                </c:pt>
                <c:pt idx="67">
                  <c:v>5.0701678291634886</c:v>
                </c:pt>
                <c:pt idx="68">
                  <c:v>5.0955542808049028</c:v>
                </c:pt>
                <c:pt idx="69">
                  <c:v>5.1213582070757342</c:v>
                </c:pt>
                <c:pt idx="70">
                  <c:v>5.1475642299189808</c:v>
                </c:pt>
                <c:pt idx="71">
                  <c:v>5.1741569763864472</c:v>
                </c:pt>
                <c:pt idx="72">
                  <c:v>5.2011210927443043</c:v>
                </c:pt>
                <c:pt idx="73">
                  <c:v>5.2284412580202124</c:v>
                </c:pt>
                <c:pt idx="74">
                  <c:v>5.2561021969992527</c:v>
                </c:pt>
                <c:pt idx="75">
                  <c:v>5.2840886926771216</c:v>
                </c:pt>
                <c:pt idx="76">
                  <c:v>5.3123855981792074</c:v>
                </c:pt>
                <c:pt idx="77">
                  <c:v>5.3409778481540515</c:v>
                </c:pt>
                <c:pt idx="78">
                  <c:v>5.3698504696509026</c:v>
                </c:pt>
                <c:pt idx="79">
                  <c:v>5.3989885924903884</c:v>
                </c:pt>
                <c:pt idx="80">
                  <c:v>5.4283774591384999</c:v>
                </c:pt>
                <c:pt idx="81">
                  <c:v>5.4580024340934381</c:v>
                </c:pt>
                <c:pt idx="82">
                  <c:v>5.4878490127959987</c:v>
                </c:pt>
                <c:pt idx="83">
                  <c:v>5.5179028300732798</c:v>
                </c:pt>
                <c:pt idx="84">
                  <c:v>5.5481496681266531</c:v>
                </c:pt>
                <c:pt idx="85">
                  <c:v>5.5785754640744685</c:v>
                </c:pt>
                <c:pt idx="86">
                  <c:v>5.6091663170599082</c:v>
                </c:pt>
                <c:pt idx="87">
                  <c:v>5.6399084949352671</c:v>
                </c:pt>
                <c:pt idx="88">
                  <c:v>5.670788440532899</c:v>
                </c:pt>
                <c:pt idx="89">
                  <c:v>5.7017927775341759</c:v>
                </c:pt>
                <c:pt idx="90">
                  <c:v>5.7329083159468519</c:v>
                </c:pt>
                <c:pt idx="91">
                  <c:v>5.7641220572020684</c:v>
                </c:pt>
                <c:pt idx="92">
                  <c:v>5.7954211988814377</c:v>
                </c:pt>
                <c:pt idx="93">
                  <c:v>5.8267931390852361</c:v>
                </c:pt>
                <c:pt idx="94">
                  <c:v>5.8582254804523437</c:v>
                </c:pt>
                <c:pt idx="95">
                  <c:v>5.8897060338424625</c:v>
                </c:pt>
                <c:pt idx="96">
                  <c:v>5.9212228216913569</c:v>
                </c:pt>
                <c:pt idx="97">
                  <c:v>5.9527640810493088</c:v>
                </c:pt>
                <c:pt idx="98">
                  <c:v>5.984318266313668</c:v>
                </c:pt>
                <c:pt idx="99">
                  <c:v>6.0158740516648965</c:v>
                </c:pt>
                <c:pt idx="100">
                  <c:v>6.0474171794286908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UNIQUAC!$EW$61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UNIQUAC!$AI$167:$AI$267</c:f>
              <c:numCache>
                <c:formatCode>0.00</c:formatCode>
                <c:ptCount val="101"/>
                <c:pt idx="0">
                  <c:v>6.276808620117985E-7</c:v>
                </c:pt>
                <c:pt idx="1">
                  <c:v>6.413750004753957E-3</c:v>
                </c:pt>
                <c:pt idx="2">
                  <c:v>1.310228130624364E-2</c:v>
                </c:pt>
                <c:pt idx="3">
                  <c:v>2.0066546608456606E-2</c:v>
                </c:pt>
                <c:pt idx="4">
                  <c:v>2.7307012654544008E-2</c:v>
                </c:pt>
                <c:pt idx="5">
                  <c:v>3.4823644180089111E-2</c:v>
                </c:pt>
                <c:pt idx="6">
                  <c:v>4.2615889537432013E-2</c:v>
                </c:pt>
                <c:pt idx="7">
                  <c:v>5.0682668150053921E-2</c:v>
                </c:pt>
                <c:pt idx="8">
                  <c:v>5.9022359947934068E-2</c:v>
                </c:pt>
                <c:pt idx="9">
                  <c:v>6.7632796924657332E-2</c:v>
                </c:pt>
                <c:pt idx="10">
                  <c:v>7.6511256944880868E-2</c:v>
                </c:pt>
                <c:pt idx="11">
                  <c:v>8.5654459916632689E-2</c:v>
                </c:pt>
                <c:pt idx="12">
                  <c:v>9.5058566426908672E-2</c:v>
                </c:pt>
                <c:pt idx="13">
                  <c:v>0.10471917892128706</c:v>
                </c:pt>
                <c:pt idx="14">
                  <c:v>0.11463134548898951</c:v>
                </c:pt>
                <c:pt idx="15">
                  <c:v>0.12478956629411511</c:v>
                </c:pt>
                <c:pt idx="16">
                  <c:v>0.13518780267201799</c:v>
                </c:pt>
                <c:pt idx="17">
                  <c:v>0.14581948888711524</c:v>
                </c:pt>
                <c:pt idx="18">
                  <c:v>0.15667754652520796</c:v>
                </c:pt>
                <c:pt idx="19">
                  <c:v>0.16775440146990989</c:v>
                </c:pt>
                <c:pt idx="20">
                  <c:v>0.17904200338934922</c:v>
                </c:pt>
                <c:pt idx="21">
                  <c:v>0.19053184763630232</c:v>
                </c:pt>
                <c:pt idx="22">
                  <c:v>0.20221499944257931</c:v>
                </c:pt>
                <c:pt idx="23">
                  <c:v>0.21408212026725704</c:v>
                </c:pt>
                <c:pt idx="24">
                  <c:v>0.22612349613842633</c:v>
                </c:pt>
                <c:pt idx="25">
                  <c:v>0.23832906780989752</c:v>
                </c:pt>
                <c:pt idx="26">
                  <c:v>0.25068846253795479</c:v>
                </c:pt>
                <c:pt idx="27">
                  <c:v>0.2631910272690911</c:v>
                </c:pt>
                <c:pt idx="28">
                  <c:v>0.27582586301783768</c:v>
                </c:pt>
                <c:pt idx="29">
                  <c:v>0.2885818602044688</c:v>
                </c:pt>
                <c:pt idx="30">
                  <c:v>0.30144773471569969</c:v>
                </c:pt>
                <c:pt idx="31">
                  <c:v>0.31441206444751502</c:v>
                </c:pt>
                <c:pt idx="32">
                  <c:v>0.32746332608797285</c:v>
                </c:pt>
                <c:pt idx="33">
                  <c:v>0.34058993189928494</c:v>
                </c:pt>
                <c:pt idx="34">
                  <c:v>0.35378026626252873</c:v>
                </c:pt>
                <c:pt idx="35">
                  <c:v>0.36702272175491235</c:v>
                </c:pt>
                <c:pt idx="36">
                  <c:v>0.38030573453848282</c:v>
                </c:pt>
                <c:pt idx="37">
                  <c:v>0.39361781885026054</c:v>
                </c:pt>
                <c:pt idx="38">
                  <c:v>0.40694760039693562</c:v>
                </c:pt>
                <c:pt idx="39">
                  <c:v>0.42028384847198891</c:v>
                </c:pt>
                <c:pt idx="40">
                  <c:v>0.43361550662951587</c:v>
                </c:pt>
                <c:pt idx="41">
                  <c:v>0.44693172176635704</c:v>
                </c:pt>
                <c:pt idx="42">
                  <c:v>0.46022187148266785</c:v>
                </c:pt>
                <c:pt idx="43">
                  <c:v>0.47347558960995939</c:v>
                </c:pt>
                <c:pt idx="44">
                  <c:v>0.48668278981509233</c:v>
                </c:pt>
                <c:pt idx="45">
                  <c:v>0.49983368720808308</c:v>
                </c:pt>
                <c:pt idx="46">
                  <c:v>0.51291881790086857</c:v>
                </c:pt>
                <c:pt idx="47">
                  <c:v>0.52592905648304544</c:v>
                </c:pt>
                <c:pt idx="48">
                  <c:v>0.53885563139875492</c:v>
                </c:pt>
                <c:pt idx="49">
                  <c:v>0.55169013822632484</c:v>
                </c:pt>
                <c:pt idx="50">
                  <c:v>0.5644245508786272</c:v>
                </c:pt>
                <c:pt idx="51">
                  <c:v>0.57705123075736686</c:v>
                </c:pt>
                <c:pt idx="52">
                  <c:v>0.58956293390852332</c:v>
                </c:pt>
                <c:pt idx="53">
                  <c:v>0.60195281623880936</c:v>
                </c:pt>
                <c:pt idx="54">
                  <c:v>0.61421443686424881</c:v>
                </c:pt>
                <c:pt idx="55">
                  <c:v>0.62634175967182415</c:v>
                </c:pt>
                <c:pt idx="56">
                  <c:v>0.63832915318350303</c:v>
                </c:pt>
                <c:pt idx="57">
                  <c:v>0.65017138881885372</c:v>
                </c:pt>
                <c:pt idx="58">
                  <c:v>0.66186363765803979</c:v>
                </c:pt>
                <c:pt idx="59">
                  <c:v>0.6734014658111328</c:v>
                </c:pt>
                <c:pt idx="60">
                  <c:v>0.68478082850253452</c:v>
                </c:pt>
                <c:pt idx="61">
                  <c:v>0.69599806298099798</c:v>
                </c:pt>
                <c:pt idx="62">
                  <c:v>0.70704988036624139</c:v>
                </c:pt>
                <c:pt idx="63">
                  <c:v>0.71793335654262413</c:v>
                </c:pt>
                <c:pt idx="64">
                  <c:v>0.72864592220891067</c:v>
                </c:pt>
                <c:pt idx="65">
                  <c:v>0.73918535219084758</c:v>
                </c:pt>
                <c:pt idx="66">
                  <c:v>0.74954975412021774</c:v>
                </c:pt>
                <c:pt idx="67">
                  <c:v>0.75973755658038966</c:v>
                </c:pt>
                <c:pt idx="68">
                  <c:v>0.76974749681414811</c:v>
                </c:pt>
                <c:pt idx="69">
                  <c:v>0.77957860808493284</c:v>
                </c:pt>
                <c:pt idx="70">
                  <c:v>0.78923020677761757</c:v>
                </c:pt>
                <c:pt idx="71">
                  <c:v>0.79870187931969328</c:v>
                </c:pt>
                <c:pt idx="72">
                  <c:v>0.80799346899824809</c:v>
                </c:pt>
                <c:pt idx="73">
                  <c:v>0.81710506274260097</c:v>
                </c:pt>
                <c:pt idx="74">
                  <c:v>0.82603697793681585</c:v>
                </c:pt>
                <c:pt idx="75">
                  <c:v>0.83478974932075123</c:v>
                </c:pt>
                <c:pt idx="76">
                  <c:v>0.84336411603277228</c:v>
                </c:pt>
                <c:pt idx="77">
                  <c:v>0.85176100884185413</c:v>
                </c:pt>
                <c:pt idx="78">
                  <c:v>0.85998153761155316</c:v>
                </c:pt>
                <c:pt idx="79">
                  <c:v>0.86802697903326376</c:v>
                </c:pt>
                <c:pt idx="80">
                  <c:v>0.8758987646613412</c:v>
                </c:pt>
                <c:pt idx="81">
                  <c:v>0.88359846927804542</c:v>
                </c:pt>
                <c:pt idx="82">
                  <c:v>0.89112779961192712</c:v>
                </c:pt>
                <c:pt idx="83">
                  <c:v>0.89848858342916593</c:v>
                </c:pt>
                <c:pt idx="84">
                  <c:v>0.90568275901356488</c:v>
                </c:pt>
                <c:pt idx="85">
                  <c:v>0.9127123650473512</c:v>
                </c:pt>
                <c:pt idx="86">
                  <c:v>0.91957953090166866</c:v>
                </c:pt>
                <c:pt idx="87">
                  <c:v>0.92628646734264442</c:v>
                </c:pt>
                <c:pt idx="88">
                  <c:v>0.9328354576561867</c:v>
                </c:pt>
                <c:pt idx="89">
                  <c:v>0.93922884919219263</c:v>
                </c:pt>
                <c:pt idx="90">
                  <c:v>0.94546904532662712</c:v>
                </c:pt>
                <c:pt idx="91">
                  <c:v>0.95155849783795343</c:v>
                </c:pt>
                <c:pt idx="92">
                  <c:v>0.95749969969264048</c:v>
                </c:pt>
                <c:pt idx="93">
                  <c:v>0.96329517823293875</c:v>
                </c:pt>
                <c:pt idx="94">
                  <c:v>0.96894748875877823</c:v>
                </c:pt>
                <c:pt idx="95">
                  <c:v>0.9744592084945044</c:v>
                </c:pt>
                <c:pt idx="96">
                  <c:v>0.97983293093020041</c:v>
                </c:pt>
                <c:pt idx="97">
                  <c:v>0.98507126052654181</c:v>
                </c:pt>
                <c:pt idx="98">
                  <c:v>0.99017680777147565</c:v>
                </c:pt>
                <c:pt idx="99">
                  <c:v>0.99515218457650922</c:v>
                </c:pt>
                <c:pt idx="100">
                  <c:v>0.99999952150908478</c:v>
                </c:pt>
              </c:numCache>
            </c:numRef>
          </c:xVal>
          <c:yVal>
            <c:numRef>
              <c:f>UNIQUAC!$AJ$167:$AJ$267</c:f>
              <c:numCache>
                <c:formatCode>0.00</c:formatCode>
                <c:ptCount val="101"/>
                <c:pt idx="0">
                  <c:v>4.8602424777453539</c:v>
                </c:pt>
                <c:pt idx="1">
                  <c:v>4.8422673536869345</c:v>
                </c:pt>
                <c:pt idx="2">
                  <c:v>4.8245542772115657</c:v>
                </c:pt>
                <c:pt idx="3">
                  <c:v>4.8071434835485869</c:v>
                </c:pt>
                <c:pt idx="4">
                  <c:v>4.790071920671414</c:v>
                </c:pt>
                <c:pt idx="5">
                  <c:v>4.773375052135159</c:v>
                </c:pt>
                <c:pt idx="6">
                  <c:v>4.7570868532484001</c:v>
                </c:pt>
                <c:pt idx="7">
                  <c:v>4.7412398100149051</c:v>
                </c:pt>
                <c:pt idx="8">
                  <c:v>4.7258649207141792</c:v>
                </c:pt>
                <c:pt idx="9">
                  <c:v>4.7109916999902186</c:v>
                </c:pt>
                <c:pt idx="10">
                  <c:v>4.6966481853201403</c:v>
                </c:pt>
                <c:pt idx="11">
                  <c:v>4.6828609457345944</c:v>
                </c:pt>
                <c:pt idx="12">
                  <c:v>4.6696550926649056</c:v>
                </c:pt>
                <c:pt idx="13">
                  <c:v>4.6570542927930791</c:v>
                </c:pt>
                <c:pt idx="14">
                  <c:v>4.6450807827833929</c:v>
                </c:pt>
                <c:pt idx="15">
                  <c:v>4.6337553857766025</c:v>
                </c:pt>
                <c:pt idx="16">
                  <c:v>4.6230975295305008</c:v>
                </c:pt>
                <c:pt idx="17">
                  <c:v>4.6131252660930429</c:v>
                </c:pt>
                <c:pt idx="18">
                  <c:v>4.6038552928973058</c:v>
                </c:pt>
                <c:pt idx="19">
                  <c:v>4.5953029751703527</c:v>
                </c:pt>
                <c:pt idx="20">
                  <c:v>4.5874823695513722</c:v>
                </c:pt>
                <c:pt idx="21">
                  <c:v>4.5804062488171065</c:v>
                </c:pt>
                <c:pt idx="22">
                  <c:v>4.5740861276164182</c:v>
                </c:pt>
                <c:pt idx="23">
                  <c:v>4.5685322891182993</c:v>
                </c:pt>
                <c:pt idx="24">
                  <c:v>4.5637538124816919</c:v>
                </c:pt>
                <c:pt idx="25">
                  <c:v>4.5597586010581965</c:v>
                </c:pt>
                <c:pt idx="26">
                  <c:v>4.5565534112423443</c:v>
                </c:pt>
                <c:pt idx="27">
                  <c:v>4.5541438818872049</c:v>
                </c:pt>
                <c:pt idx="28">
                  <c:v>4.5525345642068089</c:v>
                </c:pt>
                <c:pt idx="29">
                  <c:v>4.551728952089519</c:v>
                </c:pt>
                <c:pt idx="30">
                  <c:v>4.5517295127504145</c:v>
                </c:pt>
                <c:pt idx="31">
                  <c:v>4.5525377176536477</c:v>
                </c:pt>
                <c:pt idx="32">
                  <c:v>4.5541540736387836</c:v>
                </c:pt>
                <c:pt idx="33">
                  <c:v>4.5565781541887107</c:v>
                </c:pt>
                <c:pt idx="34">
                  <c:v>4.5598086307795409</c:v>
                </c:pt>
                <c:pt idx="35">
                  <c:v>4.5638433042559674</c:v>
                </c:pt>
                <c:pt idx="36">
                  <c:v>4.5686791361786918</c:v>
                </c:pt>
                <c:pt idx="37">
                  <c:v>4.5743122800933742</c:v>
                </c:pt>
                <c:pt idx="38">
                  <c:v>4.5807381126734308</c:v>
                </c:pt>
                <c:pt idx="39">
                  <c:v>4.5879512646918705</c:v>
                </c:pt>
                <c:pt idx="40">
                  <c:v>4.595945651780081</c:v>
                </c:pt>
                <c:pt idx="41">
                  <c:v>4.6047145049340976</c:v>
                </c:pt>
                <c:pt idx="42">
                  <c:v>4.6142504007314171</c:v>
                </c:pt>
                <c:pt idx="43">
                  <c:v>4.6245452912241731</c:v>
                </c:pt>
                <c:pt idx="44">
                  <c:v>4.6355905334766376</c:v>
                </c:pt>
                <c:pt idx="45">
                  <c:v>4.6473769187175868</c:v>
                </c:pt>
                <c:pt idx="46">
                  <c:v>4.659894701080181</c:v>
                </c:pt>
                <c:pt idx="47">
                  <c:v>4.6731336259043319</c:v>
                </c:pt>
                <c:pt idx="48">
                  <c:v>4.6870829575786264</c:v>
                </c:pt>
                <c:pt idx="49">
                  <c:v>4.7017315069008498</c:v>
                </c:pt>
                <c:pt idx="50">
                  <c:v>4.7170676579381015</c:v>
                </c:pt>
                <c:pt idx="51">
                  <c:v>4.7330793943697147</c:v>
                </c:pt>
                <c:pt idx="52">
                  <c:v>4.7497543252973307</c:v>
                </c:pt>
                <c:pt idx="53">
                  <c:v>4.76707971050896</c:v>
                </c:pt>
                <c:pt idx="54">
                  <c:v>4.7850424851849382</c:v>
                </c:pt>
                <c:pt idx="55">
                  <c:v>4.8036292840355967</c:v>
                </c:pt>
                <c:pt idx="56">
                  <c:v>4.8228264648618504</c:v>
                </c:pt>
                <c:pt idx="57">
                  <c:v>4.8426201315314001</c:v>
                </c:pt>
                <c:pt idx="58">
                  <c:v>4.8629961563644439</c:v>
                </c:pt>
                <c:pt idx="59">
                  <c:v>4.8839402019244611</c:v>
                </c:pt>
                <c:pt idx="60">
                  <c:v>4.9054377422104407</c:v>
                </c:pt>
                <c:pt idx="61">
                  <c:v>4.9274740832482591</c:v>
                </c:pt>
                <c:pt idx="62">
                  <c:v>4.9500343830802063</c:v>
                </c:pt>
                <c:pt idx="63">
                  <c:v>4.9731036711524634</c:v>
                </c:pt>
                <c:pt idx="64">
                  <c:v>4.9966668671011298</c:v>
                </c:pt>
                <c:pt idx="65">
                  <c:v>5.0207087989391042</c:v>
                </c:pt>
                <c:pt idx="66">
                  <c:v>5.04521422064576</c:v>
                </c:pt>
                <c:pt idx="67">
                  <c:v>5.0701678291634886</c:v>
                </c:pt>
                <c:pt idx="68">
                  <c:v>5.0955542808049028</c:v>
                </c:pt>
                <c:pt idx="69">
                  <c:v>5.1213582070757342</c:v>
                </c:pt>
                <c:pt idx="70">
                  <c:v>5.1475642299189808</c:v>
                </c:pt>
                <c:pt idx="71">
                  <c:v>5.1741569763864472</c:v>
                </c:pt>
                <c:pt idx="72">
                  <c:v>5.2011210927443043</c:v>
                </c:pt>
                <c:pt idx="73">
                  <c:v>5.2284412580202124</c:v>
                </c:pt>
                <c:pt idx="74">
                  <c:v>5.2561021969992527</c:v>
                </c:pt>
                <c:pt idx="75">
                  <c:v>5.2840886926771216</c:v>
                </c:pt>
                <c:pt idx="76">
                  <c:v>5.3123855981792074</c:v>
                </c:pt>
                <c:pt idx="77">
                  <c:v>5.3409778481540515</c:v>
                </c:pt>
                <c:pt idx="78">
                  <c:v>5.3698504696509026</c:v>
                </c:pt>
                <c:pt idx="79">
                  <c:v>5.3989885924903884</c:v>
                </c:pt>
                <c:pt idx="80">
                  <c:v>5.4283774591384999</c:v>
                </c:pt>
                <c:pt idx="81">
                  <c:v>5.4580024340934381</c:v>
                </c:pt>
                <c:pt idx="82">
                  <c:v>5.4878490127959987</c:v>
                </c:pt>
                <c:pt idx="83">
                  <c:v>5.5179028300732798</c:v>
                </c:pt>
                <c:pt idx="84">
                  <c:v>5.5481496681266531</c:v>
                </c:pt>
                <c:pt idx="85">
                  <c:v>5.5785754640744685</c:v>
                </c:pt>
                <c:pt idx="86">
                  <c:v>5.6091663170599082</c:v>
                </c:pt>
                <c:pt idx="87">
                  <c:v>5.6399084949352671</c:v>
                </c:pt>
                <c:pt idx="88">
                  <c:v>5.670788440532899</c:v>
                </c:pt>
                <c:pt idx="89">
                  <c:v>5.7017927775341759</c:v>
                </c:pt>
                <c:pt idx="90">
                  <c:v>5.7329083159468519</c:v>
                </c:pt>
                <c:pt idx="91">
                  <c:v>5.7641220572020684</c:v>
                </c:pt>
                <c:pt idx="92">
                  <c:v>5.7954211988814377</c:v>
                </c:pt>
                <c:pt idx="93">
                  <c:v>5.8267931390852361</c:v>
                </c:pt>
                <c:pt idx="94">
                  <c:v>5.8582254804523437</c:v>
                </c:pt>
                <c:pt idx="95">
                  <c:v>5.8897060338424625</c:v>
                </c:pt>
                <c:pt idx="96">
                  <c:v>5.9212228216913569</c:v>
                </c:pt>
                <c:pt idx="97">
                  <c:v>5.9527640810493088</c:v>
                </c:pt>
                <c:pt idx="98">
                  <c:v>5.984318266313668</c:v>
                </c:pt>
                <c:pt idx="99">
                  <c:v>6.0158740516648965</c:v>
                </c:pt>
                <c:pt idx="100">
                  <c:v>6.0474171794286908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97248"/>
        <c:axId val="158198784"/>
      </c:scatterChart>
      <c:valAx>
        <c:axId val="15819724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8198784"/>
        <c:crosses val="autoZero"/>
        <c:crossBetween val="midCat"/>
        <c:majorUnit val="0.2"/>
      </c:valAx>
      <c:valAx>
        <c:axId val="158198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Pressure, Bara</a:t>
                </a:r>
              </a:p>
            </c:rich>
          </c:tx>
          <c:layout>
            <c:manualLayout>
              <c:xMode val="edge"/>
              <c:yMode val="edge"/>
              <c:x val="3.5894642681915719E-3"/>
              <c:y val="0.351106700816869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5819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16</xdr:row>
      <xdr:rowOff>56028</xdr:rowOff>
    </xdr:from>
    <xdr:to>
      <xdr:col>5</xdr:col>
      <xdr:colOff>380999</xdr:colOff>
      <xdr:row>29</xdr:row>
      <xdr:rowOff>21290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605116</xdr:colOff>
      <xdr:row>16</xdr:row>
      <xdr:rowOff>56029</xdr:rowOff>
    </xdr:from>
    <xdr:to>
      <xdr:col>10</xdr:col>
      <xdr:colOff>392204</xdr:colOff>
      <xdr:row>29</xdr:row>
      <xdr:rowOff>21291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16</xdr:row>
      <xdr:rowOff>56028</xdr:rowOff>
    </xdr:from>
    <xdr:to>
      <xdr:col>5</xdr:col>
      <xdr:colOff>380999</xdr:colOff>
      <xdr:row>29</xdr:row>
      <xdr:rowOff>21290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605116</xdr:colOff>
      <xdr:row>16</xdr:row>
      <xdr:rowOff>56029</xdr:rowOff>
    </xdr:from>
    <xdr:to>
      <xdr:col>10</xdr:col>
      <xdr:colOff>392204</xdr:colOff>
      <xdr:row>29</xdr:row>
      <xdr:rowOff>21291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16</xdr:row>
      <xdr:rowOff>56028</xdr:rowOff>
    </xdr:from>
    <xdr:to>
      <xdr:col>5</xdr:col>
      <xdr:colOff>380999</xdr:colOff>
      <xdr:row>29</xdr:row>
      <xdr:rowOff>21290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605116</xdr:colOff>
      <xdr:row>16</xdr:row>
      <xdr:rowOff>56029</xdr:rowOff>
    </xdr:from>
    <xdr:to>
      <xdr:col>10</xdr:col>
      <xdr:colOff>392204</xdr:colOff>
      <xdr:row>29</xdr:row>
      <xdr:rowOff>21291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urag/Work/CheCalc/CheCalc%20Spreadsheets/08.%20BinaryVLE/Binary_VLE_No_Pa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k (2)"/>
      <sheetName val="Main"/>
      <sheetName val="Pxy"/>
      <sheetName val="Txy"/>
      <sheetName val="XY"/>
      <sheetName val="Dbk"/>
      <sheetName val="BINARY PAIR Dbk"/>
      <sheetName val="Calc"/>
      <sheetName val="CalcTabl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I2" t="b">
            <v>0</v>
          </cell>
        </row>
        <row r="15">
          <cell r="E15">
            <v>366.48333333333329</v>
          </cell>
          <cell r="N15">
            <v>1034.3048061023821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heguide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heguide.com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heguid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U267"/>
  <sheetViews>
    <sheetView showGridLines="0" tabSelected="1" zoomScale="85" zoomScaleNormal="85" workbookViewId="0"/>
  </sheetViews>
  <sheetFormatPr defaultRowHeight="15" x14ac:dyDescent="0.25"/>
  <cols>
    <col min="1" max="1" width="2.7109375" customWidth="1"/>
    <col min="13" max="13" width="6.42578125" customWidth="1"/>
    <col min="16" max="17" width="25.7109375" style="34" customWidth="1"/>
    <col min="18" max="18" width="39.42578125" customWidth="1"/>
  </cols>
  <sheetData>
    <row r="1" spans="1:24" x14ac:dyDescent="0.25">
      <c r="A1" s="1"/>
      <c r="B1" s="2"/>
      <c r="C1" s="2"/>
      <c r="D1" s="2"/>
      <c r="E1" s="2"/>
      <c r="F1" s="2"/>
      <c r="G1" s="2"/>
      <c r="H1" s="2"/>
    </row>
    <row r="2" spans="1:24" ht="18.75" x14ac:dyDescent="0.25">
      <c r="A2" s="3"/>
      <c r="B2" s="102" t="s">
        <v>620</v>
      </c>
      <c r="C2" s="102"/>
      <c r="D2" s="102"/>
      <c r="E2" s="102"/>
      <c r="F2" s="102"/>
      <c r="G2" s="102"/>
      <c r="H2" s="102"/>
      <c r="I2" s="102"/>
      <c r="J2" s="102"/>
      <c r="K2" s="68"/>
    </row>
    <row r="3" spans="1:24" x14ac:dyDescent="0.25">
      <c r="A3" s="4"/>
      <c r="B3" s="13" t="s">
        <v>3</v>
      </c>
      <c r="C3" s="5"/>
      <c r="D3" s="5"/>
      <c r="E3" s="5"/>
      <c r="I3" s="6" t="s">
        <v>0</v>
      </c>
      <c r="J3" s="106" t="s">
        <v>659</v>
      </c>
      <c r="K3" s="7"/>
      <c r="L3" s="37"/>
    </row>
    <row r="4" spans="1:24" x14ac:dyDescent="0.25">
      <c r="A4" s="4"/>
      <c r="B4" s="8" t="s">
        <v>4</v>
      </c>
      <c r="C4" s="5"/>
      <c r="D4" s="5"/>
      <c r="E4" s="5"/>
      <c r="I4" s="6" t="s">
        <v>1</v>
      </c>
      <c r="J4" s="9" t="s">
        <v>5</v>
      </c>
      <c r="K4" s="10"/>
      <c r="L4" s="38"/>
      <c r="M4" s="14" t="s">
        <v>546</v>
      </c>
      <c r="P4" s="34">
        <f>IF(ISNUMBER(F6),F6,51)</f>
        <v>1</v>
      </c>
    </row>
    <row r="5" spans="1:24" ht="15" customHeight="1" x14ac:dyDescent="0.25">
      <c r="A5" s="4"/>
      <c r="D5" s="12"/>
      <c r="E5" s="12"/>
      <c r="X5" t="s">
        <v>554</v>
      </c>
    </row>
    <row r="6" spans="1:24" ht="15" customHeight="1" x14ac:dyDescent="0.35">
      <c r="A6" s="4"/>
      <c r="B6" s="35" t="s">
        <v>549</v>
      </c>
      <c r="C6" s="36"/>
      <c r="D6" s="36"/>
      <c r="E6" s="16"/>
      <c r="F6" s="47">
        <v>1</v>
      </c>
      <c r="H6" s="45"/>
      <c r="I6" s="57" t="s">
        <v>2</v>
      </c>
      <c r="J6" s="11"/>
      <c r="M6" s="19"/>
      <c r="N6" s="18" t="s">
        <v>637</v>
      </c>
      <c r="O6" s="18" t="s">
        <v>638</v>
      </c>
      <c r="P6" s="39" t="s">
        <v>550</v>
      </c>
      <c r="Q6" s="39" t="s">
        <v>551</v>
      </c>
      <c r="R6" s="19"/>
      <c r="S6" s="87" t="s">
        <v>655</v>
      </c>
      <c r="T6" s="87" t="s">
        <v>656</v>
      </c>
      <c r="U6" s="19" t="s">
        <v>547</v>
      </c>
      <c r="V6" s="19" t="s">
        <v>548</v>
      </c>
      <c r="X6" t="s">
        <v>555</v>
      </c>
    </row>
    <row r="7" spans="1:24" x14ac:dyDescent="0.25">
      <c r="B7" t="s">
        <v>556</v>
      </c>
      <c r="G7" s="48" t="str">
        <f>IF(P59,VLOOKUP(F6,M7:R56,6),P60)</f>
        <v>1-PROPANOL + WATER</v>
      </c>
      <c r="M7" s="18">
        <v>1</v>
      </c>
      <c r="N7" s="40">
        <v>62</v>
      </c>
      <c r="O7" s="40">
        <v>467</v>
      </c>
      <c r="P7" s="39" t="str">
        <f>IF(ISNUMBER(N7),VLOOKUP(N7,Dbk!$A$14:$B$481,2),"")</f>
        <v>1-PROPANOL</v>
      </c>
      <c r="Q7" s="39" t="str">
        <f>IF(ISNUMBER(O7),VLOOKUP(O7,Dbk!$A$14:$B$481,2),"")</f>
        <v>WATER</v>
      </c>
      <c r="R7" s="19" t="str">
        <f>P7&amp;" + "&amp;Q7</f>
        <v>1-PROPANOL + WATER</v>
      </c>
      <c r="S7" s="20">
        <v>906.52560000000005</v>
      </c>
      <c r="T7" s="20">
        <v>1396.6397999999999</v>
      </c>
      <c r="U7" s="20">
        <v>0.25409999999999999</v>
      </c>
      <c r="V7" s="20">
        <v>0.23380000000000001</v>
      </c>
      <c r="W7" s="18">
        <v>1</v>
      </c>
      <c r="X7" t="b">
        <f>IF(AND(ISNUMBER(N7),ISNUMBER(O7)),IF(AND(N7&lt;=468,O7&lt;=468),TRUE,FALSE),FALSE)</f>
        <v>1</v>
      </c>
    </row>
    <row r="8" spans="1:24" x14ac:dyDescent="0.25">
      <c r="B8" s="49" t="s">
        <v>557</v>
      </c>
      <c r="G8">
        <v>1</v>
      </c>
      <c r="H8">
        <v>2</v>
      </c>
      <c r="M8" s="18">
        <v>2</v>
      </c>
      <c r="N8" s="40">
        <v>146</v>
      </c>
      <c r="O8" s="40">
        <v>185</v>
      </c>
      <c r="P8" s="39" t="str">
        <f>IF(ISNUMBER(N8),VLOOKUP(N8,Dbk!$A$14:$B$481,2),"")</f>
        <v>ACETONE</v>
      </c>
      <c r="Q8" s="39" t="str">
        <f>IF(ISNUMBER(O8),VLOOKUP(O8,Dbk!$A$14:$B$481,2),"")</f>
        <v>CHLOROFORM</v>
      </c>
      <c r="R8" s="19" t="str">
        <f t="shared" ref="R8:R56" si="0">P8&amp;" + "&amp;Q8</f>
        <v>ACETONE + CHLOROFORM</v>
      </c>
      <c r="S8" s="20">
        <v>116.11709999999999</v>
      </c>
      <c r="T8" s="20">
        <v>-506.8519</v>
      </c>
      <c r="U8" s="20">
        <v>0.2477</v>
      </c>
      <c r="V8" s="41">
        <v>0.27500000000000002</v>
      </c>
      <c r="W8" s="18">
        <v>2</v>
      </c>
      <c r="X8" t="b">
        <f t="shared" ref="X8:X56" si="1">IF(AND(ISNUMBER(N8),ISNUMBER(O8)),IF(AND(N8&lt;=468,O8&lt;=468),TRUE,FALSE),FALSE)</f>
        <v>1</v>
      </c>
    </row>
    <row r="9" spans="1:24" x14ac:dyDescent="0.25">
      <c r="B9" t="s">
        <v>6</v>
      </c>
      <c r="G9" s="50">
        <f t="shared" ref="G9:H11" si="2">IF($P$59,P64,"")</f>
        <v>17.543900000000001</v>
      </c>
      <c r="H9" s="50">
        <f t="shared" si="2"/>
        <v>18.303599999999999</v>
      </c>
      <c r="M9" s="18">
        <v>3</v>
      </c>
      <c r="N9" s="40">
        <v>146</v>
      </c>
      <c r="O9" s="40">
        <v>297</v>
      </c>
      <c r="P9" s="39" t="str">
        <f>IF(ISNUMBER(N9),VLOOKUP(N9,Dbk!$A$14:$B$481,2),"")</f>
        <v>ACETONE</v>
      </c>
      <c r="Q9" s="39" t="str">
        <f>IF(ISNUMBER(O9),VLOOKUP(O9,Dbk!$A$14:$B$481,2),"")</f>
        <v>METHANOL</v>
      </c>
      <c r="R9" s="19" t="str">
        <f t="shared" si="0"/>
        <v>ACETONE + METHANOL</v>
      </c>
      <c r="S9" s="20">
        <v>-114.40470000000001</v>
      </c>
      <c r="T9" s="20">
        <v>545.29420000000005</v>
      </c>
      <c r="U9" s="20">
        <v>0.2477</v>
      </c>
      <c r="V9" s="20">
        <v>0.2334</v>
      </c>
      <c r="W9" s="18">
        <v>3</v>
      </c>
      <c r="X9" t="b">
        <f t="shared" si="1"/>
        <v>1</v>
      </c>
    </row>
    <row r="10" spans="1:24" ht="15" customHeight="1" x14ac:dyDescent="0.25">
      <c r="B10" t="s">
        <v>7</v>
      </c>
      <c r="G10" s="50">
        <f t="shared" si="2"/>
        <v>3166.38</v>
      </c>
      <c r="H10" s="50">
        <f t="shared" si="2"/>
        <v>3816.44</v>
      </c>
      <c r="M10" s="18">
        <v>4</v>
      </c>
      <c r="N10" s="40">
        <v>146</v>
      </c>
      <c r="O10" s="40">
        <v>467</v>
      </c>
      <c r="P10" s="39" t="str">
        <f>IF(ISNUMBER(N10),VLOOKUP(N10,Dbk!$A$14:$B$481,2),"")</f>
        <v>ACETONE</v>
      </c>
      <c r="Q10" s="39" t="str">
        <f>IF(ISNUMBER(O10),VLOOKUP(O10,Dbk!$A$14:$B$481,2),"")</f>
        <v>WATER</v>
      </c>
      <c r="R10" s="19" t="str">
        <f t="shared" si="0"/>
        <v>ACETONE + WATER</v>
      </c>
      <c r="S10" s="20">
        <v>344.33460000000002</v>
      </c>
      <c r="T10" s="20">
        <v>1482.2132999999999</v>
      </c>
      <c r="U10" s="20">
        <v>0.2477</v>
      </c>
      <c r="V10" s="20">
        <v>0.23380000000000001</v>
      </c>
      <c r="W10" s="18">
        <v>4</v>
      </c>
      <c r="X10" t="b">
        <f t="shared" si="1"/>
        <v>1</v>
      </c>
    </row>
    <row r="11" spans="1:24" x14ac:dyDescent="0.25">
      <c r="B11" t="s">
        <v>8</v>
      </c>
      <c r="G11" s="50">
        <f t="shared" si="2"/>
        <v>-80.150000000000006</v>
      </c>
      <c r="H11" s="50">
        <f t="shared" si="2"/>
        <v>-46.13</v>
      </c>
      <c r="M11" s="18">
        <v>5</v>
      </c>
      <c r="N11" s="40">
        <v>146</v>
      </c>
      <c r="O11" s="40">
        <v>441</v>
      </c>
      <c r="P11" s="39" t="str">
        <f>IF(ISNUMBER(N11),VLOOKUP(N11,Dbk!$A$14:$B$481,2),"")</f>
        <v>ACETONE</v>
      </c>
      <c r="Q11" s="39" t="str">
        <f>IF(ISNUMBER(O11),VLOOKUP(O11,Dbk!$A$14:$B$481,2),"")</f>
        <v>TOLUENE</v>
      </c>
      <c r="R11" s="19" t="str">
        <f t="shared" si="0"/>
        <v>ACETONE + TOLUENE</v>
      </c>
      <c r="S11" s="20">
        <v>809.1</v>
      </c>
      <c r="T11" s="20">
        <v>-345.07</v>
      </c>
      <c r="U11" s="20">
        <v>0.2477</v>
      </c>
      <c r="V11" s="20">
        <v>0.26440000000000002</v>
      </c>
      <c r="W11" s="18">
        <v>5</v>
      </c>
      <c r="X11" t="b">
        <f t="shared" si="1"/>
        <v>1</v>
      </c>
    </row>
    <row r="12" spans="1:24" ht="18" x14ac:dyDescent="0.35">
      <c r="B12" t="s">
        <v>619</v>
      </c>
      <c r="G12" s="55">
        <f>IF($P$59,P70,"")</f>
        <v>0.25409999999999999</v>
      </c>
      <c r="H12" s="55">
        <f>IF($P$59,Q70,"")</f>
        <v>0.23380000000000001</v>
      </c>
      <c r="M12" s="18">
        <v>6</v>
      </c>
      <c r="N12" s="40">
        <v>146</v>
      </c>
      <c r="O12" s="40">
        <v>285</v>
      </c>
      <c r="P12" s="39" t="str">
        <f>IF(ISNUMBER(N12),VLOOKUP(N12,Dbk!$A$14:$B$481,2),"")</f>
        <v>ACETONE</v>
      </c>
      <c r="Q12" s="39" t="str">
        <f>IF(ISNUMBER(O12),VLOOKUP(O12,Dbk!$A$14:$B$481,2),"")</f>
        <v>ISOPROPYL ALCOHOL</v>
      </c>
      <c r="R12" s="19" t="str">
        <f t="shared" si="0"/>
        <v>ACETONE + ISOPROPYL ALCOHOL</v>
      </c>
      <c r="S12" s="20">
        <v>548.02800000000002</v>
      </c>
      <c r="T12" s="20">
        <v>113.562</v>
      </c>
      <c r="U12" s="20">
        <v>0.2477</v>
      </c>
      <c r="V12" s="20">
        <v>0.24929999999999999</v>
      </c>
      <c r="W12" s="18">
        <v>6</v>
      </c>
      <c r="X12" t="b">
        <f t="shared" si="1"/>
        <v>1</v>
      </c>
    </row>
    <row r="13" spans="1:24" x14ac:dyDescent="0.25">
      <c r="B13" t="s">
        <v>558</v>
      </c>
      <c r="E13" s="54" t="s">
        <v>559</v>
      </c>
      <c r="G13" s="56">
        <f>IF($P$59,P71,"")</f>
        <v>906.52560000000005</v>
      </c>
      <c r="H13" s="56">
        <f>IF($P$59,Q71,"")</f>
        <v>1396.6397999999999</v>
      </c>
      <c r="M13" s="18">
        <v>7</v>
      </c>
      <c r="N13" s="40">
        <v>146</v>
      </c>
      <c r="O13" s="40">
        <v>355</v>
      </c>
      <c r="P13" s="39" t="str">
        <f>IF(ISNUMBER(N13),VLOOKUP(N13,Dbk!$A$14:$B$481,2),"")</f>
        <v>ACETONE</v>
      </c>
      <c r="Q13" s="39" t="str">
        <f>IF(ISNUMBER(O13),VLOOKUP(O13,Dbk!$A$14:$B$481,2),"")</f>
        <v>N-HEXANE</v>
      </c>
      <c r="R13" s="19" t="str">
        <f t="shared" si="0"/>
        <v>ACETONE + N-HEXANE</v>
      </c>
      <c r="S13" s="20">
        <v>956.23</v>
      </c>
      <c r="T13" s="20">
        <v>374.78</v>
      </c>
      <c r="U13" s="20">
        <v>0.2477</v>
      </c>
      <c r="V13" s="20">
        <v>0.26350000000000001</v>
      </c>
      <c r="W13" s="18">
        <v>7</v>
      </c>
      <c r="X13" t="b">
        <f t="shared" si="1"/>
        <v>1</v>
      </c>
    </row>
    <row r="14" spans="1:24" x14ac:dyDescent="0.25">
      <c r="B14" s="86" t="str">
        <f>Q61</f>
        <v/>
      </c>
      <c r="M14" s="18">
        <v>8</v>
      </c>
      <c r="N14" s="40">
        <v>147</v>
      </c>
      <c r="O14" s="40">
        <v>467</v>
      </c>
      <c r="P14" s="39" t="str">
        <f>IF(ISNUMBER(N14),VLOOKUP(N14,Dbk!$A$14:$B$481,2),"")</f>
        <v>ACETONITRILE</v>
      </c>
      <c r="Q14" s="39" t="str">
        <f>IF(ISNUMBER(O14),VLOOKUP(O14,Dbk!$A$14:$B$481,2),"")</f>
        <v>WATER</v>
      </c>
      <c r="R14" s="19" t="str">
        <f t="shared" si="0"/>
        <v>ACETONITRILE + WATER</v>
      </c>
      <c r="S14" s="20">
        <v>328.86</v>
      </c>
      <c r="T14" s="20">
        <v>1689.3</v>
      </c>
      <c r="U14" s="20">
        <v>0.19869999999999999</v>
      </c>
      <c r="V14" s="20">
        <v>0.23380000000000001</v>
      </c>
      <c r="W14" s="18">
        <v>8</v>
      </c>
      <c r="X14" t="b">
        <f t="shared" si="1"/>
        <v>1</v>
      </c>
    </row>
    <row r="15" spans="1:24" x14ac:dyDescent="0.25">
      <c r="B15" s="35" t="s">
        <v>566</v>
      </c>
      <c r="C15" s="36"/>
      <c r="D15" s="36"/>
      <c r="E15" s="36"/>
      <c r="G15" s="35" t="s">
        <v>569</v>
      </c>
      <c r="H15" s="36"/>
      <c r="I15" s="36"/>
      <c r="J15" s="36"/>
      <c r="M15" s="18">
        <v>9</v>
      </c>
      <c r="N15" s="40">
        <v>162</v>
      </c>
      <c r="O15" s="40">
        <v>441</v>
      </c>
      <c r="P15" s="39" t="str">
        <f>IF(ISNUMBER(N15),VLOOKUP(N15,Dbk!$A$14:$B$481,2),"")</f>
        <v>BENZENE</v>
      </c>
      <c r="Q15" s="39" t="str">
        <f>IF(ISNUMBER(O15),VLOOKUP(O15,Dbk!$A$14:$B$481,2),"")</f>
        <v>TOLUENE</v>
      </c>
      <c r="R15" s="19" t="str">
        <f t="shared" si="0"/>
        <v>BENZENE + TOLUENE</v>
      </c>
      <c r="S15" s="20">
        <v>794.40700000000004</v>
      </c>
      <c r="T15" s="20">
        <v>-550.89</v>
      </c>
      <c r="U15" s="20">
        <v>0.26979999999999998</v>
      </c>
      <c r="V15" s="20">
        <v>0.26440000000000002</v>
      </c>
      <c r="W15" s="18">
        <v>9</v>
      </c>
      <c r="X15" t="b">
        <f t="shared" si="1"/>
        <v>1</v>
      </c>
    </row>
    <row r="16" spans="1:24" x14ac:dyDescent="0.25">
      <c r="B16" t="s">
        <v>567</v>
      </c>
      <c r="D16" s="54" t="s">
        <v>568</v>
      </c>
      <c r="E16" s="46">
        <v>1.4</v>
      </c>
      <c r="G16" t="s">
        <v>570</v>
      </c>
      <c r="I16" s="59" t="s">
        <v>571</v>
      </c>
      <c r="J16" s="46">
        <v>120</v>
      </c>
      <c r="M16" s="18">
        <v>10</v>
      </c>
      <c r="N16" s="40">
        <v>179</v>
      </c>
      <c r="O16" s="40">
        <v>162</v>
      </c>
      <c r="P16" s="39" t="str">
        <f>IF(ISNUMBER(N16),VLOOKUP(N16,Dbk!$A$14:$B$481,2),"")</f>
        <v>CARBON TETRACHLORIDE</v>
      </c>
      <c r="Q16" s="39" t="str">
        <f>IF(ISNUMBER(O16),VLOOKUP(O16,Dbk!$A$14:$B$481,2),"")</f>
        <v>BENZENE</v>
      </c>
      <c r="R16" s="19" t="str">
        <f t="shared" si="0"/>
        <v>CARBON TETRACHLORIDE + BENZENE</v>
      </c>
      <c r="S16" s="20">
        <v>7.0458999999999996</v>
      </c>
      <c r="T16" s="20">
        <v>59.6233</v>
      </c>
      <c r="U16" s="20">
        <v>0.2722</v>
      </c>
      <c r="V16" s="20">
        <v>0.26979999999999998</v>
      </c>
      <c r="W16" s="18">
        <v>10</v>
      </c>
      <c r="X16" t="b">
        <f t="shared" si="1"/>
        <v>1</v>
      </c>
    </row>
    <row r="17" spans="2:24" x14ac:dyDescent="0.25">
      <c r="M17" s="18">
        <v>11</v>
      </c>
      <c r="N17" s="40">
        <v>185</v>
      </c>
      <c r="O17" s="40">
        <v>297</v>
      </c>
      <c r="P17" s="39" t="str">
        <f>IF(ISNUMBER(N17),VLOOKUP(N17,Dbk!$A$14:$B$481,2),"")</f>
        <v>CHLOROFORM</v>
      </c>
      <c r="Q17" s="39" t="str">
        <f>IF(ISNUMBER(O17),VLOOKUP(O17,Dbk!$A$14:$B$481,2),"")</f>
        <v>METHANOL</v>
      </c>
      <c r="R17" s="19" t="str">
        <f t="shared" si="0"/>
        <v>CHLOROFORM + METHANOL</v>
      </c>
      <c r="S17" s="20">
        <v>-361.7944</v>
      </c>
      <c r="T17" s="20">
        <v>1694.0241000000001</v>
      </c>
      <c r="U17" s="41">
        <v>0.27500000000000002</v>
      </c>
      <c r="V17" s="20">
        <v>0.2334</v>
      </c>
      <c r="W17" s="18">
        <v>11</v>
      </c>
      <c r="X17" t="b">
        <f t="shared" si="1"/>
        <v>1</v>
      </c>
    </row>
    <row r="18" spans="2:24" x14ac:dyDescent="0.25">
      <c r="M18" s="18">
        <v>12</v>
      </c>
      <c r="N18" s="40">
        <v>214</v>
      </c>
      <c r="O18" s="40">
        <v>297</v>
      </c>
      <c r="P18" s="39" t="str">
        <f>IF(ISNUMBER(N18),VLOOKUP(N18,Dbk!$A$14:$B$481,2),"")</f>
        <v>DICHLOROMETHANE</v>
      </c>
      <c r="Q18" s="39" t="str">
        <f>IF(ISNUMBER(O18),VLOOKUP(O18,Dbk!$A$14:$B$481,2),"")</f>
        <v>METHANOL</v>
      </c>
      <c r="R18" s="19" t="str">
        <f t="shared" si="0"/>
        <v>DICHLOROMETHANE + METHANOL</v>
      </c>
      <c r="S18" s="20">
        <v>-243.98699999999999</v>
      </c>
      <c r="T18" s="20">
        <v>1902.66</v>
      </c>
      <c r="U18" s="20">
        <v>0.26179999999999998</v>
      </c>
      <c r="V18" s="20">
        <v>0.2334</v>
      </c>
      <c r="W18" s="18">
        <v>12</v>
      </c>
      <c r="X18" t="b">
        <f t="shared" si="1"/>
        <v>1</v>
      </c>
    </row>
    <row r="19" spans="2:24" x14ac:dyDescent="0.25">
      <c r="M19" s="18">
        <v>13</v>
      </c>
      <c r="N19" s="40">
        <v>214</v>
      </c>
      <c r="O19" s="40">
        <v>234</v>
      </c>
      <c r="P19" s="39" t="str">
        <f>IF(ISNUMBER(N19),VLOOKUP(N19,Dbk!$A$14:$B$481,2),"")</f>
        <v>DICHLOROMETHANE</v>
      </c>
      <c r="Q19" s="39" t="str">
        <f>IF(ISNUMBER(O19),VLOOKUP(O19,Dbk!$A$14:$B$481,2),"")</f>
        <v>ETHYL ACETATE</v>
      </c>
      <c r="R19" s="19" t="str">
        <f t="shared" si="0"/>
        <v>DICHLOROMETHANE + ETHYL ACETATE</v>
      </c>
      <c r="S19" s="20">
        <v>-174.54900000000001</v>
      </c>
      <c r="T19" s="20">
        <v>-212.107</v>
      </c>
      <c r="U19" s="20">
        <v>0.26179999999999998</v>
      </c>
      <c r="V19" s="20">
        <v>0.25390000000000001</v>
      </c>
      <c r="W19" s="18">
        <v>13</v>
      </c>
      <c r="X19" t="b">
        <f t="shared" si="1"/>
        <v>1</v>
      </c>
    </row>
    <row r="20" spans="2:24" x14ac:dyDescent="0.25">
      <c r="M20" s="18">
        <v>14</v>
      </c>
      <c r="N20" s="40">
        <v>233</v>
      </c>
      <c r="O20" s="40">
        <v>162</v>
      </c>
      <c r="P20" s="39" t="str">
        <f>IF(ISNUMBER(N20),VLOOKUP(N20,Dbk!$A$14:$B$481,2),"")</f>
        <v>ETHANOL</v>
      </c>
      <c r="Q20" s="39" t="str">
        <f>IF(ISNUMBER(O20),VLOOKUP(O20,Dbk!$A$14:$B$481,2),"")</f>
        <v>BENZENE</v>
      </c>
      <c r="R20" s="19" t="str">
        <f t="shared" si="0"/>
        <v>ETHANOL + BENZENE</v>
      </c>
      <c r="S20" s="20">
        <v>1264.4318000000001</v>
      </c>
      <c r="T20" s="20">
        <v>266.61180000000002</v>
      </c>
      <c r="U20" s="20">
        <v>0.25019999999999998</v>
      </c>
      <c r="V20" s="20">
        <v>0.26979999999999998</v>
      </c>
      <c r="W20" s="18">
        <v>14</v>
      </c>
      <c r="X20" t="b">
        <f t="shared" si="1"/>
        <v>1</v>
      </c>
    </row>
    <row r="21" spans="2:24" x14ac:dyDescent="0.25">
      <c r="M21" s="18">
        <v>15</v>
      </c>
      <c r="N21" s="40">
        <v>233</v>
      </c>
      <c r="O21" s="40">
        <v>467</v>
      </c>
      <c r="P21" s="39" t="str">
        <f>IF(ISNUMBER(N21),VLOOKUP(N21,Dbk!$A$14:$B$481,2),"")</f>
        <v>ETHANOL</v>
      </c>
      <c r="Q21" s="39" t="str">
        <f>IF(ISNUMBER(O21),VLOOKUP(O21,Dbk!$A$14:$B$481,2),"")</f>
        <v>WATER</v>
      </c>
      <c r="R21" s="19" t="str">
        <f t="shared" si="0"/>
        <v>ETHANOL + WATER</v>
      </c>
      <c r="S21" s="20">
        <v>325.07569999999998</v>
      </c>
      <c r="T21" s="20">
        <v>953.27919999999995</v>
      </c>
      <c r="U21" s="20">
        <v>0.25019999999999998</v>
      </c>
      <c r="V21" s="20">
        <v>0.23380000000000001</v>
      </c>
      <c r="W21" s="18">
        <v>15</v>
      </c>
      <c r="X21" t="b">
        <f t="shared" si="1"/>
        <v>1</v>
      </c>
    </row>
    <row r="22" spans="2:24" x14ac:dyDescent="0.25">
      <c r="M22" s="18">
        <v>16</v>
      </c>
      <c r="N22" s="40">
        <v>234</v>
      </c>
      <c r="O22" s="40">
        <v>233</v>
      </c>
      <c r="P22" s="39" t="str">
        <f>IF(ISNUMBER(N22),VLOOKUP(N22,Dbk!$A$14:$B$481,2),"")</f>
        <v>ETHYL ACETATE</v>
      </c>
      <c r="Q22" s="39" t="str">
        <f>IF(ISNUMBER(O22),VLOOKUP(O22,Dbk!$A$14:$B$481,2),"")</f>
        <v>ETHANOL</v>
      </c>
      <c r="R22" s="19" t="str">
        <f t="shared" si="0"/>
        <v>ETHYL ACETATE + ETHANOL</v>
      </c>
      <c r="S22" s="20">
        <v>58.886899999999997</v>
      </c>
      <c r="T22" s="20">
        <v>570.03489999999999</v>
      </c>
      <c r="U22" s="20">
        <v>0.25390000000000001</v>
      </c>
      <c r="V22" s="20">
        <v>0.25019999999999998</v>
      </c>
      <c r="W22" s="18">
        <v>16</v>
      </c>
      <c r="X22" t="b">
        <f t="shared" si="1"/>
        <v>1</v>
      </c>
    </row>
    <row r="23" spans="2:24" x14ac:dyDescent="0.25">
      <c r="M23" s="18">
        <v>17</v>
      </c>
      <c r="N23" s="40">
        <v>234</v>
      </c>
      <c r="O23" s="40">
        <v>467</v>
      </c>
      <c r="P23" s="39" t="str">
        <f>IF(ISNUMBER(N23),VLOOKUP(N23,Dbk!$A$14:$B$481,2),"")</f>
        <v>ETHYL ACETATE</v>
      </c>
      <c r="Q23" s="39" t="str">
        <f>IF(ISNUMBER(O23),VLOOKUP(O23,Dbk!$A$14:$B$481,2),"")</f>
        <v>WATER</v>
      </c>
      <c r="R23" s="19" t="str">
        <f t="shared" si="0"/>
        <v>ETHYL ACETATE + WATER</v>
      </c>
      <c r="S23" s="20">
        <v>1147.4000000000001</v>
      </c>
      <c r="T23" s="20">
        <v>2084</v>
      </c>
      <c r="U23" s="20">
        <v>0.25390000000000001</v>
      </c>
      <c r="V23" s="20">
        <v>0.23380000000000001</v>
      </c>
      <c r="W23" s="18">
        <v>17</v>
      </c>
      <c r="X23" t="b">
        <f t="shared" si="1"/>
        <v>1</v>
      </c>
    </row>
    <row r="24" spans="2:24" x14ac:dyDescent="0.25">
      <c r="M24" s="18">
        <v>18</v>
      </c>
      <c r="N24" s="40">
        <v>234</v>
      </c>
      <c r="O24" s="40">
        <v>144</v>
      </c>
      <c r="P24" s="39" t="str">
        <f>IF(ISNUMBER(N24),VLOOKUP(N24,Dbk!$A$14:$B$481,2),"")</f>
        <v>ETHYL ACETATE</v>
      </c>
      <c r="Q24" s="39" t="str">
        <f>IF(ISNUMBER(O24),VLOOKUP(O24,Dbk!$A$14:$B$481,2),"")</f>
        <v>ACETIC ACID</v>
      </c>
      <c r="R24" s="19" t="str">
        <f t="shared" si="0"/>
        <v>ETHYL ACETATE + ACETIC ACID</v>
      </c>
      <c r="S24" s="20">
        <v>-997.89300000000003</v>
      </c>
      <c r="T24" s="20">
        <v>2738.13</v>
      </c>
      <c r="U24" s="20">
        <v>0.25390000000000001</v>
      </c>
      <c r="V24" s="20">
        <v>0.2225</v>
      </c>
      <c r="W24" s="18">
        <v>18</v>
      </c>
      <c r="X24" t="b">
        <f t="shared" si="1"/>
        <v>1</v>
      </c>
    </row>
    <row r="25" spans="2:24" x14ac:dyDescent="0.25">
      <c r="M25" s="18">
        <v>19</v>
      </c>
      <c r="N25" s="40">
        <v>297</v>
      </c>
      <c r="O25" s="40">
        <v>162</v>
      </c>
      <c r="P25" s="39" t="str">
        <f>IF(ISNUMBER(N25),VLOOKUP(N25,Dbk!$A$14:$B$481,2),"")</f>
        <v>METHANOL</v>
      </c>
      <c r="Q25" s="39" t="str">
        <f>IF(ISNUMBER(O25),VLOOKUP(O25,Dbk!$A$14:$B$481,2),"")</f>
        <v>BENZENE</v>
      </c>
      <c r="R25" s="19" t="str">
        <f t="shared" si="0"/>
        <v>METHANOL + BENZENE</v>
      </c>
      <c r="S25" s="20">
        <v>1666.441</v>
      </c>
      <c r="T25" s="20">
        <v>227.21260000000001</v>
      </c>
      <c r="U25" s="20">
        <v>0.2334</v>
      </c>
      <c r="V25" s="20">
        <v>0.26979999999999998</v>
      </c>
      <c r="W25" s="18">
        <v>19</v>
      </c>
      <c r="X25" t="b">
        <f t="shared" si="1"/>
        <v>1</v>
      </c>
    </row>
    <row r="26" spans="2:24" x14ac:dyDescent="0.25">
      <c r="M26" s="18">
        <v>20</v>
      </c>
      <c r="N26" s="40">
        <v>297</v>
      </c>
      <c r="O26" s="40">
        <v>234</v>
      </c>
      <c r="P26" s="39" t="str">
        <f>IF(ISNUMBER(N26),VLOOKUP(N26,Dbk!$A$14:$B$481,2),"")</f>
        <v>METHANOL</v>
      </c>
      <c r="Q26" s="39" t="str">
        <f>IF(ISNUMBER(O26),VLOOKUP(O26,Dbk!$A$14:$B$481,2),"")</f>
        <v>ETHYL ACETATE</v>
      </c>
      <c r="R26" s="19" t="str">
        <f t="shared" si="0"/>
        <v>METHANOL + ETHYL ACETATE</v>
      </c>
      <c r="S26" s="20">
        <v>982.26890000000003</v>
      </c>
      <c r="T26" s="20">
        <v>-172.93170000000001</v>
      </c>
      <c r="U26" s="20">
        <v>0.2334</v>
      </c>
      <c r="V26" s="20">
        <v>0.25390000000000001</v>
      </c>
      <c r="W26" s="18">
        <v>20</v>
      </c>
      <c r="X26" t="b">
        <f t="shared" si="1"/>
        <v>1</v>
      </c>
    </row>
    <row r="27" spans="2:24" x14ac:dyDescent="0.25">
      <c r="M27" s="18">
        <v>21</v>
      </c>
      <c r="N27" s="40">
        <v>297</v>
      </c>
      <c r="O27" s="40">
        <v>467</v>
      </c>
      <c r="P27" s="39" t="str">
        <f>IF(ISNUMBER(N27),VLOOKUP(N27,Dbk!$A$14:$B$481,2),"")</f>
        <v>METHANOL</v>
      </c>
      <c r="Q27" s="39" t="str">
        <f>IF(ISNUMBER(O27),VLOOKUP(O27,Dbk!$A$14:$B$481,2),"")</f>
        <v>WATER</v>
      </c>
      <c r="R27" s="19" t="str">
        <f t="shared" si="0"/>
        <v>METHANOL + WATER</v>
      </c>
      <c r="S27" s="20">
        <v>82.9876</v>
      </c>
      <c r="T27" s="20">
        <v>520.64580000000001</v>
      </c>
      <c r="U27" s="20">
        <v>0.2334</v>
      </c>
      <c r="V27" s="20">
        <v>0.23380000000000001</v>
      </c>
      <c r="W27" s="18">
        <v>21</v>
      </c>
      <c r="X27" t="b">
        <f t="shared" si="1"/>
        <v>1</v>
      </c>
    </row>
    <row r="28" spans="2:24" x14ac:dyDescent="0.25">
      <c r="M28" s="18">
        <v>22</v>
      </c>
      <c r="N28" s="40">
        <v>297</v>
      </c>
      <c r="O28" s="40">
        <v>285</v>
      </c>
      <c r="P28" s="39" t="str">
        <f>IF(ISNUMBER(N28),VLOOKUP(N28,Dbk!$A$14:$B$481,2),"")</f>
        <v>METHANOL</v>
      </c>
      <c r="Q28" s="39" t="str">
        <f>IF(ISNUMBER(O28),VLOOKUP(O28,Dbk!$A$14:$B$481,2),"")</f>
        <v>ISOPROPYL ALCOHOL</v>
      </c>
      <c r="R28" s="19" t="str">
        <f t="shared" si="0"/>
        <v>METHANOL + ISOPROPYL ALCOHOL</v>
      </c>
      <c r="S28" s="20">
        <v>-38.412399999999998</v>
      </c>
      <c r="T28" s="20">
        <v>176.31800000000001</v>
      </c>
      <c r="U28" s="20">
        <v>0.2334</v>
      </c>
      <c r="V28" s="20">
        <v>0.24929999999999999</v>
      </c>
      <c r="W28" s="18">
        <v>22</v>
      </c>
      <c r="X28" t="b">
        <f t="shared" si="1"/>
        <v>1</v>
      </c>
    </row>
    <row r="29" spans="2:24" x14ac:dyDescent="0.25">
      <c r="M29" s="18">
        <v>23</v>
      </c>
      <c r="N29" s="40">
        <v>297</v>
      </c>
      <c r="O29" s="40">
        <v>147</v>
      </c>
      <c r="P29" s="39" t="str">
        <f>IF(ISNUMBER(N29),VLOOKUP(N29,Dbk!$A$14:$B$481,2),"")</f>
        <v>METHANOL</v>
      </c>
      <c r="Q29" s="39" t="str">
        <f>IF(ISNUMBER(O29),VLOOKUP(O29,Dbk!$A$14:$B$481,2),"")</f>
        <v>ACETONITRILE</v>
      </c>
      <c r="R29" s="19" t="str">
        <f t="shared" si="0"/>
        <v>METHANOL + ACETONITRILE</v>
      </c>
      <c r="S29" s="20">
        <v>667.303</v>
      </c>
      <c r="T29" s="20">
        <v>42.576700000000002</v>
      </c>
      <c r="U29" s="20">
        <v>0.2334</v>
      </c>
      <c r="V29" s="20">
        <v>0.19869999999999999</v>
      </c>
      <c r="W29" s="18">
        <v>23</v>
      </c>
      <c r="X29" t="b">
        <f t="shared" si="1"/>
        <v>1</v>
      </c>
    </row>
    <row r="30" spans="2:24" x14ac:dyDescent="0.25">
      <c r="B30" s="48" t="str">
        <f>Q60</f>
        <v>Change the vertical axis manually if graph does not appear properly</v>
      </c>
      <c r="M30" s="18">
        <v>24</v>
      </c>
      <c r="N30" s="40">
        <v>297</v>
      </c>
      <c r="O30" s="40">
        <v>441</v>
      </c>
      <c r="P30" s="39" t="str">
        <f>IF(ISNUMBER(N30),VLOOKUP(N30,Dbk!$A$14:$B$481,2),"")</f>
        <v>METHANOL</v>
      </c>
      <c r="Q30" s="39" t="str">
        <f>IF(ISNUMBER(O30),VLOOKUP(O30,Dbk!$A$14:$B$481,2),"")</f>
        <v>TOLUENE</v>
      </c>
      <c r="R30" s="19" t="str">
        <f t="shared" si="0"/>
        <v>METHANOL + TOLUENE</v>
      </c>
      <c r="S30" s="20">
        <v>1753.94</v>
      </c>
      <c r="T30" s="20">
        <v>307.37</v>
      </c>
      <c r="U30" s="20">
        <v>0.2334</v>
      </c>
      <c r="V30" s="20">
        <v>0.26440000000000002</v>
      </c>
      <c r="W30" s="18">
        <v>24</v>
      </c>
      <c r="X30" t="b">
        <f t="shared" si="1"/>
        <v>1</v>
      </c>
    </row>
    <row r="31" spans="2:24" x14ac:dyDescent="0.25">
      <c r="M31" s="18">
        <v>25</v>
      </c>
      <c r="N31" s="40">
        <v>299</v>
      </c>
      <c r="O31" s="40">
        <v>297</v>
      </c>
      <c r="P31" s="39" t="str">
        <f>IF(ISNUMBER(N31),VLOOKUP(N31,Dbk!$A$14:$B$481,2),"")</f>
        <v>METHYL ACETATE</v>
      </c>
      <c r="Q31" s="39" t="str">
        <f>IF(ISNUMBER(O31),VLOOKUP(O31,Dbk!$A$14:$B$481,2),"")</f>
        <v>METHANOL</v>
      </c>
      <c r="R31" s="19" t="str">
        <f t="shared" si="0"/>
        <v>METHYL ACETATE + METHANOL</v>
      </c>
      <c r="S31" s="20">
        <v>-93.89</v>
      </c>
      <c r="T31" s="20">
        <v>847.4348</v>
      </c>
      <c r="U31" s="20">
        <v>0.25519999999999998</v>
      </c>
      <c r="V31" s="20">
        <v>0.2334</v>
      </c>
      <c r="W31" s="18">
        <v>25</v>
      </c>
      <c r="X31" t="b">
        <f t="shared" si="1"/>
        <v>1</v>
      </c>
    </row>
    <row r="32" spans="2:24" x14ac:dyDescent="0.25">
      <c r="B32" s="35" t="s">
        <v>611</v>
      </c>
      <c r="C32" s="36"/>
      <c r="D32" s="36"/>
      <c r="E32" s="36"/>
      <c r="G32" s="35" t="s">
        <v>612</v>
      </c>
      <c r="H32" s="36"/>
      <c r="I32" s="36"/>
      <c r="J32" s="36"/>
      <c r="M32" s="18">
        <v>26</v>
      </c>
      <c r="N32" s="40">
        <v>299</v>
      </c>
      <c r="O32" s="40">
        <v>234</v>
      </c>
      <c r="P32" s="39" t="str">
        <f>IF(ISNUMBER(N32),VLOOKUP(N32,Dbk!$A$14:$B$481,2),"")</f>
        <v>METHYL ACETATE</v>
      </c>
      <c r="Q32" s="39" t="str">
        <f>IF(ISNUMBER(O32),VLOOKUP(O32,Dbk!$A$14:$B$481,2),"")</f>
        <v>ETHYL ACETATE</v>
      </c>
      <c r="R32" s="19" t="str">
        <f t="shared" si="0"/>
        <v>METHYL ACETATE + ETHYL ACETATE</v>
      </c>
      <c r="S32" s="20">
        <v>37.587699999999998</v>
      </c>
      <c r="T32" s="20">
        <v>-40.9238</v>
      </c>
      <c r="U32" s="20">
        <v>0.25519999999999998</v>
      </c>
      <c r="V32" s="20">
        <v>0.25390000000000001</v>
      </c>
      <c r="W32" s="18">
        <v>26</v>
      </c>
      <c r="X32" t="b">
        <f t="shared" si="1"/>
        <v>1</v>
      </c>
    </row>
    <row r="33" spans="2:24" x14ac:dyDescent="0.25">
      <c r="B33" s="70" t="s">
        <v>613</v>
      </c>
      <c r="C33" s="71" t="s">
        <v>614</v>
      </c>
      <c r="D33" s="72" t="s">
        <v>570</v>
      </c>
      <c r="G33" s="70" t="s">
        <v>613</v>
      </c>
      <c r="H33" s="71" t="s">
        <v>614</v>
      </c>
      <c r="I33" s="72" t="s">
        <v>567</v>
      </c>
      <c r="M33" s="18">
        <v>27</v>
      </c>
      <c r="N33" s="40">
        <v>299</v>
      </c>
      <c r="O33" s="40">
        <v>144</v>
      </c>
      <c r="P33" s="39" t="str">
        <f>IF(ISNUMBER(N33),VLOOKUP(N33,Dbk!$A$14:$B$481,2),"")</f>
        <v>METHYL ACETATE</v>
      </c>
      <c r="Q33" s="39" t="str">
        <f>IF(ISNUMBER(O33),VLOOKUP(O33,Dbk!$A$14:$B$481,2),"")</f>
        <v>ACETIC ACID</v>
      </c>
      <c r="R33" s="19" t="str">
        <f t="shared" si="0"/>
        <v>METHYL ACETATE + ACETIC ACID</v>
      </c>
      <c r="S33" s="20">
        <v>-208.93</v>
      </c>
      <c r="T33" s="20">
        <v>269.70699999999999</v>
      </c>
      <c r="U33" s="20">
        <v>0.25519999999999998</v>
      </c>
      <c r="V33" s="20">
        <v>0.2225</v>
      </c>
      <c r="W33" s="18">
        <v>27</v>
      </c>
      <c r="X33" t="b">
        <f t="shared" si="1"/>
        <v>1</v>
      </c>
    </row>
    <row r="34" spans="2:24" x14ac:dyDescent="0.25">
      <c r="B34" s="73"/>
      <c r="C34" s="74"/>
      <c r="D34" s="75" t="s">
        <v>571</v>
      </c>
      <c r="G34" s="73"/>
      <c r="H34" s="74"/>
      <c r="I34" s="76" t="s">
        <v>615</v>
      </c>
      <c r="M34" s="18">
        <v>28</v>
      </c>
      <c r="N34" s="40">
        <v>299</v>
      </c>
      <c r="O34" s="40">
        <v>467</v>
      </c>
      <c r="P34" s="39" t="str">
        <f>IF(ISNUMBER(N34),VLOOKUP(N34,Dbk!$A$14:$B$481,2),"")</f>
        <v>METHYL ACETATE</v>
      </c>
      <c r="Q34" s="39" t="str">
        <f>IF(ISNUMBER(O34),VLOOKUP(O34,Dbk!$A$14:$B$481,2),"")</f>
        <v>WATER</v>
      </c>
      <c r="R34" s="19" t="str">
        <f t="shared" si="0"/>
        <v>METHYL ACETATE + WATER</v>
      </c>
      <c r="S34" s="20">
        <v>887.37</v>
      </c>
      <c r="T34" s="20">
        <v>1966.7</v>
      </c>
      <c r="U34" s="20">
        <v>0.25519999999999998</v>
      </c>
      <c r="V34" s="20">
        <v>0.23380000000000001</v>
      </c>
      <c r="W34" s="18">
        <v>28</v>
      </c>
      <c r="X34" t="b">
        <f t="shared" si="1"/>
        <v>1</v>
      </c>
    </row>
    <row r="35" spans="2:24" x14ac:dyDescent="0.25">
      <c r="B35" s="77">
        <f>ES62</f>
        <v>0</v>
      </c>
      <c r="C35" s="78">
        <f>ET62</f>
        <v>0</v>
      </c>
      <c r="D35" s="85">
        <f>EU62</f>
        <v>109.32002313558621</v>
      </c>
      <c r="G35" s="77">
        <f>AD167</f>
        <v>0</v>
      </c>
      <c r="H35" s="78">
        <f>AE167</f>
        <v>0</v>
      </c>
      <c r="I35" s="85">
        <f>AF167</f>
        <v>1.9851401036166494</v>
      </c>
      <c r="M35" s="18">
        <v>29</v>
      </c>
      <c r="N35" s="40">
        <v>355</v>
      </c>
      <c r="O35" s="40">
        <v>233</v>
      </c>
      <c r="P35" s="39" t="str">
        <f>IF(ISNUMBER(N35),VLOOKUP(N35,Dbk!$A$14:$B$481,2),"")</f>
        <v>N-HEXANE</v>
      </c>
      <c r="Q35" s="39" t="str">
        <f>IF(ISNUMBER(O35),VLOOKUP(O35,Dbk!$A$14:$B$481,2),"")</f>
        <v>ETHANOL</v>
      </c>
      <c r="R35" s="19" t="str">
        <f t="shared" si="0"/>
        <v>N-HEXANE + ETHANOL</v>
      </c>
      <c r="S35" s="20">
        <v>320.36110000000002</v>
      </c>
      <c r="T35" s="20">
        <v>2189.2896000000001</v>
      </c>
      <c r="U35" s="20">
        <v>0.26350000000000001</v>
      </c>
      <c r="V35" s="20">
        <v>0.25019999999999998</v>
      </c>
      <c r="W35" s="18">
        <v>29</v>
      </c>
      <c r="X35" t="b">
        <f t="shared" si="1"/>
        <v>1</v>
      </c>
    </row>
    <row r="36" spans="2:24" x14ac:dyDescent="0.25">
      <c r="B36" s="77">
        <f t="shared" ref="B36:D36" si="3">ES63</f>
        <v>0.1</v>
      </c>
      <c r="C36" s="78">
        <f t="shared" si="3"/>
        <v>0.35955661938882921</v>
      </c>
      <c r="D36" s="85">
        <f t="shared" si="3"/>
        <v>97.809253101780541</v>
      </c>
      <c r="G36" s="77">
        <f t="shared" ref="G36:I36" si="4">AD168</f>
        <v>0.1</v>
      </c>
      <c r="H36" s="78">
        <f t="shared" si="4"/>
        <v>0.34608410945318013</v>
      </c>
      <c r="I36" s="85">
        <f t="shared" si="4"/>
        <v>2.900337681793419</v>
      </c>
      <c r="M36" s="18">
        <v>30</v>
      </c>
      <c r="N36" s="40">
        <v>439</v>
      </c>
      <c r="O36" s="40">
        <v>467</v>
      </c>
      <c r="P36" s="39" t="str">
        <f>IF(ISNUMBER(N36),VLOOKUP(N36,Dbk!$A$14:$B$481,2),"")</f>
        <v>TETRAHYDROFURAN</v>
      </c>
      <c r="Q36" s="39" t="str">
        <f>IF(ISNUMBER(O36),VLOOKUP(O36,Dbk!$A$14:$B$481,2),"")</f>
        <v>WATER</v>
      </c>
      <c r="R36" s="19" t="str">
        <f t="shared" si="0"/>
        <v>TETRAHYDROFURAN + WATER</v>
      </c>
      <c r="S36" s="20">
        <v>1475.2583</v>
      </c>
      <c r="T36" s="20">
        <v>1844.7926</v>
      </c>
      <c r="U36" s="20"/>
      <c r="V36" s="20">
        <v>0.23380000000000001</v>
      </c>
      <c r="W36" s="18">
        <v>30</v>
      </c>
      <c r="X36" t="b">
        <f t="shared" si="1"/>
        <v>1</v>
      </c>
    </row>
    <row r="37" spans="2:24" x14ac:dyDescent="0.25">
      <c r="B37" s="77">
        <f t="shared" ref="B37:D37" si="5">ES64</f>
        <v>0.2</v>
      </c>
      <c r="C37" s="78">
        <f t="shared" si="5"/>
        <v>0.39193410350711422</v>
      </c>
      <c r="D37" s="85">
        <f t="shared" si="5"/>
        <v>96.913752117285412</v>
      </c>
      <c r="G37" s="77">
        <f t="shared" ref="G37:I37" si="6">AD169</f>
        <v>0.2</v>
      </c>
      <c r="H37" s="78">
        <f t="shared" si="6"/>
        <v>0.38249891584787399</v>
      </c>
      <c r="I37" s="85">
        <f t="shared" si="6"/>
        <v>3.0026883611802497</v>
      </c>
      <c r="M37" s="18">
        <v>31</v>
      </c>
      <c r="N37" s="40">
        <v>467</v>
      </c>
      <c r="O37" s="40">
        <v>144</v>
      </c>
      <c r="P37" s="39" t="str">
        <f>IF(ISNUMBER(N37),VLOOKUP(N37,Dbk!$A$14:$B$481,2),"")</f>
        <v>WATER</v>
      </c>
      <c r="Q37" s="39" t="str">
        <f>IF(ISNUMBER(O37),VLOOKUP(O37,Dbk!$A$14:$B$481,2),"")</f>
        <v>ACETIC ACID</v>
      </c>
      <c r="R37" s="19" t="str">
        <f t="shared" si="0"/>
        <v>WATER + ACETIC ACID</v>
      </c>
      <c r="S37" s="20">
        <v>813.1</v>
      </c>
      <c r="T37" s="20">
        <v>-180.84</v>
      </c>
      <c r="U37" s="20">
        <v>0.23380000000000001</v>
      </c>
      <c r="V37" s="20">
        <v>0.2225</v>
      </c>
      <c r="W37" s="18">
        <v>31</v>
      </c>
      <c r="X37" t="b">
        <f t="shared" si="1"/>
        <v>1</v>
      </c>
    </row>
    <row r="38" spans="2:24" x14ac:dyDescent="0.25">
      <c r="B38" s="77">
        <f t="shared" ref="B38:D38" si="7">ES65</f>
        <v>0.3</v>
      </c>
      <c r="C38" s="78">
        <f t="shared" si="7"/>
        <v>0.41414089791448655</v>
      </c>
      <c r="D38" s="85">
        <f t="shared" si="7"/>
        <v>96.518328487872964</v>
      </c>
      <c r="G38" s="77">
        <f t="shared" ref="G38:I38" si="8">AD170</f>
        <v>0.3</v>
      </c>
      <c r="H38" s="78">
        <f t="shared" si="8"/>
        <v>0.40882869754102846</v>
      </c>
      <c r="I38" s="85">
        <f t="shared" si="8"/>
        <v>3.0513927153161657</v>
      </c>
      <c r="M38" s="18">
        <v>32</v>
      </c>
      <c r="N38" s="40">
        <v>467</v>
      </c>
      <c r="O38" s="40">
        <v>335</v>
      </c>
      <c r="P38" s="39" t="str">
        <f>IF(ISNUMBER(N38),VLOOKUP(N38,Dbk!$A$14:$B$481,2),"")</f>
        <v>WATER</v>
      </c>
      <c r="Q38" s="39" t="str">
        <f>IF(ISNUMBER(O38),VLOOKUP(O38,Dbk!$A$14:$B$481,2),"")</f>
        <v>N-BUTANOL</v>
      </c>
      <c r="R38" s="19" t="str">
        <f t="shared" si="0"/>
        <v>WATER + N-BUTANOL</v>
      </c>
      <c r="S38" s="20">
        <v>1549.66</v>
      </c>
      <c r="T38" s="20">
        <v>2050.2568999999999</v>
      </c>
      <c r="U38" s="20">
        <v>0.23380000000000001</v>
      </c>
      <c r="V38" s="20">
        <v>0.25380000000000003</v>
      </c>
      <c r="W38" s="18">
        <v>32</v>
      </c>
      <c r="X38" t="b">
        <f t="shared" si="1"/>
        <v>1</v>
      </c>
    </row>
    <row r="39" spans="2:24" x14ac:dyDescent="0.25">
      <c r="B39" s="77">
        <f t="shared" ref="B39:D39" si="9">ES66</f>
        <v>0.4</v>
      </c>
      <c r="C39" s="78">
        <f t="shared" si="9"/>
        <v>0.43791212089974957</v>
      </c>
      <c r="D39" s="85">
        <f t="shared" si="9"/>
        <v>96.315514467716753</v>
      </c>
      <c r="G39" s="77">
        <f t="shared" ref="G39:I39" si="10">AD171</f>
        <v>0.4</v>
      </c>
      <c r="H39" s="78">
        <f t="shared" si="10"/>
        <v>0.43713855350125463</v>
      </c>
      <c r="I39" s="85">
        <f t="shared" si="10"/>
        <v>3.0769357507199286</v>
      </c>
      <c r="M39" s="18">
        <v>33</v>
      </c>
      <c r="N39" s="40">
        <v>467</v>
      </c>
      <c r="O39" s="40">
        <v>441</v>
      </c>
      <c r="P39" s="39" t="str">
        <f>IF(ISNUMBER(N39),VLOOKUP(N39,Dbk!$A$14:$B$481,2),"")</f>
        <v>WATER</v>
      </c>
      <c r="Q39" s="39" t="str">
        <f>IF(ISNUMBER(O39),VLOOKUP(O39,Dbk!$A$14:$B$481,2),"")</f>
        <v>TOLUENE</v>
      </c>
      <c r="R39" s="19" t="str">
        <f t="shared" si="0"/>
        <v>WATER + TOLUENE</v>
      </c>
      <c r="S39" s="20">
        <v>13433</v>
      </c>
      <c r="T39" s="20">
        <v>3708.3</v>
      </c>
      <c r="U39" s="20">
        <v>0.23380000000000001</v>
      </c>
      <c r="V39" s="20">
        <v>0.26440000000000002</v>
      </c>
      <c r="W39" s="18">
        <v>33</v>
      </c>
      <c r="X39" t="b">
        <f t="shared" si="1"/>
        <v>1</v>
      </c>
    </row>
    <row r="40" spans="2:24" x14ac:dyDescent="0.25">
      <c r="B40" s="77">
        <f t="shared" ref="B40:D40" si="11">ES67</f>
        <v>0.5</v>
      </c>
      <c r="C40" s="78">
        <f t="shared" si="11"/>
        <v>0.46705641088671862</v>
      </c>
      <c r="D40" s="85">
        <f t="shared" si="11"/>
        <v>96.313726023469712</v>
      </c>
      <c r="G40" s="77">
        <f t="shared" ref="G40:I40" si="12">AD172</f>
        <v>0.5</v>
      </c>
      <c r="H40" s="78">
        <f t="shared" si="12"/>
        <v>0.47132369718897582</v>
      </c>
      <c r="I40" s="85">
        <f t="shared" si="12"/>
        <v>3.0779824158744771</v>
      </c>
      <c r="M40" s="18">
        <v>34</v>
      </c>
      <c r="N40" s="40">
        <v>467</v>
      </c>
      <c r="O40" s="40">
        <v>328</v>
      </c>
      <c r="P40" s="39" t="str">
        <f>IF(ISNUMBER(N40),VLOOKUP(N40,Dbk!$A$14:$B$481,2),"")</f>
        <v>WATER</v>
      </c>
      <c r="Q40" s="39" t="str">
        <f>IF(ISNUMBER(O40),VLOOKUP(O40,Dbk!$A$14:$B$481,2),"")</f>
        <v>MORPHOLINE</v>
      </c>
      <c r="R40" s="19" t="str">
        <f t="shared" si="0"/>
        <v>WATER + MORPHOLINE</v>
      </c>
      <c r="S40" s="20">
        <v>1713.5</v>
      </c>
      <c r="T40" s="20">
        <v>-1341.7</v>
      </c>
      <c r="U40" s="20"/>
      <c r="V40" s="20"/>
      <c r="W40" s="18">
        <v>34</v>
      </c>
      <c r="X40" t="b">
        <f t="shared" si="1"/>
        <v>1</v>
      </c>
    </row>
    <row r="41" spans="2:24" x14ac:dyDescent="0.25">
      <c r="B41" s="77">
        <f t="shared" ref="B41:D41" si="13">ES68</f>
        <v>0.6</v>
      </c>
      <c r="C41" s="78">
        <f t="shared" si="13"/>
        <v>0.50534326570936272</v>
      </c>
      <c r="D41" s="85">
        <f t="shared" si="13"/>
        <v>96.596120717297822</v>
      </c>
      <c r="G41" s="77">
        <f t="shared" ref="G41:I41" si="14">AD173</f>
        <v>0.6</v>
      </c>
      <c r="H41" s="78">
        <f t="shared" si="14"/>
        <v>0.51501606245660581</v>
      </c>
      <c r="I41" s="85">
        <f t="shared" si="14"/>
        <v>3.046353823562578</v>
      </c>
      <c r="M41" s="18">
        <v>35</v>
      </c>
      <c r="N41" s="40">
        <v>467</v>
      </c>
      <c r="O41" s="40">
        <v>422</v>
      </c>
      <c r="P41" s="39" t="str">
        <f>IF(ISNUMBER(N41),VLOOKUP(N41,Dbk!$A$14:$B$481,2),"")</f>
        <v>WATER</v>
      </c>
      <c r="Q41" s="39" t="str">
        <f>IF(ISNUMBER(O41),VLOOKUP(O41,Dbk!$A$14:$B$481,2),"")</f>
        <v>PYRIDINE</v>
      </c>
      <c r="R41" s="19" t="str">
        <f t="shared" si="0"/>
        <v>WATER + PYRIDINE</v>
      </c>
      <c r="S41" s="20">
        <v>951.702</v>
      </c>
      <c r="T41" s="20">
        <v>1143.8499999999999</v>
      </c>
      <c r="U41" s="20">
        <v>0.23380000000000001</v>
      </c>
      <c r="V41" s="20"/>
      <c r="W41" s="18">
        <v>35</v>
      </c>
      <c r="X41" t="b">
        <f t="shared" si="1"/>
        <v>1</v>
      </c>
    </row>
    <row r="42" spans="2:24" x14ac:dyDescent="0.25">
      <c r="B42" s="77">
        <f t="shared" ref="B42:D42" si="15">ES69</f>
        <v>0.7</v>
      </c>
      <c r="C42" s="78">
        <f t="shared" si="15"/>
        <v>0.55869393231744058</v>
      </c>
      <c r="D42" s="85">
        <f t="shared" si="15"/>
        <v>97.315945775721616</v>
      </c>
      <c r="G42" s="77">
        <f t="shared" ref="G42:I42" si="16">AD174</f>
        <v>0.7</v>
      </c>
      <c r="H42" s="78">
        <f t="shared" si="16"/>
        <v>0.57358241874788596</v>
      </c>
      <c r="I42" s="85">
        <f t="shared" si="16"/>
        <v>2.9692727035590636</v>
      </c>
      <c r="M42" s="18">
        <v>36</v>
      </c>
      <c r="N42" s="40">
        <v>467</v>
      </c>
      <c r="O42" s="40">
        <v>314</v>
      </c>
      <c r="P42" s="39" t="str">
        <f>IF(ISNUMBER(N42),VLOOKUP(N42,Dbk!$A$14:$B$481,2),"")</f>
        <v>WATER</v>
      </c>
      <c r="Q42" s="39" t="str">
        <f>IF(ISNUMBER(O42),VLOOKUP(O42,Dbk!$A$14:$B$481,2),"")</f>
        <v>METHYL ISOBUTYL KETONE</v>
      </c>
      <c r="R42" s="19" t="str">
        <f t="shared" si="0"/>
        <v>WATER + METHYL ISOBUTYL KETONE</v>
      </c>
      <c r="S42" s="20">
        <v>2561.13</v>
      </c>
      <c r="T42" s="20">
        <v>1874.96</v>
      </c>
      <c r="U42" s="20">
        <v>0.23380000000000001</v>
      </c>
      <c r="V42" s="20"/>
      <c r="W42" s="18">
        <v>36</v>
      </c>
      <c r="X42" t="b">
        <f t="shared" si="1"/>
        <v>1</v>
      </c>
    </row>
    <row r="43" spans="2:24" x14ac:dyDescent="0.25">
      <c r="B43" s="77">
        <f t="shared" ref="B43:D43" si="17">ES70</f>
        <v>0.8</v>
      </c>
      <c r="C43" s="78">
        <f t="shared" si="17"/>
        <v>0.63815725753660091</v>
      </c>
      <c r="D43" s="85">
        <f t="shared" si="17"/>
        <v>98.741765269622647</v>
      </c>
      <c r="G43" s="77">
        <f t="shared" ref="G43:I43" si="18">AD175</f>
        <v>0.8</v>
      </c>
      <c r="H43" s="78">
        <f t="shared" si="18"/>
        <v>0.65653260427883375</v>
      </c>
      <c r="I43" s="85">
        <f t="shared" si="18"/>
        <v>2.8285162581823737</v>
      </c>
      <c r="M43" s="18">
        <v>37</v>
      </c>
      <c r="N43" s="40">
        <v>233</v>
      </c>
      <c r="O43" s="40">
        <v>467</v>
      </c>
      <c r="P43" s="39" t="str">
        <f>IF(ISNUMBER(N43),VLOOKUP(N43,Dbk!$A$14:$B$481,2),"")</f>
        <v>ETHANOL</v>
      </c>
      <c r="Q43" s="39" t="str">
        <f>IF(ISNUMBER(O43),VLOOKUP(O43,Dbk!$A$14:$B$481,2),"")</f>
        <v>WATER</v>
      </c>
      <c r="R43" s="19" t="str">
        <f t="shared" si="0"/>
        <v>ETHANOL + WATER</v>
      </c>
      <c r="S43" s="20"/>
      <c r="T43" s="20"/>
      <c r="U43" s="20"/>
      <c r="V43" s="20"/>
      <c r="W43" s="18">
        <v>37</v>
      </c>
      <c r="X43" t="b">
        <f t="shared" si="1"/>
        <v>1</v>
      </c>
    </row>
    <row r="44" spans="2:24" x14ac:dyDescent="0.25">
      <c r="B44" s="77">
        <f t="shared" ref="B44:D44" si="19">ES71</f>
        <v>0.9</v>
      </c>
      <c r="C44" s="78">
        <f t="shared" si="19"/>
        <v>0.76693427542196346</v>
      </c>
      <c r="D44" s="85">
        <f t="shared" si="19"/>
        <v>101.35921531092129</v>
      </c>
      <c r="G44" s="77">
        <f t="shared" ref="G44:I44" si="20">AD176</f>
        <v>0.9</v>
      </c>
      <c r="H44" s="78">
        <f t="shared" si="20"/>
        <v>0.7831656607990487</v>
      </c>
      <c r="I44" s="85">
        <f t="shared" si="20"/>
        <v>2.5983613515225725</v>
      </c>
      <c r="M44" s="18">
        <v>38</v>
      </c>
      <c r="N44" s="40"/>
      <c r="O44" s="40"/>
      <c r="P44" s="39" t="str">
        <f>IF(ISNUMBER(N44),VLOOKUP(N44,Dbk!$A$14:$B$481,2),"")</f>
        <v/>
      </c>
      <c r="Q44" s="39" t="str">
        <f>IF(ISNUMBER(O44),VLOOKUP(O44,Dbk!$A$14:$B$481,2),"")</f>
        <v/>
      </c>
      <c r="R44" s="19" t="str">
        <f t="shared" si="0"/>
        <v xml:space="preserve"> + </v>
      </c>
      <c r="S44" s="20"/>
      <c r="T44" s="20"/>
      <c r="U44" s="20"/>
      <c r="V44" s="20"/>
      <c r="W44" s="18">
        <v>38</v>
      </c>
      <c r="X44" t="b">
        <f t="shared" si="1"/>
        <v>0</v>
      </c>
    </row>
    <row r="45" spans="2:24" x14ac:dyDescent="0.25">
      <c r="B45" s="77">
        <f t="shared" ref="B45:D45" si="21">ES72</f>
        <v>1</v>
      </c>
      <c r="C45" s="78">
        <f t="shared" si="21"/>
        <v>0.99999999999999867</v>
      </c>
      <c r="D45" s="85">
        <f t="shared" si="21"/>
        <v>106.07427839681134</v>
      </c>
      <c r="G45" s="77">
        <f t="shared" ref="G45:I45" si="22">AD177</f>
        <v>1</v>
      </c>
      <c r="H45" s="78">
        <f t="shared" si="22"/>
        <v>1</v>
      </c>
      <c r="I45" s="85">
        <f t="shared" si="22"/>
        <v>2.242321586733877</v>
      </c>
      <c r="M45" s="18">
        <v>39</v>
      </c>
      <c r="N45" s="40"/>
      <c r="O45" s="40"/>
      <c r="P45" s="39" t="str">
        <f>IF(ISNUMBER(N45),VLOOKUP(N45,Dbk!$A$14:$B$481,2),"")</f>
        <v/>
      </c>
      <c r="Q45" s="39" t="str">
        <f>IF(ISNUMBER(O45),VLOOKUP(O45,Dbk!$A$14:$B$481,2),"")</f>
        <v/>
      </c>
      <c r="R45" s="19" t="str">
        <f t="shared" si="0"/>
        <v xml:space="preserve"> + </v>
      </c>
      <c r="S45" s="20"/>
      <c r="T45" s="20"/>
      <c r="U45" s="20"/>
      <c r="V45" s="20"/>
      <c r="W45" s="18">
        <v>39</v>
      </c>
      <c r="X45" t="b">
        <f t="shared" si="1"/>
        <v>0</v>
      </c>
    </row>
    <row r="46" spans="2:24" x14ac:dyDescent="0.25">
      <c r="M46" s="18">
        <v>40</v>
      </c>
      <c r="N46" s="40"/>
      <c r="O46" s="40"/>
      <c r="P46" s="39" t="str">
        <f>IF(ISNUMBER(N46),VLOOKUP(N46,Dbk!$A$14:$B$481,2),"")</f>
        <v/>
      </c>
      <c r="Q46" s="39" t="str">
        <f>IF(ISNUMBER(O46),VLOOKUP(O46,Dbk!$A$14:$B$481,2),"")</f>
        <v/>
      </c>
      <c r="R46" s="19" t="str">
        <f t="shared" si="0"/>
        <v xml:space="preserve"> + </v>
      </c>
      <c r="S46" s="20"/>
      <c r="T46" s="20"/>
      <c r="U46" s="20"/>
      <c r="V46" s="20"/>
      <c r="W46" s="18">
        <v>40</v>
      </c>
      <c r="X46" t="b">
        <f t="shared" si="1"/>
        <v>0</v>
      </c>
    </row>
    <row r="47" spans="2:24" x14ac:dyDescent="0.25">
      <c r="B47" s="35" t="s">
        <v>616</v>
      </c>
      <c r="C47" s="36"/>
      <c r="D47" s="36"/>
      <c r="E47" s="36"/>
      <c r="F47" s="16"/>
      <c r="M47" s="18">
        <v>41</v>
      </c>
      <c r="N47" s="40"/>
      <c r="O47" s="40"/>
      <c r="P47" s="39" t="str">
        <f>IF(ISNUMBER(N47),VLOOKUP(N47,Dbk!$A$14:$B$481,2),"")</f>
        <v/>
      </c>
      <c r="Q47" s="39" t="str">
        <f>IF(ISNUMBER(O47),VLOOKUP(O47,Dbk!$A$14:$B$481,2),"")</f>
        <v/>
      </c>
      <c r="R47" s="19" t="str">
        <f t="shared" si="0"/>
        <v xml:space="preserve"> + </v>
      </c>
      <c r="S47" s="20"/>
      <c r="T47" s="20"/>
      <c r="U47" s="20"/>
      <c r="V47" s="20"/>
      <c r="W47" s="18">
        <v>41</v>
      </c>
      <c r="X47" t="b">
        <f t="shared" si="1"/>
        <v>0</v>
      </c>
    </row>
    <row r="48" spans="2:24" x14ac:dyDescent="0.25">
      <c r="B48" s="17" t="s">
        <v>617</v>
      </c>
      <c r="C48" s="17"/>
      <c r="D48" s="17"/>
      <c r="E48" s="17"/>
      <c r="F48" s="17"/>
      <c r="M48" s="18">
        <v>42</v>
      </c>
      <c r="N48" s="40"/>
      <c r="O48" s="40"/>
      <c r="P48" s="39" t="str">
        <f>IF(ISNUMBER(N48),VLOOKUP(N48,Dbk!$A$14:$B$481,2),"")</f>
        <v/>
      </c>
      <c r="Q48" s="39" t="str">
        <f>IF(ISNUMBER(O48),VLOOKUP(O48,Dbk!$A$14:$B$481,2),"")</f>
        <v/>
      </c>
      <c r="R48" s="19" t="str">
        <f t="shared" si="0"/>
        <v xml:space="preserve"> + </v>
      </c>
      <c r="S48" s="20"/>
      <c r="T48" s="20"/>
      <c r="U48" s="20"/>
      <c r="V48" s="20"/>
      <c r="W48" s="18">
        <v>42</v>
      </c>
      <c r="X48" t="b">
        <f t="shared" si="1"/>
        <v>0</v>
      </c>
    </row>
    <row r="49" spans="2:151" x14ac:dyDescent="0.25">
      <c r="B49" s="80" t="s">
        <v>618</v>
      </c>
      <c r="C49" s="17"/>
      <c r="D49" s="81"/>
      <c r="E49" s="82"/>
      <c r="F49" s="17"/>
      <c r="M49" s="18">
        <v>43</v>
      </c>
      <c r="N49" s="40"/>
      <c r="O49" s="40"/>
      <c r="P49" s="39" t="str">
        <f>IF(ISNUMBER(N49),VLOOKUP(N49,Dbk!$A$14:$B$481,2),"")</f>
        <v/>
      </c>
      <c r="Q49" s="39" t="str">
        <f>IF(ISNUMBER(O49),VLOOKUP(O49,Dbk!$A$14:$B$481,2),"")</f>
        <v/>
      </c>
      <c r="R49" s="19" t="str">
        <f t="shared" si="0"/>
        <v xml:space="preserve"> + </v>
      </c>
      <c r="S49" s="20"/>
      <c r="T49" s="20"/>
      <c r="U49" s="20"/>
      <c r="V49" s="20"/>
      <c r="W49" s="18">
        <v>43</v>
      </c>
      <c r="X49" t="b">
        <f t="shared" si="1"/>
        <v>0</v>
      </c>
    </row>
    <row r="50" spans="2:151" x14ac:dyDescent="0.25">
      <c r="B50" s="17"/>
      <c r="C50" s="17"/>
      <c r="D50" s="83"/>
      <c r="E50" s="84"/>
      <c r="F50" s="17"/>
      <c r="M50" s="18">
        <v>44</v>
      </c>
      <c r="N50" s="40"/>
      <c r="O50" s="40"/>
      <c r="P50" s="39" t="str">
        <f>IF(ISNUMBER(N50),VLOOKUP(N50,Dbk!$A$14:$B$481,2),"")</f>
        <v/>
      </c>
      <c r="Q50" s="39" t="str">
        <f>IF(ISNUMBER(O50),VLOOKUP(O50,Dbk!$A$14:$B$481,2),"")</f>
        <v/>
      </c>
      <c r="R50" s="19" t="str">
        <f t="shared" si="0"/>
        <v xml:space="preserve"> + </v>
      </c>
      <c r="S50" s="20"/>
      <c r="T50" s="20"/>
      <c r="U50" s="20"/>
      <c r="V50" s="20"/>
      <c r="W50" s="18">
        <v>44</v>
      </c>
      <c r="X50" t="b">
        <f t="shared" si="1"/>
        <v>0</v>
      </c>
    </row>
    <row r="51" spans="2:151" x14ac:dyDescent="0.25">
      <c r="M51" s="18">
        <v>45</v>
      </c>
      <c r="N51" s="40"/>
      <c r="O51" s="40"/>
      <c r="P51" s="39" t="str">
        <f>IF(ISNUMBER(N51),VLOOKUP(N51,Dbk!$A$14:$B$481,2),"")</f>
        <v/>
      </c>
      <c r="Q51" s="39" t="str">
        <f>IF(ISNUMBER(O51),VLOOKUP(O51,Dbk!$A$14:$B$481,2),"")</f>
        <v/>
      </c>
      <c r="R51" s="19" t="str">
        <f t="shared" si="0"/>
        <v xml:space="preserve"> + </v>
      </c>
      <c r="S51" s="20"/>
      <c r="T51" s="20"/>
      <c r="U51" s="20"/>
      <c r="V51" s="20"/>
      <c r="W51" s="18">
        <v>45</v>
      </c>
      <c r="X51" t="b">
        <f t="shared" si="1"/>
        <v>0</v>
      </c>
    </row>
    <row r="52" spans="2:151" x14ac:dyDescent="0.25">
      <c r="M52" s="18">
        <v>46</v>
      </c>
      <c r="N52" s="40"/>
      <c r="O52" s="40"/>
      <c r="P52" s="39" t="str">
        <f>IF(ISNUMBER(N52),VLOOKUP(N52,Dbk!$A$14:$B$481,2),"")</f>
        <v/>
      </c>
      <c r="Q52" s="39" t="str">
        <f>IF(ISNUMBER(O52),VLOOKUP(O52,Dbk!$A$14:$B$481,2),"")</f>
        <v/>
      </c>
      <c r="R52" s="19" t="str">
        <f t="shared" si="0"/>
        <v xml:space="preserve"> + </v>
      </c>
      <c r="S52" s="20"/>
      <c r="T52" s="20"/>
      <c r="U52" s="20"/>
      <c r="V52" s="20"/>
      <c r="W52" s="18">
        <v>46</v>
      </c>
      <c r="X52" t="b">
        <f t="shared" si="1"/>
        <v>0</v>
      </c>
    </row>
    <row r="53" spans="2:151" x14ac:dyDescent="0.25">
      <c r="M53" s="18">
        <v>47</v>
      </c>
      <c r="N53" s="40"/>
      <c r="O53" s="40"/>
      <c r="P53" s="39" t="str">
        <f>IF(ISNUMBER(N53),VLOOKUP(N53,Dbk!$A$14:$B$481,2),"")</f>
        <v/>
      </c>
      <c r="Q53" s="39" t="str">
        <f>IF(ISNUMBER(O53),VLOOKUP(O53,Dbk!$A$14:$B$481,2),"")</f>
        <v/>
      </c>
      <c r="R53" s="19" t="str">
        <f t="shared" si="0"/>
        <v xml:space="preserve"> + </v>
      </c>
      <c r="S53" s="20"/>
      <c r="T53" s="20"/>
      <c r="U53" s="20"/>
      <c r="V53" s="20"/>
      <c r="W53" s="18">
        <v>47</v>
      </c>
      <c r="X53" t="b">
        <f t="shared" si="1"/>
        <v>0</v>
      </c>
    </row>
    <row r="54" spans="2:151" x14ac:dyDescent="0.25">
      <c r="M54" s="18">
        <v>48</v>
      </c>
      <c r="N54" s="40"/>
      <c r="O54" s="40"/>
      <c r="P54" s="39" t="str">
        <f>IF(ISNUMBER(N54),VLOOKUP(N54,Dbk!$A$14:$B$481,2),"")</f>
        <v/>
      </c>
      <c r="Q54" s="39" t="str">
        <f>IF(ISNUMBER(O54),VLOOKUP(O54,Dbk!$A$14:$B$481,2),"")</f>
        <v/>
      </c>
      <c r="R54" s="19" t="str">
        <f t="shared" si="0"/>
        <v xml:space="preserve"> + </v>
      </c>
      <c r="S54" s="20"/>
      <c r="T54" s="20"/>
      <c r="U54" s="20"/>
      <c r="V54" s="20"/>
      <c r="W54" s="18">
        <v>48</v>
      </c>
      <c r="X54" t="b">
        <f t="shared" si="1"/>
        <v>0</v>
      </c>
    </row>
    <row r="55" spans="2:151" x14ac:dyDescent="0.25">
      <c r="M55" s="18">
        <v>49</v>
      </c>
      <c r="N55" s="40"/>
      <c r="O55" s="40"/>
      <c r="P55" s="39" t="str">
        <f>IF(ISNUMBER(N55),VLOOKUP(N55,Dbk!$A$14:$B$481,2),"")</f>
        <v/>
      </c>
      <c r="Q55" s="39" t="str">
        <f>IF(ISNUMBER(O55),VLOOKUP(O55,Dbk!$A$14:$B$481,2),"")</f>
        <v/>
      </c>
      <c r="R55" s="19" t="str">
        <f t="shared" si="0"/>
        <v xml:space="preserve"> + </v>
      </c>
      <c r="S55" s="20"/>
      <c r="T55" s="20"/>
      <c r="U55" s="20"/>
      <c r="V55" s="20"/>
      <c r="W55" s="18">
        <v>49</v>
      </c>
      <c r="X55" t="b">
        <f t="shared" si="1"/>
        <v>0</v>
      </c>
    </row>
    <row r="56" spans="2:151" x14ac:dyDescent="0.25">
      <c r="M56" s="18">
        <v>50</v>
      </c>
      <c r="N56" s="40"/>
      <c r="O56" s="40"/>
      <c r="P56" s="39" t="str">
        <f>IF(ISNUMBER(N56),VLOOKUP(N56,Dbk!$A$14:$B$481,2),"")</f>
        <v/>
      </c>
      <c r="Q56" s="39" t="str">
        <f>IF(ISNUMBER(O56),VLOOKUP(O56,Dbk!$A$14:$B$481,2),"")</f>
        <v/>
      </c>
      <c r="R56" s="19" t="str">
        <f t="shared" si="0"/>
        <v xml:space="preserve"> + </v>
      </c>
      <c r="S56" s="20"/>
      <c r="T56" s="20"/>
      <c r="U56" s="20"/>
      <c r="V56" s="20"/>
      <c r="W56" s="18">
        <v>50</v>
      </c>
      <c r="X56" t="b">
        <f t="shared" si="1"/>
        <v>0</v>
      </c>
    </row>
    <row r="58" spans="2:151" x14ac:dyDescent="0.25">
      <c r="R58" s="60" t="s">
        <v>572</v>
      </c>
      <c r="S58" s="43">
        <f>E16*750.06376</f>
        <v>1050.089264</v>
      </c>
      <c r="T58" t="s">
        <v>573</v>
      </c>
      <c r="U58" t="s">
        <v>574</v>
      </c>
      <c r="V58" s="51">
        <f>P65/(P64-LN(S58))-P66</f>
        <v>379.22427839681131</v>
      </c>
      <c r="W58" t="s">
        <v>10</v>
      </c>
    </row>
    <row r="59" spans="2:151" x14ac:dyDescent="0.25">
      <c r="N59" s="42" t="s">
        <v>552</v>
      </c>
      <c r="P59" s="43" t="b">
        <f>IF(P4&lt;=50,VLOOKUP(P4,M7:X56,12),FALSE)</f>
        <v>1</v>
      </c>
      <c r="Q59" s="69">
        <f>EJ163</f>
        <v>7.2759576141834259E-12</v>
      </c>
      <c r="S59" s="43">
        <v>1.9870000000000001</v>
      </c>
      <c r="T59" t="s">
        <v>575</v>
      </c>
      <c r="U59" t="s">
        <v>576</v>
      </c>
      <c r="V59" s="51">
        <f>Q65/(Q64-LN(S58))-Q66</f>
        <v>382.47002313558613</v>
      </c>
      <c r="W59" t="s">
        <v>10</v>
      </c>
    </row>
    <row r="60" spans="2:151" x14ac:dyDescent="0.25">
      <c r="N60" t="s">
        <v>553</v>
      </c>
      <c r="P60" s="44" t="str">
        <f>IF(P59,"","Binary Pair Data is not available")</f>
        <v/>
      </c>
      <c r="Q60" s="43" t="str">
        <f>IF(Q59&gt;0.001,"Solution Didn't Converged for Txy Diagram","Change the vertical axis manually if graph does not appear properly")</f>
        <v>Change the vertical axis manually if graph does not appear properly</v>
      </c>
      <c r="T60" s="103" t="s">
        <v>578</v>
      </c>
      <c r="U60" s="104"/>
      <c r="V60" s="104"/>
      <c r="W60" s="104"/>
      <c r="X60" s="104"/>
      <c r="Y60" s="104"/>
      <c r="Z60" s="104"/>
      <c r="AA60" s="105"/>
      <c r="AB60" s="103" t="s">
        <v>587</v>
      </c>
      <c r="AC60" s="104"/>
      <c r="AD60" s="104"/>
      <c r="AE60" s="104"/>
      <c r="AF60" s="104"/>
      <c r="AG60" s="104"/>
      <c r="AH60" s="104"/>
      <c r="AI60" s="105"/>
      <c r="AJ60" s="103" t="s">
        <v>588</v>
      </c>
      <c r="AK60" s="104"/>
      <c r="AL60" s="104"/>
      <c r="AM60" s="104"/>
      <c r="AN60" s="104"/>
      <c r="AO60" s="104"/>
      <c r="AP60" s="104"/>
      <c r="AQ60" s="105"/>
      <c r="AR60" s="103" t="s">
        <v>589</v>
      </c>
      <c r="AS60" s="104"/>
      <c r="AT60" s="104"/>
      <c r="AU60" s="104"/>
      <c r="AV60" s="104"/>
      <c r="AW60" s="104"/>
      <c r="AX60" s="104"/>
      <c r="AY60" s="105"/>
      <c r="AZ60" s="103" t="s">
        <v>590</v>
      </c>
      <c r="BA60" s="104"/>
      <c r="BB60" s="104"/>
      <c r="BC60" s="104"/>
      <c r="BD60" s="104"/>
      <c r="BE60" s="104"/>
      <c r="BF60" s="104"/>
      <c r="BG60" s="105"/>
      <c r="BH60" s="103" t="s">
        <v>591</v>
      </c>
      <c r="BI60" s="104"/>
      <c r="BJ60" s="104"/>
      <c r="BK60" s="104"/>
      <c r="BL60" s="104"/>
      <c r="BM60" s="104"/>
      <c r="BN60" s="104"/>
      <c r="BO60" s="105"/>
      <c r="BP60" s="103" t="s">
        <v>592</v>
      </c>
      <c r="BQ60" s="104"/>
      <c r="BR60" s="104"/>
      <c r="BS60" s="104"/>
      <c r="BT60" s="104"/>
      <c r="BU60" s="104"/>
      <c r="BV60" s="104"/>
      <c r="BW60" s="105"/>
      <c r="BX60" s="103" t="s">
        <v>593</v>
      </c>
      <c r="BY60" s="104"/>
      <c r="BZ60" s="104"/>
      <c r="CA60" s="104"/>
      <c r="CB60" s="104"/>
      <c r="CC60" s="104"/>
      <c r="CD60" s="104"/>
      <c r="CE60" s="105"/>
      <c r="CF60" s="103" t="s">
        <v>594</v>
      </c>
      <c r="CG60" s="104"/>
      <c r="CH60" s="104"/>
      <c r="CI60" s="104"/>
      <c r="CJ60" s="104"/>
      <c r="CK60" s="104"/>
      <c r="CL60" s="104"/>
      <c r="CM60" s="105"/>
      <c r="CN60" s="103" t="s">
        <v>595</v>
      </c>
      <c r="CO60" s="104"/>
      <c r="CP60" s="104"/>
      <c r="CQ60" s="104"/>
      <c r="CR60" s="104"/>
      <c r="CS60" s="104"/>
      <c r="CT60" s="104"/>
      <c r="CU60" s="105"/>
      <c r="CV60" s="103" t="s">
        <v>596</v>
      </c>
      <c r="CW60" s="104"/>
      <c r="CX60" s="104"/>
      <c r="CY60" s="104"/>
      <c r="CZ60" s="104"/>
      <c r="DA60" s="104"/>
      <c r="DB60" s="104"/>
      <c r="DC60" s="105"/>
      <c r="DD60" s="103" t="s">
        <v>597</v>
      </c>
      <c r="DE60" s="104"/>
      <c r="DF60" s="104"/>
      <c r="DG60" s="104"/>
      <c r="DH60" s="104"/>
      <c r="DI60" s="104"/>
      <c r="DJ60" s="104"/>
      <c r="DK60" s="105"/>
      <c r="DL60" s="103" t="s">
        <v>598</v>
      </c>
      <c r="DM60" s="104"/>
      <c r="DN60" s="104"/>
      <c r="DO60" s="104"/>
      <c r="DP60" s="104"/>
      <c r="DQ60" s="104"/>
      <c r="DR60" s="104"/>
      <c r="DS60" s="105"/>
      <c r="DT60" s="103" t="s">
        <v>599</v>
      </c>
      <c r="DU60" s="104"/>
      <c r="DV60" s="104"/>
      <c r="DW60" s="104"/>
      <c r="DX60" s="104"/>
      <c r="DY60" s="104"/>
      <c r="DZ60" s="104"/>
      <c r="EA60" s="105"/>
      <c r="EB60" s="103" t="s">
        <v>600</v>
      </c>
      <c r="EC60" s="104"/>
      <c r="ED60" s="104"/>
      <c r="EE60" s="104"/>
      <c r="EF60" s="104"/>
      <c r="EG60" s="104"/>
      <c r="EH60" s="104"/>
      <c r="EI60" s="105"/>
      <c r="EJ60" s="103" t="s">
        <v>601</v>
      </c>
      <c r="EK60" s="104"/>
      <c r="EL60" s="104"/>
      <c r="EM60" s="104"/>
      <c r="EN60" s="104"/>
      <c r="EO60" s="104"/>
      <c r="EP60" s="104"/>
      <c r="EQ60" s="105"/>
    </row>
    <row r="61" spans="2:151" x14ac:dyDescent="0.25">
      <c r="N61" t="s">
        <v>565</v>
      </c>
      <c r="P61" s="58" t="b">
        <f>IF(P59,NOT(IF(AND(ISNUMBER(P71),ISNUMBER(Q71)),TRUE,FALSE)),FALSE)</f>
        <v>0</v>
      </c>
      <c r="Q61" s="43" t="str">
        <f>IF(P61,"Data not sufficient for interaction parameter calculation, Considering Ideal Equation","")</f>
        <v/>
      </c>
      <c r="S61" t="s">
        <v>577</v>
      </c>
      <c r="T61" t="s">
        <v>579</v>
      </c>
      <c r="U61" t="s">
        <v>583</v>
      </c>
      <c r="V61" t="s">
        <v>584</v>
      </c>
      <c r="W61" t="s">
        <v>580</v>
      </c>
      <c r="X61" t="s">
        <v>581</v>
      </c>
      <c r="Y61" s="15" t="s">
        <v>629</v>
      </c>
      <c r="Z61" s="15" t="s">
        <v>630</v>
      </c>
      <c r="AA61" t="s">
        <v>582</v>
      </c>
      <c r="AB61" t="s">
        <v>586</v>
      </c>
      <c r="AC61" t="s">
        <v>583</v>
      </c>
      <c r="AD61" t="s">
        <v>584</v>
      </c>
      <c r="AE61" t="s">
        <v>580</v>
      </c>
      <c r="AF61" t="s">
        <v>581</v>
      </c>
      <c r="AG61" s="15" t="s">
        <v>629</v>
      </c>
      <c r="AH61" s="15" t="s">
        <v>630</v>
      </c>
      <c r="AI61" t="s">
        <v>582</v>
      </c>
      <c r="AJ61" t="s">
        <v>586</v>
      </c>
      <c r="AK61" t="s">
        <v>583</v>
      </c>
      <c r="AL61" t="s">
        <v>584</v>
      </c>
      <c r="AM61" t="s">
        <v>580</v>
      </c>
      <c r="AN61" t="s">
        <v>581</v>
      </c>
      <c r="AO61" s="15" t="s">
        <v>629</v>
      </c>
      <c r="AP61" s="15" t="s">
        <v>630</v>
      </c>
      <c r="AQ61" t="s">
        <v>582</v>
      </c>
      <c r="AR61" t="s">
        <v>586</v>
      </c>
      <c r="AS61" t="s">
        <v>583</v>
      </c>
      <c r="AT61" t="s">
        <v>584</v>
      </c>
      <c r="AU61" t="s">
        <v>580</v>
      </c>
      <c r="AV61" t="s">
        <v>581</v>
      </c>
      <c r="AW61" s="15" t="s">
        <v>629</v>
      </c>
      <c r="AX61" s="15" t="s">
        <v>630</v>
      </c>
      <c r="AY61" t="s">
        <v>582</v>
      </c>
      <c r="AZ61" t="s">
        <v>586</v>
      </c>
      <c r="BA61" t="s">
        <v>583</v>
      </c>
      <c r="BB61" t="s">
        <v>584</v>
      </c>
      <c r="BC61" t="s">
        <v>580</v>
      </c>
      <c r="BD61" t="s">
        <v>581</v>
      </c>
      <c r="BE61" s="15" t="s">
        <v>629</v>
      </c>
      <c r="BF61" s="15" t="s">
        <v>630</v>
      </c>
      <c r="BG61" t="s">
        <v>582</v>
      </c>
      <c r="BH61" t="s">
        <v>586</v>
      </c>
      <c r="BI61" t="s">
        <v>583</v>
      </c>
      <c r="BJ61" t="s">
        <v>584</v>
      </c>
      <c r="BK61" t="s">
        <v>580</v>
      </c>
      <c r="BL61" t="s">
        <v>581</v>
      </c>
      <c r="BM61" s="15" t="s">
        <v>629</v>
      </c>
      <c r="BN61" s="15" t="s">
        <v>630</v>
      </c>
      <c r="BO61" t="s">
        <v>582</v>
      </c>
      <c r="BP61" t="s">
        <v>586</v>
      </c>
      <c r="BQ61" t="s">
        <v>583</v>
      </c>
      <c r="BR61" t="s">
        <v>584</v>
      </c>
      <c r="BS61" t="s">
        <v>580</v>
      </c>
      <c r="BT61" t="s">
        <v>581</v>
      </c>
      <c r="BU61" s="15" t="s">
        <v>629</v>
      </c>
      <c r="BV61" s="15" t="s">
        <v>630</v>
      </c>
      <c r="BW61" t="s">
        <v>582</v>
      </c>
      <c r="BX61" t="s">
        <v>586</v>
      </c>
      <c r="BY61" t="s">
        <v>583</v>
      </c>
      <c r="BZ61" t="s">
        <v>584</v>
      </c>
      <c r="CA61" t="s">
        <v>580</v>
      </c>
      <c r="CB61" t="s">
        <v>581</v>
      </c>
      <c r="CC61" s="15" t="s">
        <v>629</v>
      </c>
      <c r="CD61" s="15" t="s">
        <v>630</v>
      </c>
      <c r="CE61" t="s">
        <v>582</v>
      </c>
      <c r="CF61" t="s">
        <v>586</v>
      </c>
      <c r="CG61" t="s">
        <v>583</v>
      </c>
      <c r="CH61" t="s">
        <v>584</v>
      </c>
      <c r="CI61" t="s">
        <v>580</v>
      </c>
      <c r="CJ61" t="s">
        <v>581</v>
      </c>
      <c r="CK61" s="15" t="s">
        <v>629</v>
      </c>
      <c r="CL61" s="15" t="s">
        <v>630</v>
      </c>
      <c r="CM61" t="s">
        <v>582</v>
      </c>
      <c r="CN61" t="s">
        <v>586</v>
      </c>
      <c r="CO61" t="s">
        <v>583</v>
      </c>
      <c r="CP61" t="s">
        <v>584</v>
      </c>
      <c r="CQ61" t="s">
        <v>580</v>
      </c>
      <c r="CR61" t="s">
        <v>581</v>
      </c>
      <c r="CS61" s="15" t="s">
        <v>629</v>
      </c>
      <c r="CT61" s="15" t="s">
        <v>630</v>
      </c>
      <c r="CU61" t="s">
        <v>582</v>
      </c>
      <c r="CV61" t="s">
        <v>586</v>
      </c>
      <c r="CW61" t="s">
        <v>583</v>
      </c>
      <c r="CX61" t="s">
        <v>584</v>
      </c>
      <c r="CY61" t="s">
        <v>580</v>
      </c>
      <c r="CZ61" t="s">
        <v>581</v>
      </c>
      <c r="DA61" s="15" t="s">
        <v>629</v>
      </c>
      <c r="DB61" s="15" t="s">
        <v>630</v>
      </c>
      <c r="DC61" t="s">
        <v>582</v>
      </c>
      <c r="DD61" t="s">
        <v>586</v>
      </c>
      <c r="DE61" t="s">
        <v>583</v>
      </c>
      <c r="DF61" t="s">
        <v>584</v>
      </c>
      <c r="DG61" t="s">
        <v>580</v>
      </c>
      <c r="DH61" t="s">
        <v>581</v>
      </c>
      <c r="DI61" s="15" t="s">
        <v>629</v>
      </c>
      <c r="DJ61" s="15" t="s">
        <v>630</v>
      </c>
      <c r="DK61" t="s">
        <v>582</v>
      </c>
      <c r="DL61" t="s">
        <v>586</v>
      </c>
      <c r="DM61" t="s">
        <v>583</v>
      </c>
      <c r="DN61" t="s">
        <v>584</v>
      </c>
      <c r="DO61" t="s">
        <v>580</v>
      </c>
      <c r="DP61" t="s">
        <v>581</v>
      </c>
      <c r="DQ61" s="15" t="s">
        <v>629</v>
      </c>
      <c r="DR61" s="15" t="s">
        <v>630</v>
      </c>
      <c r="DS61" t="s">
        <v>582</v>
      </c>
      <c r="DT61" t="s">
        <v>586</v>
      </c>
      <c r="DU61" t="s">
        <v>583</v>
      </c>
      <c r="DV61" t="s">
        <v>584</v>
      </c>
      <c r="DW61" t="s">
        <v>580</v>
      </c>
      <c r="DX61" t="s">
        <v>581</v>
      </c>
      <c r="DY61" s="15" t="s">
        <v>629</v>
      </c>
      <c r="DZ61" s="15" t="s">
        <v>630</v>
      </c>
      <c r="EA61" t="s">
        <v>582</v>
      </c>
      <c r="EB61" t="s">
        <v>586</v>
      </c>
      <c r="EC61" t="s">
        <v>583</v>
      </c>
      <c r="ED61" t="s">
        <v>584</v>
      </c>
      <c r="EE61" t="s">
        <v>580</v>
      </c>
      <c r="EF61" t="s">
        <v>581</v>
      </c>
      <c r="EG61" s="15" t="s">
        <v>629</v>
      </c>
      <c r="EH61" s="15" t="s">
        <v>630</v>
      </c>
      <c r="EI61" t="s">
        <v>582</v>
      </c>
      <c r="EJ61" t="s">
        <v>586</v>
      </c>
      <c r="EK61" t="s">
        <v>583</v>
      </c>
      <c r="EL61" t="s">
        <v>584</v>
      </c>
      <c r="EM61" t="s">
        <v>580</v>
      </c>
      <c r="EN61" t="s">
        <v>581</v>
      </c>
      <c r="EO61" s="15" t="s">
        <v>629</v>
      </c>
      <c r="EP61" s="15" t="s">
        <v>630</v>
      </c>
      <c r="EQ61" t="s">
        <v>602</v>
      </c>
      <c r="ER61" t="s">
        <v>603</v>
      </c>
      <c r="ES61" t="s">
        <v>604</v>
      </c>
      <c r="ET61" t="s">
        <v>605</v>
      </c>
      <c r="EU61" t="s">
        <v>579</v>
      </c>
    </row>
    <row r="62" spans="2:151" x14ac:dyDescent="0.25">
      <c r="O62" t="s">
        <v>560</v>
      </c>
      <c r="P62" s="16">
        <v>1</v>
      </c>
      <c r="Q62">
        <v>2</v>
      </c>
      <c r="S62" s="61">
        <v>0</v>
      </c>
      <c r="T62" s="64">
        <f>S62*$V$58+(1-S62)*$V$59</f>
        <v>382.47002313558613</v>
      </c>
      <c r="U62" s="61">
        <f>$P$72*$P$70^(1+(1-T62/$P$67)^(2/7))</f>
        <v>84.062044912563138</v>
      </c>
      <c r="V62" s="61">
        <f>$Q$72*$Q$70^(1+(1-T62/$Q$67)^(2/7))</f>
        <v>18.512391985186561</v>
      </c>
      <c r="W62" s="65">
        <f>(V62/U62)*EXP(-1*$P$71/($S$59*T62))</f>
        <v>6.6806026932623774E-2</v>
      </c>
      <c r="X62" s="65">
        <f>(U62/V62)*EXP(-1*$Q$71/($S$59*T62))</f>
        <v>0.72278268904299181</v>
      </c>
      <c r="Y62" s="65">
        <f>IF($P$61,1,EXP(-1*LN(S62+(1-S62)*W62)+(1-S62)*(W62/(S62+(1-S62)*W62)-X62/(1-S62+S62*X62))))</f>
        <v>19.750509528469099</v>
      </c>
      <c r="Z62" s="65">
        <f>IF($P$61,1,EXP(-1*LN(1-S62+S62*X62)-S62*(W62/(S62+(1-S62)*W62)-X62/(1-S62+S62*X62))))</f>
        <v>1</v>
      </c>
      <c r="AA62" s="61">
        <f>$S$58/(S62*Y62+(1-S62)*Z62*EXP($Q$64-$Q$65/(T62+$Q$66))/EXP($P$64-$P$65/(T62+$P$66)))</f>
        <v>1176.4970178914132</v>
      </c>
      <c r="AB62" s="61">
        <f>$P$65/($P$64-LN(AA62))-$P$66</f>
        <v>382.47002313558619</v>
      </c>
      <c r="AC62" s="61">
        <f>$P$72*$P$70^(1+(1-AB62/$P$67)^(2/7))</f>
        <v>84.062044912563167</v>
      </c>
      <c r="AD62" s="61">
        <f>$Q$72*$Q$70^(1+(1-AB62/$Q$67)^(2/7))</f>
        <v>18.512391985186568</v>
      </c>
      <c r="AE62" s="65">
        <f>(AD62/AC62)*EXP(-1*$P$71/($S$59*AB62))</f>
        <v>6.6806026932623802E-2</v>
      </c>
      <c r="AF62" s="65">
        <f>(AC62/AD62)*EXP(-1*$Q$71/($S$59*AB62))</f>
        <v>0.72278268904299214</v>
      </c>
      <c r="AG62" s="65">
        <f>IF($P$61,1,EXP(-1*LN(S62+(1-S62)*AE62)+(1-S62)*(AE62/(S62+(1-S62)*AE62)-AF62/(1-S62+S62*AF62))))</f>
        <v>19.750509528469081</v>
      </c>
      <c r="AH62" s="65">
        <f>IF($P$61,1,EXP(-1*LN(1-S62+S62*AF62)-S62*(AE62/(S62+(1-S62)*AE62)-AF62/(1-S62+S62*AF62))))</f>
        <v>1</v>
      </c>
      <c r="AI62" s="61">
        <f>$S$58/(S62*AG62+(1-S62)*AH62*EXP($Q$64-$Q$65/(AB62+$Q$66))/EXP($P$64-$P$65/(AB62+$P$66)))</f>
        <v>1176.4970178914152</v>
      </c>
      <c r="AJ62" s="61">
        <f>$P$65/($P$64-LN(AI62))-$P$66</f>
        <v>382.47002313558619</v>
      </c>
      <c r="AK62" s="61">
        <f>$P$72*$P$70^(1+(1-AJ62/$P$67)^(2/7))</f>
        <v>84.062044912563167</v>
      </c>
      <c r="AL62" s="61">
        <f>$Q$72*$Q$70^(1+(1-AJ62/$Q$67)^(2/7))</f>
        <v>18.512391985186568</v>
      </c>
      <c r="AM62" s="65">
        <f>(AL62/AK62)*EXP(-1*$P$71/($S$59*AJ62))</f>
        <v>6.6806026932623802E-2</v>
      </c>
      <c r="AN62" s="65">
        <f>(AK62/AL62)*EXP(-1*$Q$71/($S$59*AJ62))</f>
        <v>0.72278268904299214</v>
      </c>
      <c r="AO62" s="65">
        <f>IF($P$61,1,EXP(-1*LN(S62+(1-S62)*AM62)+(1-S62)*(AM62/(S62+(1-S62)*AM62)-AN62/(1-S62+S62*AN62))))</f>
        <v>19.750509528469081</v>
      </c>
      <c r="AP62" s="65">
        <f>IF($P$61,1,EXP(-1*LN(1-S62+S62*AN62)-S62*(AM62/(S62+(1-S62)*AM62)-AN62/(1-S62+S62*AN62))))</f>
        <v>1</v>
      </c>
      <c r="AQ62" s="61">
        <f>$S$58/(S62*AO62+(1-S62)*AP62*EXP($Q$64-$Q$65/(AJ62+$Q$66))/EXP($P$64-$P$65/(AJ62+$P$66)))</f>
        <v>1176.4970178914152</v>
      </c>
      <c r="AR62" s="61">
        <f>$P$65/($P$64-LN(AQ62))-$P$66</f>
        <v>382.47002313558619</v>
      </c>
      <c r="AS62" s="61">
        <f>$P$72*$P$70^(1+(1-AR62/$P$67)^(2/7))</f>
        <v>84.062044912563167</v>
      </c>
      <c r="AT62" s="61">
        <f>$Q$72*$Q$70^(1+(1-AR62/$Q$67)^(2/7))</f>
        <v>18.512391985186568</v>
      </c>
      <c r="AU62" s="65">
        <f>(AT62/AS62)*EXP(-1*$P$71/($S$59*AR62))</f>
        <v>6.6806026932623802E-2</v>
      </c>
      <c r="AV62" s="65">
        <f>(AS62/AT62)*EXP(-1*$Q$71/($S$59*AR62))</f>
        <v>0.72278268904299214</v>
      </c>
      <c r="AW62" s="65">
        <f>IF($P$61,1,EXP(-1*LN(S62+(1-S62)*AU62)+(1-S62)*(AU62/(S62+(1-S62)*AU62)-AV62/(1-S62+S62*AV62))))</f>
        <v>19.750509528469081</v>
      </c>
      <c r="AX62" s="65">
        <f>IF($P$61,1,EXP(-1*LN(1-S62+S62*AV62)-S62*(AU62/(S62+(1-S62)*AU62)-AV62/(1-S62+S62*AV62))))</f>
        <v>1</v>
      </c>
      <c r="AY62" s="61">
        <f>$S$58/(S62*AW62+(1-S62)*AX62*EXP($Q$64-$Q$65/(AR62+$Q$66))/EXP($P$64-$P$65/(AR62+$P$66)))</f>
        <v>1176.4970178914152</v>
      </c>
      <c r="AZ62" s="61">
        <f>$P$65/($P$64-LN(AY62))-$P$66</f>
        <v>382.47002313558619</v>
      </c>
      <c r="BA62" s="61">
        <f>$P$72*$P$70^(1+(1-AZ62/$P$67)^(2/7))</f>
        <v>84.062044912563167</v>
      </c>
      <c r="BB62" s="61">
        <f>$Q$72*$Q$70^(1+(1-AZ62/$Q$67)^(2/7))</f>
        <v>18.512391985186568</v>
      </c>
      <c r="BC62" s="65">
        <f>(BB62/BA62)*EXP(-1*$P$71/($S$59*AZ62))</f>
        <v>6.6806026932623802E-2</v>
      </c>
      <c r="BD62" s="65">
        <f>(BA62/BB62)*EXP(-1*$Q$71/($S$59*AZ62))</f>
        <v>0.72278268904299214</v>
      </c>
      <c r="BE62" s="65">
        <f>IF($P$61,1,EXP(-1*LN(S62+(1-S62)*BC62)+(1-S62)*(BC62/(S62+(1-S62)*BC62)-BD62/(1-S62+S62*BD62))))</f>
        <v>19.750509528469081</v>
      </c>
      <c r="BF62" s="65">
        <f>IF($P$61,1,EXP(-1*LN(1-S62+S62*BD62)-S62*(BC62/(S62+(1-S62)*BC62)-BD62/(1-S62+S62*BD62))))</f>
        <v>1</v>
      </c>
      <c r="BG62" s="61">
        <f>$S$58/(S62*BE62+(1-S62)*BF62*EXP($Q$64-$Q$65/(AZ62+$Q$66))/EXP($P$64-$P$65/(AZ62+$P$66)))</f>
        <v>1176.4970178914152</v>
      </c>
      <c r="BH62" s="61">
        <f>$P$65/($P$64-LN(BG62))-$P$66</f>
        <v>382.47002313558619</v>
      </c>
      <c r="BI62" s="61">
        <f>$P$72*$P$70^(1+(1-BH62/$P$67)^(2/7))</f>
        <v>84.062044912563167</v>
      </c>
      <c r="BJ62" s="61">
        <f>$Q$72*$Q$70^(1+(1-BH62/$Q$67)^(2/7))</f>
        <v>18.512391985186568</v>
      </c>
      <c r="BK62" s="65">
        <f>(BJ62/BI62)*EXP(-1*$P$71/($S$59*BH62))</f>
        <v>6.6806026932623802E-2</v>
      </c>
      <c r="BL62" s="65">
        <f>(BI62/BJ62)*EXP(-1*$Q$71/($S$59*BH62))</f>
        <v>0.72278268904299214</v>
      </c>
      <c r="BM62" s="65">
        <f>IF($P$61,1,EXP(-1*LN(S62+(1-S62)*BK62)+(1-S62)*(BK62/(S62+(1-S62)*BK62)-BL62/(1-S62+S62*BL62))))</f>
        <v>19.750509528469081</v>
      </c>
      <c r="BN62" s="65">
        <f>IF($P$61,1,EXP(-1*LN(1-S62+S62*BL62)-S62*(BK62/(S62+(1-S62)*BK62)-BL62/(1-S62+S62*BL62))))</f>
        <v>1</v>
      </c>
      <c r="BO62" s="61">
        <f>$S$58/(S62*BM62+(1-S62)*BN62*EXP($Q$64-$Q$65/(BH62+$Q$66))/EXP($P$64-$P$65/(BH62+$P$66)))</f>
        <v>1176.4970178914152</v>
      </c>
      <c r="BP62" s="61">
        <f>$P$65/($P$64-LN(BO62))-$P$66</f>
        <v>382.47002313558619</v>
      </c>
      <c r="BQ62" s="61">
        <f>$P$72*$P$70^(1+(1-BP62/$P$67)^(2/7))</f>
        <v>84.062044912563167</v>
      </c>
      <c r="BR62" s="61">
        <f>$Q$72*$Q$70^(1+(1-BP62/$Q$67)^(2/7))</f>
        <v>18.512391985186568</v>
      </c>
      <c r="BS62" s="65">
        <f>(BR62/BQ62)*EXP(-1*$P$71/($S$59*BP62))</f>
        <v>6.6806026932623802E-2</v>
      </c>
      <c r="BT62" s="65">
        <f>(BQ62/BR62)*EXP(-1*$Q$71/($S$59*BP62))</f>
        <v>0.72278268904299214</v>
      </c>
      <c r="BU62" s="65">
        <f>IF($P$61,1,EXP(-1*LN(S62+(1-S62)*BS62)+(1-S62)*(BS62/(S62+(1-S62)*BS62)-BT62/(1-S62+S62*BT62))))</f>
        <v>19.750509528469081</v>
      </c>
      <c r="BV62" s="65">
        <f>IF($P$61,1,EXP(-1*LN(1-S62+S62*BT62)-S62*(BS62/(S62+(1-S62)*BS62)-BT62/(1-S62+S62*BT62))))</f>
        <v>1</v>
      </c>
      <c r="BW62" s="61">
        <f>$S$58/(S62*BU62+(1-S62)*BV62*EXP($Q$64-$Q$65/(BP62+$Q$66))/EXP($P$64-$P$65/(BP62+$P$66)))</f>
        <v>1176.4970178914152</v>
      </c>
      <c r="BX62" s="61">
        <f>$P$65/($P$64-LN(BW62))-$P$66</f>
        <v>382.47002313558619</v>
      </c>
      <c r="BY62" s="61">
        <f>$P$72*$P$70^(1+(1-BX62/$P$67)^(2/7))</f>
        <v>84.062044912563167</v>
      </c>
      <c r="BZ62" s="61">
        <f>$Q$72*$Q$70^(1+(1-BX62/$Q$67)^(2/7))</f>
        <v>18.512391985186568</v>
      </c>
      <c r="CA62" s="65">
        <f>(BZ62/BY62)*EXP(-1*$P$71/($S$59*BX62))</f>
        <v>6.6806026932623802E-2</v>
      </c>
      <c r="CB62" s="65">
        <f>(BY62/BZ62)*EXP(-1*$Q$71/($S$59*BX62))</f>
        <v>0.72278268904299214</v>
      </c>
      <c r="CC62" s="65">
        <f>IF($P$61,1,EXP(-1*LN(S62+(1-S62)*CA62)+(1-S62)*(CA62/(S62+(1-S62)*CA62)-CB62/(1-S62+S62*CB62))))</f>
        <v>19.750509528469081</v>
      </c>
      <c r="CD62" s="65">
        <f>IF($P$61,1,EXP(-1*LN(1-S62+S62*CB62)-S62*(CA62/(S62+(1-S62)*CA62)-CB62/(1-S62+S62*CB62))))</f>
        <v>1</v>
      </c>
      <c r="CE62" s="61">
        <f>$S$58/(S62*CC62+(1-S62)*CD62*EXP($Q$64-$Q$65/(BX62+$Q$66))/EXP($P$64-$P$65/(BX62+$P$66)))</f>
        <v>1176.4970178914152</v>
      </c>
      <c r="CF62" s="61">
        <f>$P$65/($P$64-LN(CE62))-$P$66</f>
        <v>382.47002313558619</v>
      </c>
      <c r="CG62" s="61">
        <f>$P$72*$P$70^(1+(1-CF62/$P$67)^(2/7))</f>
        <v>84.062044912563167</v>
      </c>
      <c r="CH62" s="61">
        <f>$Q$72*$Q$70^(1+(1-CF62/$Q$67)^(2/7))</f>
        <v>18.512391985186568</v>
      </c>
      <c r="CI62" s="65">
        <f>(CH62/CG62)*EXP(-1*$P$71/($S$59*CF62))</f>
        <v>6.6806026932623802E-2</v>
      </c>
      <c r="CJ62" s="65">
        <f>(CG62/CH62)*EXP(-1*$Q$71/($S$59*CF62))</f>
        <v>0.72278268904299214</v>
      </c>
      <c r="CK62" s="65">
        <f>IF($P$61,1,EXP(-1*LN(S62+(1-S62)*CI62)+(1-S62)*(CI62/(S62+(1-S62)*CI62)-CJ62/(1-S62+S62*CJ62))))</f>
        <v>19.750509528469081</v>
      </c>
      <c r="CL62" s="65">
        <f>IF($P$61,1,EXP(-1*LN(1-S62+S62*CJ62)-S62*(CI62/(S62+(1-S62)*CI62)-CJ62/(1-S62+S62*CJ62))))</f>
        <v>1</v>
      </c>
      <c r="CM62" s="61">
        <f>$S$58/(S62*CK62+(1-S62)*CL62*EXP($Q$64-$Q$65/(CF62+$Q$66))/EXP($P$64-$P$65/(CF62+$P$66)))</f>
        <v>1176.4970178914152</v>
      </c>
      <c r="CN62" s="61">
        <f>$P$65/($P$64-LN(CM62))-$P$66</f>
        <v>382.47002313558619</v>
      </c>
      <c r="CO62" s="61">
        <f>$P$72*$P$70^(1+(1-CN62/$P$67)^(2/7))</f>
        <v>84.062044912563167</v>
      </c>
      <c r="CP62" s="61">
        <f>$Q$72*$Q$70^(1+(1-CN62/$Q$67)^(2/7))</f>
        <v>18.512391985186568</v>
      </c>
      <c r="CQ62" s="65">
        <f>(CP62/CO62)*EXP(-1*$P$71/($S$59*CN62))</f>
        <v>6.6806026932623802E-2</v>
      </c>
      <c r="CR62" s="65">
        <f>(CO62/CP62)*EXP(-1*$Q$71/($S$59*CN62))</f>
        <v>0.72278268904299214</v>
      </c>
      <c r="CS62" s="65">
        <f>IF($P$61,1,EXP(-1*LN(S62+(1-S62)*CQ62)+(1-S62)*(CQ62/(S62+(1-S62)*CQ62)-CR62/(1-S62+S62*CR62))))</f>
        <v>19.750509528469081</v>
      </c>
      <c r="CT62" s="65">
        <f>IF($P$61,1,EXP(-1*LN(1-S62+S62*CR62)-S62*(CQ62/(S62+(1-S62)*CQ62)-CR62/(1-S62+S62*CR62))))</f>
        <v>1</v>
      </c>
      <c r="CU62" s="61">
        <f>$S$58/(S62*CS62+(1-S62)*CT62*EXP($Q$64-$Q$65/(CN62+$Q$66))/EXP($P$64-$P$65/(CN62+$P$66)))</f>
        <v>1176.4970178914152</v>
      </c>
      <c r="CV62" s="61">
        <f>$P$65/($P$64-LN(CU62))-$P$66</f>
        <v>382.47002313558619</v>
      </c>
      <c r="CW62" s="61">
        <f>$P$72*$P$70^(1+(1-CV62/$P$67)^(2/7))</f>
        <v>84.062044912563167</v>
      </c>
      <c r="CX62" s="61">
        <f>$Q$72*$Q$70^(1+(1-CV62/$Q$67)^(2/7))</f>
        <v>18.512391985186568</v>
      </c>
      <c r="CY62" s="65">
        <f>(CX62/CW62)*EXP(-1*$P$71/($S$59*CV62))</f>
        <v>6.6806026932623802E-2</v>
      </c>
      <c r="CZ62" s="65">
        <f>(CW62/CX62)*EXP(-1*$Q$71/($S$59*CV62))</f>
        <v>0.72278268904299214</v>
      </c>
      <c r="DA62" s="65">
        <f>IF($P$61,1,EXP(-1*LN(S62+(1-S62)*CY62)+(1-S62)*(CY62/(S62+(1-S62)*CY62)-CZ62/(1-S62+S62*CZ62))))</f>
        <v>19.750509528469081</v>
      </c>
      <c r="DB62" s="65">
        <f>IF($P$61,1,EXP(-1*LN(1-S62+S62*CZ62)-S62*(CY62/(S62+(1-S62)*CY62)-CZ62/(1-S62+S62*CZ62))))</f>
        <v>1</v>
      </c>
      <c r="DC62" s="61">
        <f>$S$58/(S62*DA62+(1-S62)*DB62*EXP($Q$64-$Q$65/(CV62+$Q$66))/EXP($P$64-$P$65/(CV62+$P$66)))</f>
        <v>1176.4970178914152</v>
      </c>
      <c r="DD62" s="61">
        <f>$P$65/($P$64-LN(DC62))-$P$66</f>
        <v>382.47002313558619</v>
      </c>
      <c r="DE62" s="61">
        <f>$P$72*$P$70^(1+(1-DD62/$P$67)^(2/7))</f>
        <v>84.062044912563167</v>
      </c>
      <c r="DF62" s="61">
        <f>$Q$72*$Q$70^(1+(1-DD62/$Q$67)^(2/7))</f>
        <v>18.512391985186568</v>
      </c>
      <c r="DG62" s="65">
        <f>(DF62/DE62)*EXP(-1*$P$71/($S$59*DD62))</f>
        <v>6.6806026932623802E-2</v>
      </c>
      <c r="DH62" s="65">
        <f>(DE62/DF62)*EXP(-1*$Q$71/($S$59*DD62))</f>
        <v>0.72278268904299214</v>
      </c>
      <c r="DI62" s="65">
        <f>IF($P$61,1,EXP(-1*LN(S62+(1-S62)*DG62)+(1-S62)*(DG62/(S62+(1-S62)*DG62)-DH62/(1-S62+S62*DH62))))</f>
        <v>19.750509528469081</v>
      </c>
      <c r="DJ62" s="65">
        <f>IF($P$61,1,EXP(-1*LN(1-S62+S62*DH62)-S62*(DG62/(S62+(1-S62)*DG62)-DH62/(1-S62+S62*DH62))))</f>
        <v>1</v>
      </c>
      <c r="DK62" s="61">
        <f>$S$58/(S62*DI62+(1-S62)*DJ62*EXP($Q$64-$Q$65/(DD62+$Q$66))/EXP($P$64-$P$65/(DD62+$P$66)))</f>
        <v>1176.4970178914152</v>
      </c>
      <c r="DL62" s="61">
        <f>$P$65/($P$64-LN(DK62))-$P$66</f>
        <v>382.47002313558619</v>
      </c>
      <c r="DM62" s="61">
        <f>$P$72*$P$70^(1+(1-DL62/$P$67)^(2/7))</f>
        <v>84.062044912563167</v>
      </c>
      <c r="DN62" s="61">
        <f>$Q$72*$Q$70^(1+(1-DL62/$Q$67)^(2/7))</f>
        <v>18.512391985186568</v>
      </c>
      <c r="DO62" s="65">
        <f>(DN62/DM62)*EXP(-1*$P$71/($S$59*DL62))</f>
        <v>6.6806026932623802E-2</v>
      </c>
      <c r="DP62" s="65">
        <f>(DM62/DN62)*EXP(-1*$Q$71/($S$59*DL62))</f>
        <v>0.72278268904299214</v>
      </c>
      <c r="DQ62" s="65">
        <f>IF($P$61,1,EXP(-1*LN(S62+(1-S62)*DO62)+(1-S62)*(DO62/(S62+(1-S62)*DO62)-DP62/(1-S62+S62*DP62))))</f>
        <v>19.750509528469081</v>
      </c>
      <c r="DR62" s="65">
        <f>IF($P$61,1,EXP(-1*LN(1-S62+S62*DP62)-S62*(DO62/(S62+(1-S62)*DO62)-DP62/(1-S62+S62*DP62))))</f>
        <v>1</v>
      </c>
      <c r="DS62" s="61">
        <f>$S$58/(S62*DQ62+(1-S62)*DR62*EXP($Q$64-$Q$65/(DL62+$Q$66))/EXP($P$64-$P$65/(DL62+$P$66)))</f>
        <v>1176.4970178914152</v>
      </c>
      <c r="DT62" s="61">
        <f>$P$65/($P$64-LN(DS62))-$P$66</f>
        <v>382.47002313558619</v>
      </c>
      <c r="DU62" s="61">
        <f>$P$72*$P$70^(1+(1-DT62/$P$67)^(2/7))</f>
        <v>84.062044912563167</v>
      </c>
      <c r="DV62" s="61">
        <f>$Q$72*$Q$70^(1+(1-DT62/$Q$67)^(2/7))</f>
        <v>18.512391985186568</v>
      </c>
      <c r="DW62" s="65">
        <f>(DV62/DU62)*EXP(-1*$P$71/($S$59*DT62))</f>
        <v>6.6806026932623802E-2</v>
      </c>
      <c r="DX62" s="65">
        <f>(DU62/DV62)*EXP(-1*$Q$71/($S$59*DT62))</f>
        <v>0.72278268904299214</v>
      </c>
      <c r="DY62" s="65">
        <f>IF($P$61,1,EXP(-1*LN(S62+(1-S62)*DW62)+(1-S62)*(DW62/(S62+(1-S62)*DW62)-DX62/(1-S62+S62*DX62))))</f>
        <v>19.750509528469081</v>
      </c>
      <c r="DZ62" s="65">
        <f>IF($P$61,1,EXP(-1*LN(1-S62+S62*DX62)-S62*(DW62/(S62+(1-S62)*DW62)-DX62/(1-S62+S62*DX62))))</f>
        <v>1</v>
      </c>
      <c r="EA62" s="61">
        <f>$S$58/(S62*DY62+(1-S62)*DZ62*EXP($Q$64-$Q$65/(DT62+$Q$66))/EXP($P$64-$P$65/(DT62+$P$66)))</f>
        <v>1176.4970178914152</v>
      </c>
      <c r="EB62" s="61">
        <f>$P$65/($P$64-LN(EA62))-$P$66</f>
        <v>382.47002313558619</v>
      </c>
      <c r="EC62" s="61">
        <f>$P$72*$P$70^(1+(1-EB62/$P$67)^(2/7))</f>
        <v>84.062044912563167</v>
      </c>
      <c r="ED62" s="61">
        <f>$Q$72*$Q$70^(1+(1-EB62/$Q$67)^(2/7))</f>
        <v>18.512391985186568</v>
      </c>
      <c r="EE62" s="65">
        <f>(ED62/EC62)*EXP(-1*$P$71/($S$59*EB62))</f>
        <v>6.6806026932623802E-2</v>
      </c>
      <c r="EF62" s="65">
        <f>(EC62/ED62)*EXP(-1*$Q$71/($S$59*EB62))</f>
        <v>0.72278268904299214</v>
      </c>
      <c r="EG62" s="65">
        <f>IF($P$61,1,EXP(-1*LN(S62+(1-S62)*EE62)+(1-S62)*(EE62/(S62+(1-S62)*EE62)-EF62/(1-S62+S62*EF62))))</f>
        <v>19.750509528469081</v>
      </c>
      <c r="EH62" s="65">
        <f>IF($P$61,1,EXP(-1*LN(1-S62+S62*EF62)-S62*(EE62/(S62+(1-S62)*EE62)-EF62/(1-S62+S62*EF62))))</f>
        <v>1</v>
      </c>
      <c r="EI62" s="61">
        <f>$S$58/(S62*EG62+(1-S62)*EH62*EXP($Q$64-$Q$65/(EB62+$Q$66))/EXP($P$64-$P$65/(EB62+$P$66)))</f>
        <v>1176.4970178914152</v>
      </c>
      <c r="EJ62" s="61">
        <f>$P$65/($P$64-LN(EI62))-$P$66</f>
        <v>382.47002313558619</v>
      </c>
      <c r="EK62" s="61">
        <f>$P$72*$P$70^(1+(1-EJ62/$P$67)^(2/7))</f>
        <v>84.062044912563167</v>
      </c>
      <c r="EL62" s="61">
        <f>$Q$72*$Q$70^(1+(1-EJ62/$Q$67)^(2/7))</f>
        <v>18.512391985186568</v>
      </c>
      <c r="EM62" s="65">
        <f>(EL62/EK62)*EXP(-1*$P$71/($S$59*EJ62))</f>
        <v>6.6806026932623802E-2</v>
      </c>
      <c r="EN62" s="65">
        <f>(EK62/EL62)*EXP(-1*$Q$71/($S$59*EJ62))</f>
        <v>0.72278268904299214</v>
      </c>
      <c r="EO62" s="65">
        <f>IF($P$61,1,EXP(-1*LN(S62+(1-S62)*EM62)+(1-S62)*(EM62/(S62+(1-S62)*EM62)-EN62/(1-S62+S62*EN62))))</f>
        <v>19.750509528469081</v>
      </c>
      <c r="EP62" s="65">
        <f>IF($P$61,1,EXP(-1*LN(1-S62+S62*EN62)-S62*(EM62/(S62+(1-S62)*EM62)-EN62/(1-S62+S62*EN62))))</f>
        <v>1</v>
      </c>
      <c r="EQ62" s="61">
        <f>S62*EO62*EXP($P$64-$P$65/(EJ62+$P$66))/$S$58</f>
        <v>0</v>
      </c>
      <c r="ER62" s="61">
        <f>EJ62-273.15</f>
        <v>109.32002313558621</v>
      </c>
      <c r="ES62" s="50">
        <f>IF(P59,S62,"")</f>
        <v>0</v>
      </c>
      <c r="ET62" s="50">
        <f>IF(P59,EQ62,"")</f>
        <v>0</v>
      </c>
      <c r="EU62" s="50">
        <f>IF(P59,ER62,"")</f>
        <v>109.32002313558621</v>
      </c>
    </row>
    <row r="63" spans="2:151" x14ac:dyDescent="0.25">
      <c r="O63" t="s">
        <v>561</v>
      </c>
      <c r="P63" s="52">
        <f>IF($P$59,VLOOKUP($P$4,$M$7:$O$56,2),"")</f>
        <v>62</v>
      </c>
      <c r="Q63" s="52">
        <f>IF($P$59,VLOOKUP($P$4,$M$7:$O$56,3),"")</f>
        <v>467</v>
      </c>
      <c r="S63" s="50">
        <v>0.01</v>
      </c>
      <c r="T63" s="56">
        <f t="shared" ref="T63:T126" si="23">S63*$V$58+(1-S63)*$V$59</f>
        <v>382.43756568819839</v>
      </c>
      <c r="U63" s="50">
        <f t="shared" ref="U63:U126" si="24">$P$72*$P$70^(1+(1-T63/$P$67)^(2/7))</f>
        <v>84.057196167723461</v>
      </c>
      <c r="V63" s="50">
        <f t="shared" ref="V63:V126" si="25">$Q$72*$Q$70^(1+(1-T63/$Q$67)^(2/7))</f>
        <v>18.511662242930907</v>
      </c>
      <c r="W63" s="2">
        <f t="shared" ref="W63:W72" si="26">(V63/U63)*EXP(-1*$P$71/($S$59*T63))</f>
        <v>6.6800483963416313E-2</v>
      </c>
      <c r="X63" s="2">
        <f t="shared" ref="X63:X72" si="27">(U63/V63)*EXP(-1*$Q$71/($S$59*T63))</f>
        <v>0.72265676742379914</v>
      </c>
      <c r="Y63" s="2">
        <f t="shared" ref="Y63:Y126" si="28">IF($P$61,1,EXP(-1*LN(S63+(1-S63)*W63)+(1-S63)*(W63/(S63+(1-S63)*W63)-X63/(1-S63+S63*X63))))</f>
        <v>15.279474769037501</v>
      </c>
      <c r="Z63" s="2">
        <f t="shared" ref="Z63:Z126" si="29">IF($P$61,1,EXP(-1*LN(1-S63+S63*X63)-S63*(W63/(S63+(1-S63)*W63)-X63/(1-S63+S63*X63))))</f>
        <v>1.0012504898631847</v>
      </c>
      <c r="AA63" s="50">
        <f t="shared" ref="AA63:AA126" si="30">$S$58/(S63*Y63+(1-S63)*Z63*EXP($Q$64-$Q$65/(T63+$Q$66))/EXP($P$64-$P$65/(T63+$P$66)))</f>
        <v>1012.0795472736355</v>
      </c>
      <c r="AB63" s="50">
        <f t="shared" ref="AB63:AB126" si="31">$P$65/($P$64-LN(AA63))-$P$66</f>
        <v>378.18642745886166</v>
      </c>
      <c r="AC63" s="50">
        <f t="shared" ref="AC63:AC126" si="32">$P$72*$P$70^(1+(1-AB63/$P$67)^(2/7))</f>
        <v>83.430693802070678</v>
      </c>
      <c r="AD63" s="50">
        <f t="shared" ref="AD63:AD126" si="33">$Q$72*$Q$70^(1+(1-AB63/$Q$67)^(2/7))</f>
        <v>18.416876154168104</v>
      </c>
      <c r="AE63" s="2">
        <f t="shared" ref="AE63:AE126" si="34">(AD63/AC63)*EXP(-1*$P$71/($S$59*AB63))</f>
        <v>6.6065605419648218E-2</v>
      </c>
      <c r="AF63" s="2">
        <f t="shared" ref="AF63:AF126" si="35">(AC63/AD63)*EXP(-1*$Q$71/($S$59*AB63))</f>
        <v>0.70622007659544683</v>
      </c>
      <c r="AG63" s="2">
        <f t="shared" ref="AG63:AG126" si="36">IF($P$61,1,EXP(-1*LN(S63+(1-S63)*AE63)+(1-S63)*(AE63/(S63+(1-S63)*AE63)-AF63/(1-S63+S63*AF63))))</f>
        <v>15.659020831589071</v>
      </c>
      <c r="AH63" s="2">
        <f t="shared" ref="AH63:AH126" si="37">IF($P$61,1,EXP(-1*LN(1-S63+S63*AF63)-S63*(AE63/(S63+(1-S63)*AE63)-AF63/(1-S63+S63*AF63))))</f>
        <v>1.0012644895350511</v>
      </c>
      <c r="AI63" s="50">
        <f t="shared" ref="AI63:AI126" si="38">$S$58/(S63*AG63+(1-S63)*AH63*EXP($Q$64-$Q$65/(AB63+$Q$66))/EXP($P$64-$P$65/(AB63+$P$66)))</f>
        <v>1004.8484960336355</v>
      </c>
      <c r="AJ63" s="50">
        <f t="shared" ref="AJ63:AJ126" si="39">$P$65/($P$64-LN(AI63))-$P$66</f>
        <v>377.98541381236021</v>
      </c>
      <c r="AK63" s="50">
        <f t="shared" ref="AK63:AK126" si="40">$P$72*$P$70^(1+(1-AJ63/$P$67)^(2/7))</f>
        <v>83.401483192580557</v>
      </c>
      <c r="AL63" s="50">
        <f t="shared" ref="AL63:AL126" si="41">$Q$72*$Q$70^(1+(1-AJ63/$Q$67)^(2/7))</f>
        <v>18.412432748286552</v>
      </c>
      <c r="AM63" s="2">
        <f t="shared" ref="AM63:AM126" si="42">(AL63/AK63)*EXP(-1*$P$71/($S$59*AJ63))</f>
        <v>6.6030424141001395E-2</v>
      </c>
      <c r="AN63" s="2">
        <f t="shared" ref="AN63:AN126" si="43">(AK63/AL63)*EXP(-1*$Q$71/($S$59*AJ63))</f>
        <v>0.70544558142154168</v>
      </c>
      <c r="AO63" s="2">
        <f t="shared" ref="AO63:AO126" si="44">IF($P$61,1,EXP(-1*LN(S63+(1-S63)*AM63)+(1-S63)*(AM63/(S63+(1-S63)*AM63)-AN63/(1-S63+S63*AN63))))</f>
        <v>15.677263090529584</v>
      </c>
      <c r="AP63" s="2">
        <f t="shared" ref="AP63:AP126" si="45">IF($P$61,1,EXP(-1*LN(1-S63+S63*AN63)-S63*(AM63/(S63+(1-S63)*AM63)-AN63/(1-S63+S63*AN63))))</f>
        <v>1.0012651644082604</v>
      </c>
      <c r="AQ63" s="50">
        <f t="shared" ref="AQ63:AQ126" si="46">$S$58/(S63*AO63+(1-S63)*AP63*EXP($Q$64-$Q$65/(AJ63+$Q$66))/EXP($P$64-$P$65/(AJ63+$P$66)))</f>
        <v>1004.4944436305016</v>
      </c>
      <c r="AR63" s="50">
        <f t="shared" ref="AR63:AR126" si="47">$P$65/($P$64-LN(AQ63))-$P$66</f>
        <v>377.97554150373583</v>
      </c>
      <c r="AS63" s="50">
        <f t="shared" ref="AS63:AS126" si="48">$P$72*$P$70^(1+(1-AR63/$P$67)^(2/7))</f>
        <v>83.400049527071204</v>
      </c>
      <c r="AT63" s="50">
        <f t="shared" ref="AT63:AT126" si="49">$Q$72*$Q$70^(1+(1-AR63/$Q$67)^(2/7))</f>
        <v>18.412214609592901</v>
      </c>
      <c r="AU63" s="2">
        <f t="shared" ref="AU63:AU126" si="50">(AT63/AS63)*EXP(-1*$P$71/($S$59*AR63))</f>
        <v>6.6028695297763923E-2</v>
      </c>
      <c r="AV63" s="2">
        <f t="shared" ref="AV63:AV126" si="51">(AS63/AT63)*EXP(-1*$Q$71/($S$59*AR63))</f>
        <v>0.70540755013201373</v>
      </c>
      <c r="AW63" s="2">
        <f t="shared" ref="AW63:AW126" si="52">IF($P$61,1,EXP(-1*LN(S63+(1-S63)*AU63)+(1-S63)*(AU63/(S63+(1-S63)*AU63)-AV63/(1-S63+S63*AV63))))</f>
        <v>15.678159713636896</v>
      </c>
      <c r="AX63" s="2">
        <f t="shared" ref="AX63:AX126" si="53">IF($P$61,1,EXP(-1*LN(1-S63+S63*AV63)-S63*(AU63/(S63+(1-S63)*AU63)-AV63/(1-S63+S63*AV63))))</f>
        <v>1.0012651975834466</v>
      </c>
      <c r="AY63" s="50">
        <f t="shared" ref="AY63:AY126" si="54">$S$58/(S63*AW63+(1-S63)*AX63*EXP($Q$64-$Q$65/(AR63+$Q$66))/EXP($P$64-$P$65/(AR63+$P$66)))</f>
        <v>1004.4770265349201</v>
      </c>
      <c r="AZ63" s="50">
        <f t="shared" ref="AZ63:AZ126" si="55">$P$65/($P$64-LN(AY63))-$P$66</f>
        <v>377.97505577689844</v>
      </c>
      <c r="BA63" s="50">
        <f t="shared" ref="BA63:BA126" si="56">$P$72*$P$70^(1+(1-AZ63/$P$67)^(2/7))</f>
        <v>83.399978991664483</v>
      </c>
      <c r="BB63" s="50">
        <f t="shared" ref="BB63:BB126" si="57">$Q$72*$Q$70^(1+(1-AZ63/$Q$67)^(2/7))</f>
        <v>18.412203877178847</v>
      </c>
      <c r="BC63" s="2">
        <f t="shared" ref="BC63:BC126" si="58">(BB63/BA63)*EXP(-1*$P$71/($S$59*AZ63))</f>
        <v>6.602861023464511E-2</v>
      </c>
      <c r="BD63" s="2">
        <f t="shared" ref="BD63:BD126" si="59">(BA63/BB63)*EXP(-1*$Q$71/($S$59*AZ63))</f>
        <v>0.70540567897190631</v>
      </c>
      <c r="BE63" s="2">
        <f t="shared" ref="BE63:BE126" si="60">IF($P$61,1,EXP(-1*LN(S63+(1-S63)*BC63)+(1-S63)*(BC63/(S63+(1-S63)*BC63)-BD63/(1-S63+S63*BD63))))</f>
        <v>15.678203830021666</v>
      </c>
      <c r="BF63" s="2">
        <f t="shared" ref="BF63:BF126" si="61">IF($P$61,1,EXP(-1*LN(1-S63+S63*BD63)-S63*(BC63/(S63+(1-S63)*BC63)-BD63/(1-S63+S63*BD63))))</f>
        <v>1.0012651992157704</v>
      </c>
      <c r="BG63" s="50">
        <f t="shared" ref="BG63:BG126" si="62">$S$58/(S63*BE63+(1-S63)*BF63*EXP($Q$64-$Q$65/(AZ63+$Q$66))/EXP($P$64-$P$65/(AZ63+$P$66)))</f>
        <v>1004.4761695282051</v>
      </c>
      <c r="BH63" s="50">
        <f t="shared" ref="BH63:BH126" si="63">$P$65/($P$64-LN(BG63))-$P$66</f>
        <v>377.97503187657401</v>
      </c>
      <c r="BI63" s="50">
        <f t="shared" ref="BI63:BI126" si="64">$P$72*$P$70^(1+(1-BH63/$P$67)^(2/7))</f>
        <v>83.399975520955664</v>
      </c>
      <c r="BJ63" s="50">
        <f t="shared" ref="BJ63:BJ126" si="65">$Q$72*$Q$70^(1+(1-BH63/$Q$67)^(2/7))</f>
        <v>18.412203349087939</v>
      </c>
      <c r="BK63" s="2">
        <f t="shared" ref="BK63:BK126" si="66">(BJ63/BI63)*EXP(-1*$P$71/($S$59*BH63))</f>
        <v>6.6028606049084781E-2</v>
      </c>
      <c r="BL63" s="2">
        <f t="shared" ref="BL63:BL126" si="67">(BI63/BJ63)*EXP(-1*$Q$71/($S$59*BH63))</f>
        <v>0.70540558690098776</v>
      </c>
      <c r="BM63" s="2">
        <f t="shared" ref="BM63:BM126" si="68">IF($P$61,1,EXP(-1*LN(S63+(1-S63)*BK63)+(1-S63)*(BK63/(S63+(1-S63)*BK63)-BL63/(1-S63+S63*BL63))))</f>
        <v>15.678206000784769</v>
      </c>
      <c r="BN63" s="2">
        <f t="shared" ref="BN63:BN126" si="69">IF($P$61,1,EXP(-1*LN(1-S63+S63*BL63)-S63*(BK63/(S63+(1-S63)*BK63)-BL63/(1-S63+S63*BL63))))</f>
        <v>1.0012651992960895</v>
      </c>
      <c r="BO63" s="50">
        <f t="shared" ref="BO63:BO126" si="70">$S$58/(S63*BM63+(1-S63)*BN63*EXP($Q$64-$Q$65/(BH63+$Q$66))/EXP($P$64-$P$65/(BH63+$P$66)))</f>
        <v>1004.4761273587852</v>
      </c>
      <c r="BP63" s="50">
        <f t="shared" ref="BP63:BP126" si="71">$P$65/($P$64-LN(BO63))-$P$66</f>
        <v>377.97503070054688</v>
      </c>
      <c r="BQ63" s="50">
        <f t="shared" ref="BQ63:BQ126" si="72">$P$72*$P$70^(1+(1-BP63/$P$67)^(2/7))</f>
        <v>83.399975350177726</v>
      </c>
      <c r="BR63" s="50">
        <f t="shared" ref="BR63:BR126" si="73">$Q$72*$Q$70^(1+(1-BP63/$Q$67)^(2/7))</f>
        <v>18.412203323102968</v>
      </c>
      <c r="BS63" s="2">
        <f t="shared" ref="BS63:BS126" si="74">(BR63/BQ63)*EXP(-1*$P$71/($S$59*BP63))</f>
        <v>6.6028605843132249E-2</v>
      </c>
      <c r="BT63" s="2">
        <f t="shared" ref="BT63:BT126" si="75">(BQ63/BR63)*EXP(-1*$Q$71/($S$59*BP63))</f>
        <v>0.70540558237059325</v>
      </c>
      <c r="BU63" s="2">
        <f t="shared" ref="BU63:BU126" si="76">IF($P$61,1,EXP(-1*LN(S63+(1-S63)*BS63)+(1-S63)*(BS63/(S63+(1-S63)*BS63)-BT63/(1-S63+S63*BT63))))</f>
        <v>15.678206107598234</v>
      </c>
      <c r="BV63" s="2">
        <f t="shared" ref="BV63:BV126" si="77">IF($P$61,1,EXP(-1*LN(1-S63+S63*BT63)-S63*(BS63/(S63+(1-S63)*BS63)-BT63/(1-S63+S63*BT63))))</f>
        <v>1.0012651993000417</v>
      </c>
      <c r="BW63" s="50">
        <f t="shared" ref="BW63:BW126" si="78">$S$58/(S63*BU63+(1-S63)*BV63*EXP($Q$64-$Q$65/(BP63+$Q$66))/EXP($P$64-$P$65/(BP63+$P$66)))</f>
        <v>1004.4761252838164</v>
      </c>
      <c r="BX63" s="50">
        <f t="shared" ref="BX63:BX126" si="79">$P$65/($P$64-LN(BW63))-$P$66</f>
        <v>377.97503064267983</v>
      </c>
      <c r="BY63" s="50">
        <f t="shared" ref="BY63:BY126" si="80">$P$72*$P$70^(1+(1-BX63/$P$67)^(2/7))</f>
        <v>83.39997534177455</v>
      </c>
      <c r="BZ63" s="50">
        <f t="shared" ref="BZ63:BZ126" si="81">$Q$72*$Q$70^(1+(1-BX63/$Q$67)^(2/7))</f>
        <v>18.412203321824368</v>
      </c>
      <c r="CA63" s="2">
        <f t="shared" ref="CA63:CA126" si="82">(BZ63/BY63)*EXP(-1*$P$71/($S$59*BX63))</f>
        <v>6.602860583299823E-2</v>
      </c>
      <c r="CB63" s="2">
        <f t="shared" ref="CB63:CB126" si="83">(BY63/BZ63)*EXP(-1*$Q$71/($S$59*BX63))</f>
        <v>0.70540558214767302</v>
      </c>
      <c r="CC63" s="2">
        <f t="shared" ref="CC63:CC126" si="84">IF($P$61,1,EXP(-1*LN(S63+(1-S63)*CA63)+(1-S63)*(CA63/(S63+(1-S63)*CA63)-CB63/(1-S63+S63*CB63))))</f>
        <v>15.678206112854054</v>
      </c>
      <c r="CD63" s="2">
        <f t="shared" ref="CD63:CD126" si="85">IF($P$61,1,EXP(-1*LN(1-S63+S63*CB63)-S63*(CA63/(S63+(1-S63)*CA63)-CB63/(1-S63+S63*CB63))))</f>
        <v>1.0012651993002359</v>
      </c>
      <c r="CE63" s="50">
        <f t="shared" ref="CE63:CE126" si="86">$S$58/(S63*CC63+(1-S63)*CD63*EXP($Q$64-$Q$65/(BX63+$Q$66))/EXP($P$64-$P$65/(BX63+$P$66)))</f>
        <v>1004.4761251817172</v>
      </c>
      <c r="CF63" s="50">
        <f t="shared" ref="CF63:CF126" si="87">$P$65/($P$64-LN(CE63))-$P$66</f>
        <v>377.97503063983243</v>
      </c>
      <c r="CG63" s="50">
        <f t="shared" ref="CG63:CG126" si="88">$P$72*$P$70^(1+(1-CF63/$P$67)^(2/7))</f>
        <v>83.399975341361028</v>
      </c>
      <c r="CH63" s="50">
        <f t="shared" ref="CH63:CH126" si="89">$Q$72*$Q$70^(1+(1-CF63/$Q$67)^(2/7))</f>
        <v>18.412203321761449</v>
      </c>
      <c r="CI63" s="2">
        <f t="shared" ref="CI63:CI126" si="90">(CH63/CG63)*EXP(-1*$P$71/($S$59*CF63))</f>
        <v>6.6028605832499601E-2</v>
      </c>
      <c r="CJ63" s="2">
        <f t="shared" ref="CJ63:CJ126" si="91">(CG63/CH63)*EXP(-1*$Q$71/($S$59*CF63))</f>
        <v>0.7054055821367039</v>
      </c>
      <c r="CK63" s="2">
        <f t="shared" ref="CK63:CK126" si="92">IF($P$61,1,EXP(-1*LN(S63+(1-S63)*CI63)+(1-S63)*(CI63/(S63+(1-S63)*CI63)-CJ63/(1-S63+S63*CJ63))))</f>
        <v>15.678206113112664</v>
      </c>
      <c r="CL63" s="2">
        <f t="shared" ref="CL63:CL126" si="93">IF($P$61,1,EXP(-1*LN(1-S63+S63*CJ63)-S63*(CI63/(S63+(1-S63)*CI63)-CJ63/(1-S63+S63*CJ63))))</f>
        <v>1.0012651993002457</v>
      </c>
      <c r="CM63" s="50">
        <f t="shared" ref="CM63:CM126" si="94">$S$58/(S63*CK63+(1-S63)*CL63*EXP($Q$64-$Q$65/(CF63+$Q$66))/EXP($P$64-$P$65/(CF63+$P$66)))</f>
        <v>1004.4761251766928</v>
      </c>
      <c r="CN63" s="50">
        <f t="shared" ref="CN63:CN126" si="95">$P$65/($P$64-LN(CM63))-$P$66</f>
        <v>377.97503063969225</v>
      </c>
      <c r="CO63" s="50">
        <f t="shared" ref="CO63:CO126" si="96">$P$72*$P$70^(1+(1-CN63/$P$67)^(2/7))</f>
        <v>83.399975341340692</v>
      </c>
      <c r="CP63" s="50">
        <f t="shared" ref="CP63:CP126" si="97">$Q$72*$Q$70^(1+(1-CN63/$Q$67)^(2/7))</f>
        <v>18.412203321758358</v>
      </c>
      <c r="CQ63" s="2">
        <f t="shared" ref="CQ63:CQ126" si="98">(CP63/CO63)*EXP(-1*$P$71/($S$59*CN63))</f>
        <v>6.6028605832475051E-2</v>
      </c>
      <c r="CR63" s="2">
        <f t="shared" ref="CR63:CR126" si="99">(CO63/CP63)*EXP(-1*$Q$71/($S$59*CN63))</f>
        <v>0.70540558213616378</v>
      </c>
      <c r="CS63" s="2">
        <f t="shared" ref="CS63:CS126" si="100">IF($P$61,1,EXP(-1*LN(S63+(1-S63)*CQ63)+(1-S63)*(CQ63/(S63+(1-S63)*CQ63)-CR63/(1-S63+S63*CR63))))</f>
        <v>15.678206113125396</v>
      </c>
      <c r="CT63" s="2">
        <f t="shared" ref="CT63:CT126" si="101">IF($P$61,1,EXP(-1*LN(1-S63+S63*CR63)-S63*(CQ63/(S63+(1-S63)*CQ63)-CR63/(1-S63+S63*CR63))))</f>
        <v>1.0012651993002462</v>
      </c>
      <c r="CU63" s="50">
        <f t="shared" ref="CU63:CU126" si="102">$S$58/(S63*CS63+(1-S63)*CT63*EXP($Q$64-$Q$65/(CN63+$Q$66))/EXP($P$64-$P$65/(CN63+$P$66)))</f>
        <v>1004.4761251764472</v>
      </c>
      <c r="CV63" s="50">
        <f t="shared" ref="CV63:CV126" si="103">$P$65/($P$64-LN(CU63))-$P$66</f>
        <v>377.97503063968543</v>
      </c>
      <c r="CW63" s="66">
        <f t="shared" ref="CW63:CW126" si="104">$P$72*$P$70^(1+(1-CV63/$P$67)^(2/7))</f>
        <v>83.399975341339697</v>
      </c>
      <c r="CX63" s="66">
        <f t="shared" ref="CX63:CX126" si="105">$Q$72*$Q$70^(1+(1-CV63/$Q$67)^(2/7))</f>
        <v>18.412203321758202</v>
      </c>
      <c r="CY63" s="67">
        <f t="shared" ref="CY63:CY126" si="106">(CX63/CW63)*EXP(-1*$P$71/($S$59*CV63))</f>
        <v>6.6028605832473844E-2</v>
      </c>
      <c r="CZ63" s="67">
        <f t="shared" ref="CZ63:CZ126" si="107">(CW63/CX63)*EXP(-1*$Q$71/($S$59*CV63))</f>
        <v>0.70540558213613769</v>
      </c>
      <c r="DA63" s="67">
        <f t="shared" ref="DA63:DA126" si="108">IF($P$61,1,EXP(-1*LN(S63+(1-S63)*CY63)+(1-S63)*(CY63/(S63+(1-S63)*CY63)-CZ63/(1-S63+S63*CZ63))))</f>
        <v>15.678206113126016</v>
      </c>
      <c r="DB63" s="67">
        <f t="shared" ref="DB63:DB126" si="109">IF($P$61,1,EXP(-1*LN(1-S63+S63*CZ63)-S63*(CY63/(S63+(1-S63)*CY63)-CZ63/(1-S63+S63*CZ63))))</f>
        <v>1.0012651993002462</v>
      </c>
      <c r="DC63" s="66">
        <f t="shared" ref="DC63:DC126" si="110">$S$58/(S63*DA63+(1-S63)*DB63*EXP($Q$64-$Q$65/(CV63+$Q$66))/EXP($P$64-$P$65/(CV63+$P$66)))</f>
        <v>1004.4761251764336</v>
      </c>
      <c r="DD63" s="50">
        <f t="shared" ref="DD63:DD126" si="111">$P$65/($P$64-LN(DC63))-$P$66</f>
        <v>377.97503063968509</v>
      </c>
      <c r="DE63" s="66">
        <f t="shared" ref="DE63:DE126" si="112">$P$72*$P$70^(1+(1-DD63/$P$67)^(2/7))</f>
        <v>83.399975341339626</v>
      </c>
      <c r="DF63" s="66">
        <f t="shared" ref="DF63:DF126" si="113">$Q$72*$Q$70^(1+(1-DD63/$Q$67)^(2/7))</f>
        <v>18.412203321758195</v>
      </c>
      <c r="DG63" s="67">
        <f t="shared" ref="DG63:DG126" si="114">(DF63/DE63)*EXP(-1*$P$71/($S$59*DD63))</f>
        <v>6.6028605832473802E-2</v>
      </c>
      <c r="DH63" s="67">
        <f t="shared" ref="DH63:DH126" si="115">(DE63/DF63)*EXP(-1*$Q$71/($S$59*DD63))</f>
        <v>0.70540558213613624</v>
      </c>
      <c r="DI63" s="67">
        <f t="shared" ref="DI63:DI126" si="116">IF($P$61,1,EXP(-1*LN(S63+(1-S63)*DG63)+(1-S63)*(DG63/(S63+(1-S63)*DG63)-DH63/(1-S63+S63*DH63))))</f>
        <v>15.678206113126045</v>
      </c>
      <c r="DJ63" s="67">
        <f t="shared" ref="DJ63:DJ126" si="117">IF($P$61,1,EXP(-1*LN(1-S63+S63*DH63)-S63*(DG63/(S63+(1-S63)*DG63)-DH63/(1-S63+S63*DH63))))</f>
        <v>1.0012651993002462</v>
      </c>
      <c r="DK63" s="66">
        <f t="shared" ref="DK63:DK126" si="118">$S$58/(S63*DI63+(1-S63)*DJ63*EXP($Q$64-$Q$65/(DD63+$Q$66))/EXP($P$64-$P$65/(DD63+$P$66)))</f>
        <v>1004.4761251764331</v>
      </c>
      <c r="DL63" s="50">
        <f t="shared" ref="DL63:DL126" si="119">$P$65/($P$64-LN(DK63))-$P$66</f>
        <v>377.97503063968509</v>
      </c>
      <c r="DM63" s="66">
        <f t="shared" ref="DM63:DM126" si="120">$P$72*$P$70^(1+(1-DL63/$P$67)^(2/7))</f>
        <v>83.399975341339626</v>
      </c>
      <c r="DN63" s="66">
        <f t="shared" ref="DN63:DN126" si="121">$Q$72*$Q$70^(1+(1-DL63/$Q$67)^(2/7))</f>
        <v>18.412203321758195</v>
      </c>
      <c r="DO63" s="67">
        <f t="shared" ref="DO63:DO126" si="122">(DN63/DM63)*EXP(-1*$P$71/($S$59*DL63))</f>
        <v>6.6028605832473802E-2</v>
      </c>
      <c r="DP63" s="67">
        <f t="shared" ref="DP63:DP126" si="123">(DM63/DN63)*EXP(-1*$Q$71/($S$59*DL63))</f>
        <v>0.70540558213613624</v>
      </c>
      <c r="DQ63" s="67">
        <f t="shared" ref="DQ63:DQ126" si="124">IF($P$61,1,EXP(-1*LN(S63+(1-S63)*DO63)+(1-S63)*(DO63/(S63+(1-S63)*DO63)-DP63/(1-S63+S63*DP63))))</f>
        <v>15.678206113126045</v>
      </c>
      <c r="DR63" s="67">
        <f t="shared" ref="DR63:DR126" si="125">IF($P$61,1,EXP(-1*LN(1-S63+S63*DP63)-S63*(DO63/(S63+(1-S63)*DO63)-DP63/(1-S63+S63*DP63))))</f>
        <v>1.0012651993002462</v>
      </c>
      <c r="DS63" s="66">
        <f t="shared" ref="DS63:DS126" si="126">$S$58/(S63*DQ63+(1-S63)*DR63*EXP($Q$64-$Q$65/(DL63+$Q$66))/EXP($P$64-$P$65/(DL63+$P$66)))</f>
        <v>1004.4761251764331</v>
      </c>
      <c r="DT63" s="50">
        <f t="shared" ref="DT63:DT126" si="127">$P$65/($P$64-LN(DS63))-$P$66</f>
        <v>377.97503063968509</v>
      </c>
      <c r="DU63" s="66">
        <f t="shared" ref="DU63:DU126" si="128">$P$72*$P$70^(1+(1-DT63/$P$67)^(2/7))</f>
        <v>83.399975341339626</v>
      </c>
      <c r="DV63" s="66">
        <f t="shared" ref="DV63:DV126" si="129">$Q$72*$Q$70^(1+(1-DT63/$Q$67)^(2/7))</f>
        <v>18.412203321758195</v>
      </c>
      <c r="DW63" s="67">
        <f t="shared" ref="DW63:DW126" si="130">(DV63/DU63)*EXP(-1*$P$71/($S$59*DT63))</f>
        <v>6.6028605832473802E-2</v>
      </c>
      <c r="DX63" s="67">
        <f t="shared" ref="DX63:DX126" si="131">(DU63/DV63)*EXP(-1*$Q$71/($S$59*DT63))</f>
        <v>0.70540558213613624</v>
      </c>
      <c r="DY63" s="67">
        <f t="shared" ref="DY63:DY126" si="132">IF($P$61,1,EXP(-1*LN(S63+(1-S63)*DW63)+(1-S63)*(DW63/(S63+(1-S63)*DW63)-DX63/(1-S63+S63*DX63))))</f>
        <v>15.678206113126045</v>
      </c>
      <c r="DZ63" s="67">
        <f t="shared" ref="DZ63:DZ126" si="133">IF($P$61,1,EXP(-1*LN(1-S63+S63*DX63)-S63*(DW63/(S63+(1-S63)*DW63)-DX63/(1-S63+S63*DX63))))</f>
        <v>1.0012651993002462</v>
      </c>
      <c r="EA63" s="66">
        <f t="shared" ref="EA63:EA126" si="134">$S$58/(S63*DY63+(1-S63)*DZ63*EXP($Q$64-$Q$65/(DT63+$Q$66))/EXP($P$64-$P$65/(DT63+$P$66)))</f>
        <v>1004.4761251764331</v>
      </c>
      <c r="EB63" s="50">
        <f t="shared" ref="EB63:EB126" si="135">$P$65/($P$64-LN(EA63))-$P$66</f>
        <v>377.97503063968509</v>
      </c>
      <c r="EC63" s="66">
        <f t="shared" ref="EC63:EC126" si="136">$P$72*$P$70^(1+(1-EB63/$P$67)^(2/7))</f>
        <v>83.399975341339626</v>
      </c>
      <c r="ED63" s="66">
        <f t="shared" ref="ED63:ED126" si="137">$Q$72*$Q$70^(1+(1-EB63/$Q$67)^(2/7))</f>
        <v>18.412203321758195</v>
      </c>
      <c r="EE63" s="67">
        <f t="shared" ref="EE63:EE126" si="138">(ED63/EC63)*EXP(-1*$P$71/($S$59*EB63))</f>
        <v>6.6028605832473802E-2</v>
      </c>
      <c r="EF63" s="67">
        <f t="shared" ref="EF63:EF126" si="139">(EC63/ED63)*EXP(-1*$Q$71/($S$59*EB63))</f>
        <v>0.70540558213613624</v>
      </c>
      <c r="EG63" s="67">
        <f t="shared" ref="EG63:EG126" si="140">IF($P$61,1,EXP(-1*LN(S63+(1-S63)*EE63)+(1-S63)*(EE63/(S63+(1-S63)*EE63)-EF63/(1-S63+S63*EF63))))</f>
        <v>15.678206113126045</v>
      </c>
      <c r="EH63" s="67">
        <f t="shared" ref="EH63:EH126" si="141">IF($P$61,1,EXP(-1*LN(1-S63+S63*EF63)-S63*(EE63/(S63+(1-S63)*EE63)-EF63/(1-S63+S63*EF63))))</f>
        <v>1.0012651993002462</v>
      </c>
      <c r="EI63" s="66">
        <f t="shared" ref="EI63:EI126" si="142">$S$58/(S63*EG63+(1-S63)*EH63*EXP($Q$64-$Q$65/(EB63+$Q$66))/EXP($P$64-$P$65/(EB63+$P$66)))</f>
        <v>1004.4761251764331</v>
      </c>
      <c r="EJ63" s="50">
        <f t="shared" ref="EJ63:EJ126" si="143">$P$65/($P$64-LN(EI63))-$P$66</f>
        <v>377.97503063968509</v>
      </c>
      <c r="EK63" s="66">
        <f t="shared" ref="EK63:EK126" si="144">$P$72*$P$70^(1+(1-EJ63/$P$67)^(2/7))</f>
        <v>83.399975341339626</v>
      </c>
      <c r="EL63" s="66">
        <f t="shared" ref="EL63:EL126" si="145">$Q$72*$Q$70^(1+(1-EJ63/$Q$67)^(2/7))</f>
        <v>18.412203321758195</v>
      </c>
      <c r="EM63" s="67">
        <f t="shared" ref="EM63:EM126" si="146">(EL63/EK63)*EXP(-1*$P$71/($S$59*EJ63))</f>
        <v>6.6028605832473802E-2</v>
      </c>
      <c r="EN63" s="67">
        <f t="shared" ref="EN63:EN126" si="147">(EK63/EL63)*EXP(-1*$Q$71/($S$59*EJ63))</f>
        <v>0.70540558213613624</v>
      </c>
      <c r="EO63" s="67">
        <f t="shared" ref="EO63:EO126" si="148">IF($P$61,1,EXP(-1*LN(S63+(1-S63)*EM63)+(1-S63)*(EM63/(S63+(1-S63)*EM63)-EN63/(1-S63+S63*EN63))))</f>
        <v>15.678206113126045</v>
      </c>
      <c r="EP63" s="67">
        <f t="shared" ref="EP63:EP126" si="149">IF($P$61,1,EXP(-1*LN(1-S63+S63*EN63)-S63*(EM63/(S63+(1-S63)*EM63)-EN63/(1-S63+S63*EN63))))</f>
        <v>1.0012651993002462</v>
      </c>
      <c r="EQ63" s="50">
        <f t="shared" ref="EQ63:EQ126" si="150">S63*EO63*EXP($P$64-$P$65/(EJ63+$P$66))/$S$58</f>
        <v>0.14997185730898352</v>
      </c>
      <c r="ER63" s="50">
        <f t="shared" ref="ER63:ER126" si="151">EJ63-273.15</f>
        <v>104.82503063968511</v>
      </c>
      <c r="ES63" s="50">
        <f>IF(P59,S72,"")</f>
        <v>0.1</v>
      </c>
      <c r="ET63" s="50">
        <f>IF(P59,EQ72,"")</f>
        <v>0.35955661938882921</v>
      </c>
      <c r="EU63" s="50">
        <f>IF(P59,ER72,"")</f>
        <v>97.809253101780541</v>
      </c>
    </row>
    <row r="64" spans="2:151" x14ac:dyDescent="0.25">
      <c r="O64" t="s">
        <v>6</v>
      </c>
      <c r="P64" s="51">
        <f>IF(P59,VLOOKUP($P$63,Dbk!$A$14:$AE$481,22),"")</f>
        <v>17.543900000000001</v>
      </c>
      <c r="Q64" s="51">
        <f>IF(P59,VLOOKUP($Q$63,Dbk!$A$14:$AE$481,22),"")</f>
        <v>18.303599999999999</v>
      </c>
      <c r="S64" s="50">
        <v>0.02</v>
      </c>
      <c r="T64" s="56">
        <f t="shared" si="23"/>
        <v>382.40510824081059</v>
      </c>
      <c r="U64" s="50">
        <f t="shared" si="24"/>
        <v>84.052348431155522</v>
      </c>
      <c r="V64" s="50">
        <f t="shared" si="25"/>
        <v>18.510932593310134</v>
      </c>
      <c r="W64" s="2">
        <f t="shared" si="26"/>
        <v>6.6794939957683125E-2</v>
      </c>
      <c r="X64" s="2">
        <f t="shared" si="27"/>
        <v>0.72253085238232762</v>
      </c>
      <c r="Y64" s="2">
        <f t="shared" si="28"/>
        <v>12.350002387292953</v>
      </c>
      <c r="Z64" s="2">
        <f t="shared" si="29"/>
        <v>1.0044740373920991</v>
      </c>
      <c r="AA64" s="50">
        <f t="shared" si="30"/>
        <v>932.85708649406251</v>
      </c>
      <c r="AB64" s="50">
        <f t="shared" si="31"/>
        <v>375.91724396173277</v>
      </c>
      <c r="AC64" s="50">
        <f t="shared" si="32"/>
        <v>83.103055122448509</v>
      </c>
      <c r="AD64" s="50">
        <f t="shared" si="33"/>
        <v>18.366914709692637</v>
      </c>
      <c r="AE64" s="2">
        <f t="shared" si="34"/>
        <v>6.5666213126895925E-2</v>
      </c>
      <c r="AF64" s="2">
        <f t="shared" si="35"/>
        <v>0.69749092304863536</v>
      </c>
      <c r="AG64" s="2">
        <f t="shared" si="36"/>
        <v>12.780815094286565</v>
      </c>
      <c r="AH64" s="2">
        <f t="shared" si="37"/>
        <v>1.0045441781043427</v>
      </c>
      <c r="AI64" s="50">
        <f t="shared" si="38"/>
        <v>921.05032460806387</v>
      </c>
      <c r="AJ64" s="50">
        <f t="shared" si="39"/>
        <v>375.56576499578864</v>
      </c>
      <c r="AK64" s="50">
        <f t="shared" si="40"/>
        <v>83.052716822515876</v>
      </c>
      <c r="AL64" s="50">
        <f t="shared" si="41"/>
        <v>18.359214870332917</v>
      </c>
      <c r="AM64" s="2">
        <f t="shared" si="42"/>
        <v>6.5603912459862038E-2</v>
      </c>
      <c r="AN64" s="2">
        <f t="shared" si="43"/>
        <v>0.69614155052332793</v>
      </c>
      <c r="AO64" s="2">
        <f t="shared" si="44"/>
        <v>12.804662331677699</v>
      </c>
      <c r="AP64" s="2">
        <f t="shared" si="45"/>
        <v>1.0045480813095204</v>
      </c>
      <c r="AQ64" s="50">
        <f t="shared" si="46"/>
        <v>920.38358555721402</v>
      </c>
      <c r="AR64" s="50">
        <f t="shared" si="47"/>
        <v>375.54580756039263</v>
      </c>
      <c r="AS64" s="50">
        <f t="shared" si="48"/>
        <v>83.049861816263629</v>
      </c>
      <c r="AT64" s="50">
        <f t="shared" si="49"/>
        <v>18.358777973680439</v>
      </c>
      <c r="AU64" s="2">
        <f t="shared" si="50"/>
        <v>6.5600371439837504E-2</v>
      </c>
      <c r="AV64" s="2">
        <f t="shared" si="51"/>
        <v>0.69606495298295024</v>
      </c>
      <c r="AW64" s="2">
        <f t="shared" si="52"/>
        <v>12.806018005835336</v>
      </c>
      <c r="AX64" s="2">
        <f t="shared" si="53"/>
        <v>1.0045483032627207</v>
      </c>
      <c r="AY64" s="50">
        <f t="shared" si="54"/>
        <v>920.34564199649287</v>
      </c>
      <c r="AZ64" s="50">
        <f t="shared" si="55"/>
        <v>375.54467144584294</v>
      </c>
      <c r="BA64" s="50">
        <f t="shared" si="56"/>
        <v>83.049699300212623</v>
      </c>
      <c r="BB64" s="50">
        <f t="shared" si="57"/>
        <v>18.358753103518939</v>
      </c>
      <c r="BC64" s="2">
        <f t="shared" si="58"/>
        <v>6.560016984928338E-2</v>
      </c>
      <c r="BD64" s="2">
        <f t="shared" si="59"/>
        <v>0.69606059259362318</v>
      </c>
      <c r="BE64" s="2">
        <f t="shared" si="60"/>
        <v>12.806095185304391</v>
      </c>
      <c r="BF64" s="2">
        <f t="shared" si="61"/>
        <v>1.0045483158988728</v>
      </c>
      <c r="BG64" s="50">
        <f t="shared" si="62"/>
        <v>920.34348171205079</v>
      </c>
      <c r="BH64" s="50">
        <f t="shared" si="63"/>
        <v>375.54460676097847</v>
      </c>
      <c r="BI64" s="50">
        <f t="shared" si="64"/>
        <v>83.049690047369324</v>
      </c>
      <c r="BJ64" s="50">
        <f t="shared" si="65"/>
        <v>18.358751687535548</v>
      </c>
      <c r="BK64" s="2">
        <f t="shared" si="66"/>
        <v>6.5600158371656073E-2</v>
      </c>
      <c r="BL64" s="2">
        <f t="shared" si="67"/>
        <v>0.69606034433438169</v>
      </c>
      <c r="BM64" s="2">
        <f t="shared" si="68"/>
        <v>12.806099579546618</v>
      </c>
      <c r="BN64" s="2">
        <f t="shared" si="69"/>
        <v>1.0045483166183176</v>
      </c>
      <c r="BO64" s="50">
        <f t="shared" si="70"/>
        <v>920.34335871501469</v>
      </c>
      <c r="BP64" s="50">
        <f t="shared" si="71"/>
        <v>375.54460307810473</v>
      </c>
      <c r="BQ64" s="50">
        <f t="shared" si="72"/>
        <v>83.049689520552946</v>
      </c>
      <c r="BR64" s="50">
        <f t="shared" si="73"/>
        <v>18.35875160691565</v>
      </c>
      <c r="BS64" s="2">
        <f t="shared" si="74"/>
        <v>6.5600157718169974E-2</v>
      </c>
      <c r="BT64" s="2">
        <f t="shared" si="75"/>
        <v>0.69606033019958546</v>
      </c>
      <c r="BU64" s="2">
        <f t="shared" si="76"/>
        <v>12.806099829735636</v>
      </c>
      <c r="BV64" s="2">
        <f t="shared" si="77"/>
        <v>1.0045483166592797</v>
      </c>
      <c r="BW64" s="50">
        <f t="shared" si="78"/>
        <v>920.34335171209796</v>
      </c>
      <c r="BX64" s="50">
        <f t="shared" si="79"/>
        <v>375.54460286841788</v>
      </c>
      <c r="BY64" s="50">
        <f t="shared" si="80"/>
        <v>83.049689490558308</v>
      </c>
      <c r="BZ64" s="50">
        <f t="shared" si="81"/>
        <v>18.358751602325501</v>
      </c>
      <c r="CA64" s="2">
        <f t="shared" si="82"/>
        <v>6.5600157680963306E-2</v>
      </c>
      <c r="CB64" s="2">
        <f t="shared" si="83"/>
        <v>0.69606032939481144</v>
      </c>
      <c r="CC64" s="2">
        <f t="shared" si="84"/>
        <v>12.806099843980309</v>
      </c>
      <c r="CD64" s="2">
        <f t="shared" si="85"/>
        <v>1.004548316661612</v>
      </c>
      <c r="CE64" s="50">
        <f t="shared" si="86"/>
        <v>920.34335131338116</v>
      </c>
      <c r="CF64" s="50">
        <f t="shared" si="87"/>
        <v>375.54460285647917</v>
      </c>
      <c r="CG64" s="50">
        <f t="shared" si="88"/>
        <v>83.049689488850561</v>
      </c>
      <c r="CH64" s="50">
        <f t="shared" si="89"/>
        <v>18.358751602064153</v>
      </c>
      <c r="CI64" s="2">
        <f t="shared" si="90"/>
        <v>6.5600157678844903E-2</v>
      </c>
      <c r="CJ64" s="2">
        <f t="shared" si="91"/>
        <v>0.69606032934899154</v>
      </c>
      <c r="CK64" s="2">
        <f t="shared" si="92"/>
        <v>12.806099844791341</v>
      </c>
      <c r="CL64" s="2">
        <f t="shared" si="93"/>
        <v>1.0045483166617448</v>
      </c>
      <c r="CM64" s="50">
        <f t="shared" si="94"/>
        <v>920.34335129068006</v>
      </c>
      <c r="CN64" s="50">
        <f t="shared" si="95"/>
        <v>375.54460285579944</v>
      </c>
      <c r="CO64" s="50">
        <f t="shared" si="96"/>
        <v>83.049689488753302</v>
      </c>
      <c r="CP64" s="50">
        <f t="shared" si="97"/>
        <v>18.358751602049285</v>
      </c>
      <c r="CQ64" s="2">
        <f t="shared" si="98"/>
        <v>6.5600157678724319E-2</v>
      </c>
      <c r="CR64" s="2">
        <f t="shared" si="99"/>
        <v>0.69606032934638185</v>
      </c>
      <c r="CS64" s="2">
        <f t="shared" si="100"/>
        <v>12.806099844837524</v>
      </c>
      <c r="CT64" s="2">
        <f t="shared" si="101"/>
        <v>1.0045483166617521</v>
      </c>
      <c r="CU64" s="50">
        <f t="shared" si="102"/>
        <v>920.34335128938835</v>
      </c>
      <c r="CV64" s="50">
        <f t="shared" si="103"/>
        <v>375.54460285576079</v>
      </c>
      <c r="CW64" s="66">
        <f t="shared" si="104"/>
        <v>83.049689488747774</v>
      </c>
      <c r="CX64" s="66">
        <f t="shared" si="105"/>
        <v>18.358751602048425</v>
      </c>
      <c r="CY64" s="67">
        <f t="shared" si="106"/>
        <v>6.5600157678717436E-2</v>
      </c>
      <c r="CZ64" s="67">
        <f t="shared" si="107"/>
        <v>0.69606032934623407</v>
      </c>
      <c r="DA64" s="67">
        <f t="shared" si="108"/>
        <v>12.806099844840146</v>
      </c>
      <c r="DB64" s="67">
        <f t="shared" si="109"/>
        <v>1.0045483166617528</v>
      </c>
      <c r="DC64" s="66">
        <f t="shared" si="110"/>
        <v>920.34335128931502</v>
      </c>
      <c r="DD64" s="50">
        <f t="shared" si="111"/>
        <v>375.54460285575863</v>
      </c>
      <c r="DE64" s="66">
        <f t="shared" si="112"/>
        <v>83.049689488747475</v>
      </c>
      <c r="DF64" s="66">
        <f t="shared" si="113"/>
        <v>18.358751602048375</v>
      </c>
      <c r="DG64" s="67">
        <f t="shared" si="114"/>
        <v>6.5600157678717019E-2</v>
      </c>
      <c r="DH64" s="67">
        <f t="shared" si="115"/>
        <v>0.69606032934622586</v>
      </c>
      <c r="DI64" s="67">
        <f t="shared" si="116"/>
        <v>12.806099844840295</v>
      </c>
      <c r="DJ64" s="67">
        <f t="shared" si="117"/>
        <v>1.0045483166617526</v>
      </c>
      <c r="DK64" s="66">
        <f t="shared" si="118"/>
        <v>920.34335128931025</v>
      </c>
      <c r="DL64" s="50">
        <f t="shared" si="119"/>
        <v>375.5446028557584</v>
      </c>
      <c r="DM64" s="66">
        <f t="shared" si="120"/>
        <v>83.049689488747447</v>
      </c>
      <c r="DN64" s="66">
        <f t="shared" si="121"/>
        <v>18.358751602048375</v>
      </c>
      <c r="DO64" s="67">
        <f t="shared" si="122"/>
        <v>6.5600157678717005E-2</v>
      </c>
      <c r="DP64" s="67">
        <f t="shared" si="123"/>
        <v>0.69606032934622486</v>
      </c>
      <c r="DQ64" s="67">
        <f t="shared" si="124"/>
        <v>12.806099844840306</v>
      </c>
      <c r="DR64" s="67">
        <f t="shared" si="125"/>
        <v>1.0045483166617526</v>
      </c>
      <c r="DS64" s="66">
        <f t="shared" si="126"/>
        <v>920.34335128931002</v>
      </c>
      <c r="DT64" s="50">
        <f t="shared" si="127"/>
        <v>375.5446028557584</v>
      </c>
      <c r="DU64" s="66">
        <f t="shared" si="128"/>
        <v>83.049689488747447</v>
      </c>
      <c r="DV64" s="66">
        <f t="shared" si="129"/>
        <v>18.358751602048375</v>
      </c>
      <c r="DW64" s="67">
        <f t="shared" si="130"/>
        <v>6.5600157678717005E-2</v>
      </c>
      <c r="DX64" s="67">
        <f t="shared" si="131"/>
        <v>0.69606032934622486</v>
      </c>
      <c r="DY64" s="67">
        <f t="shared" si="132"/>
        <v>12.806099844840306</v>
      </c>
      <c r="DZ64" s="67">
        <f t="shared" si="133"/>
        <v>1.0045483166617526</v>
      </c>
      <c r="EA64" s="66">
        <f t="shared" si="134"/>
        <v>920.34335128931002</v>
      </c>
      <c r="EB64" s="50">
        <f t="shared" si="135"/>
        <v>375.5446028557584</v>
      </c>
      <c r="EC64" s="66">
        <f t="shared" si="136"/>
        <v>83.049689488747447</v>
      </c>
      <c r="ED64" s="66">
        <f t="shared" si="137"/>
        <v>18.358751602048375</v>
      </c>
      <c r="EE64" s="67">
        <f t="shared" si="138"/>
        <v>6.5600157678717005E-2</v>
      </c>
      <c r="EF64" s="67">
        <f t="shared" si="139"/>
        <v>0.69606032934622486</v>
      </c>
      <c r="EG64" s="67">
        <f t="shared" si="140"/>
        <v>12.806099844840306</v>
      </c>
      <c r="EH64" s="67">
        <f t="shared" si="141"/>
        <v>1.0045483166617526</v>
      </c>
      <c r="EI64" s="66">
        <f t="shared" si="142"/>
        <v>920.34335128931002</v>
      </c>
      <c r="EJ64" s="50">
        <f t="shared" si="143"/>
        <v>375.5446028557584</v>
      </c>
      <c r="EK64" s="66">
        <f t="shared" si="144"/>
        <v>83.049689488747447</v>
      </c>
      <c r="EL64" s="66">
        <f t="shared" si="145"/>
        <v>18.358751602048375</v>
      </c>
      <c r="EM64" s="67">
        <f t="shared" si="146"/>
        <v>6.5600157678717005E-2</v>
      </c>
      <c r="EN64" s="67">
        <f t="shared" si="147"/>
        <v>0.69606032934622486</v>
      </c>
      <c r="EO64" s="67">
        <f t="shared" si="148"/>
        <v>12.806099844840306</v>
      </c>
      <c r="EP64" s="67">
        <f t="shared" si="149"/>
        <v>1.0045483166617526</v>
      </c>
      <c r="EQ64" s="50">
        <f t="shared" si="150"/>
        <v>0.22447632315086347</v>
      </c>
      <c r="ER64" s="50">
        <f t="shared" si="151"/>
        <v>102.39460285575842</v>
      </c>
      <c r="ES64" s="50">
        <f>IF(P59,S82,"")</f>
        <v>0.2</v>
      </c>
      <c r="ET64" s="50">
        <f>IF(P59,EQ82,"")</f>
        <v>0.39193410350711422</v>
      </c>
      <c r="EU64" s="50">
        <f>IF(P59,ER82,"")</f>
        <v>96.913752117285412</v>
      </c>
    </row>
    <row r="65" spans="15:151" x14ac:dyDescent="0.25">
      <c r="O65" t="s">
        <v>7</v>
      </c>
      <c r="P65" s="51">
        <f>IF(P59,VLOOKUP($P$63,Dbk!$A$14:$AE$481,23),"")</f>
        <v>3166.38</v>
      </c>
      <c r="Q65" s="51">
        <f>IF(P59,VLOOKUP($Q$63,Dbk!$A$14:$AE$481,23),"")</f>
        <v>3816.44</v>
      </c>
      <c r="S65" s="50">
        <v>0.03</v>
      </c>
      <c r="T65" s="56">
        <f t="shared" si="23"/>
        <v>382.37265079342285</v>
      </c>
      <c r="U65" s="50">
        <f t="shared" si="24"/>
        <v>84.047501702454355</v>
      </c>
      <c r="V65" s="50">
        <f t="shared" si="25"/>
        <v>18.510203036302165</v>
      </c>
      <c r="W65" s="2">
        <f t="shared" si="26"/>
        <v>6.6789394915626937E-2</v>
      </c>
      <c r="X65" s="2">
        <f t="shared" si="27"/>
        <v>0.72240494391617915</v>
      </c>
      <c r="Y65" s="2">
        <f t="shared" si="28"/>
        <v>10.308984446993948</v>
      </c>
      <c r="Z65" s="2">
        <f t="shared" si="29"/>
        <v>1.0091191262967372</v>
      </c>
      <c r="AA65" s="50">
        <f t="shared" si="30"/>
        <v>887.63354714972593</v>
      </c>
      <c r="AB65" s="50">
        <f t="shared" si="31"/>
        <v>374.55070712657016</v>
      </c>
      <c r="AC65" s="50">
        <f t="shared" si="32"/>
        <v>82.907950892831849</v>
      </c>
      <c r="AD65" s="50">
        <f t="shared" si="33"/>
        <v>18.33703595286746</v>
      </c>
      <c r="AE65" s="2">
        <f t="shared" si="34"/>
        <v>6.5423335544043032E-2</v>
      </c>
      <c r="AF65" s="2">
        <f t="shared" si="35"/>
        <v>0.6922486430457494</v>
      </c>
      <c r="AG65" s="2">
        <f t="shared" si="36"/>
        <v>10.71329780397841</v>
      </c>
      <c r="AH65" s="2">
        <f t="shared" si="37"/>
        <v>1.0092789058623559</v>
      </c>
      <c r="AI65" s="50">
        <f t="shared" si="38"/>
        <v>873.37147894004659</v>
      </c>
      <c r="AJ65" s="50">
        <f t="shared" si="39"/>
        <v>374.10799390239436</v>
      </c>
      <c r="AK65" s="50">
        <f t="shared" si="40"/>
        <v>82.845093248696173</v>
      </c>
      <c r="AL65" s="50">
        <f t="shared" si="41"/>
        <v>18.327389545719022</v>
      </c>
      <c r="AM65" s="2">
        <f t="shared" si="42"/>
        <v>6.5344273967993402E-2</v>
      </c>
      <c r="AN65" s="2">
        <f t="shared" si="43"/>
        <v>0.69055263221817564</v>
      </c>
      <c r="AO65" s="2">
        <f t="shared" si="44"/>
        <v>10.736710750750651</v>
      </c>
      <c r="AP65" s="2">
        <f t="shared" si="45"/>
        <v>1.0092882195117938</v>
      </c>
      <c r="AQ65" s="50">
        <f t="shared" si="46"/>
        <v>872.52830702655024</v>
      </c>
      <c r="AR65" s="50">
        <f t="shared" si="47"/>
        <v>374.08163693594747</v>
      </c>
      <c r="AS65" s="50">
        <f t="shared" si="48"/>
        <v>82.84135637339088</v>
      </c>
      <c r="AT65" s="50">
        <f t="shared" si="49"/>
        <v>18.326815758360265</v>
      </c>
      <c r="AU65" s="2">
        <f t="shared" si="50"/>
        <v>6.5339561228596243E-2</v>
      </c>
      <c r="AV65" s="2">
        <f t="shared" si="51"/>
        <v>0.69045169564074893</v>
      </c>
      <c r="AW65" s="2">
        <f t="shared" si="52"/>
        <v>10.738106466497229</v>
      </c>
      <c r="AX65" s="2">
        <f t="shared" si="53"/>
        <v>1.0092887749309103</v>
      </c>
      <c r="AY65" s="50">
        <f t="shared" si="54"/>
        <v>872.47798445482226</v>
      </c>
      <c r="AZ65" s="50">
        <f t="shared" si="55"/>
        <v>374.08006323163875</v>
      </c>
      <c r="BA65" s="50">
        <f t="shared" si="56"/>
        <v>82.841133273532407</v>
      </c>
      <c r="BB65" s="50">
        <f t="shared" si="57"/>
        <v>18.326781500863522</v>
      </c>
      <c r="BC65" s="2">
        <f t="shared" si="58"/>
        <v>6.5339279822860544E-2</v>
      </c>
      <c r="BD65" s="2">
        <f t="shared" si="59"/>
        <v>0.69044566911263838</v>
      </c>
      <c r="BE65" s="2">
        <f t="shared" si="60"/>
        <v>10.738189807461771</v>
      </c>
      <c r="BF65" s="2">
        <f t="shared" si="61"/>
        <v>1.0092888080968183</v>
      </c>
      <c r="BG65" s="50">
        <f t="shared" si="62"/>
        <v>872.47497938564914</v>
      </c>
      <c r="BH65" s="50">
        <f t="shared" si="63"/>
        <v>374.07996925377086</v>
      </c>
      <c r="BI65" s="50">
        <f t="shared" si="64"/>
        <v>82.8411199506088</v>
      </c>
      <c r="BJ65" s="50">
        <f t="shared" si="65"/>
        <v>18.326779455094012</v>
      </c>
      <c r="BK65" s="2">
        <f t="shared" si="66"/>
        <v>6.5339263017907684E-2</v>
      </c>
      <c r="BL65" s="2">
        <f t="shared" si="67"/>
        <v>0.69044530922320368</v>
      </c>
      <c r="BM65" s="2">
        <f t="shared" si="68"/>
        <v>10.738194784408547</v>
      </c>
      <c r="BN65" s="2">
        <f t="shared" si="69"/>
        <v>1.0092888100774189</v>
      </c>
      <c r="BO65" s="50">
        <f t="shared" si="70"/>
        <v>872.47479992850879</v>
      </c>
      <c r="BP65" s="50">
        <f t="shared" si="71"/>
        <v>374.07996364157907</v>
      </c>
      <c r="BQ65" s="50">
        <f t="shared" si="72"/>
        <v>82.841119154987666</v>
      </c>
      <c r="BR65" s="50">
        <f t="shared" si="73"/>
        <v>18.326779332924303</v>
      </c>
      <c r="BS65" s="2">
        <f t="shared" si="74"/>
        <v>6.5339262014345409E-2</v>
      </c>
      <c r="BT65" s="2">
        <f t="shared" si="75"/>
        <v>0.69044528773124614</v>
      </c>
      <c r="BU65" s="2">
        <f t="shared" si="76"/>
        <v>10.73819508162307</v>
      </c>
      <c r="BV65" s="2">
        <f t="shared" si="77"/>
        <v>1.0092888101956969</v>
      </c>
      <c r="BW65" s="50">
        <f t="shared" si="78"/>
        <v>872.474789211641</v>
      </c>
      <c r="BX65" s="50">
        <f t="shared" si="79"/>
        <v>374.07996330642868</v>
      </c>
      <c r="BY65" s="50">
        <f t="shared" si="80"/>
        <v>82.841119107474526</v>
      </c>
      <c r="BZ65" s="50">
        <f t="shared" si="81"/>
        <v>18.326779325628539</v>
      </c>
      <c r="CA65" s="2">
        <f t="shared" si="82"/>
        <v>6.5339261954414404E-2</v>
      </c>
      <c r="CB65" s="2">
        <f t="shared" si="83"/>
        <v>0.69044528644778336</v>
      </c>
      <c r="CC65" s="2">
        <f t="shared" si="84"/>
        <v>10.738195099372209</v>
      </c>
      <c r="CD65" s="2">
        <f t="shared" si="85"/>
        <v>1.0092888102027604</v>
      </c>
      <c r="CE65" s="50">
        <f t="shared" si="86"/>
        <v>872.47478857164685</v>
      </c>
      <c r="CF65" s="50">
        <f t="shared" si="87"/>
        <v>374.07996328641411</v>
      </c>
      <c r="CG65" s="50">
        <f t="shared" si="88"/>
        <v>82.841119104637158</v>
      </c>
      <c r="CH65" s="50">
        <f t="shared" si="89"/>
        <v>18.326779325192856</v>
      </c>
      <c r="CI65" s="2">
        <f t="shared" si="90"/>
        <v>6.5339261950835406E-2</v>
      </c>
      <c r="CJ65" s="2">
        <f t="shared" si="91"/>
        <v>0.69044528637113711</v>
      </c>
      <c r="CK65" s="2">
        <f t="shared" si="92"/>
        <v>10.738195100432161</v>
      </c>
      <c r="CL65" s="2">
        <f t="shared" si="93"/>
        <v>1.0092888102031823</v>
      </c>
      <c r="CM65" s="50">
        <f t="shared" si="94"/>
        <v>872.47478853342852</v>
      </c>
      <c r="CN65" s="50">
        <f t="shared" si="95"/>
        <v>374.07996328521892</v>
      </c>
      <c r="CO65" s="50">
        <f t="shared" si="96"/>
        <v>82.841119104467708</v>
      </c>
      <c r="CP65" s="50">
        <f t="shared" si="97"/>
        <v>18.326779325166836</v>
      </c>
      <c r="CQ65" s="2">
        <f t="shared" si="98"/>
        <v>6.5339261950621702E-2</v>
      </c>
      <c r="CR65" s="2">
        <f t="shared" si="99"/>
        <v>0.69044528636656033</v>
      </c>
      <c r="CS65" s="2">
        <f t="shared" si="100"/>
        <v>10.738195100495453</v>
      </c>
      <c r="CT65" s="2">
        <f t="shared" si="101"/>
        <v>1.0092888102032074</v>
      </c>
      <c r="CU65" s="50">
        <f t="shared" si="102"/>
        <v>872.47478853114535</v>
      </c>
      <c r="CV65" s="50">
        <f t="shared" si="103"/>
        <v>374.07996328514753</v>
      </c>
      <c r="CW65" s="66">
        <f t="shared" si="104"/>
        <v>82.841119104457547</v>
      </c>
      <c r="CX65" s="66">
        <f t="shared" si="105"/>
        <v>18.326779325165283</v>
      </c>
      <c r="CY65" s="67">
        <f t="shared" si="106"/>
        <v>6.5339261950608962E-2</v>
      </c>
      <c r="CZ65" s="67">
        <f t="shared" si="107"/>
        <v>0.69044528636628644</v>
      </c>
      <c r="DA65" s="67">
        <f t="shared" si="108"/>
        <v>10.738195100499233</v>
      </c>
      <c r="DB65" s="67">
        <f t="shared" si="109"/>
        <v>1.0092888102032089</v>
      </c>
      <c r="DC65" s="66">
        <f t="shared" si="110"/>
        <v>872.47478853100881</v>
      </c>
      <c r="DD65" s="50">
        <f t="shared" si="111"/>
        <v>374.07996328514321</v>
      </c>
      <c r="DE65" s="66">
        <f t="shared" si="112"/>
        <v>82.841119104456965</v>
      </c>
      <c r="DF65" s="66">
        <f t="shared" si="113"/>
        <v>18.326779325165187</v>
      </c>
      <c r="DG65" s="67">
        <f t="shared" si="114"/>
        <v>6.5339261950608171E-2</v>
      </c>
      <c r="DH65" s="67">
        <f t="shared" si="115"/>
        <v>0.69044528636627045</v>
      </c>
      <c r="DI65" s="67">
        <f t="shared" si="116"/>
        <v>10.738195100499459</v>
      </c>
      <c r="DJ65" s="67">
        <f t="shared" si="117"/>
        <v>1.0092888102032089</v>
      </c>
      <c r="DK65" s="66">
        <f t="shared" si="118"/>
        <v>872.47478853100154</v>
      </c>
      <c r="DL65" s="50">
        <f t="shared" si="119"/>
        <v>374.07996328514298</v>
      </c>
      <c r="DM65" s="66">
        <f t="shared" si="120"/>
        <v>82.841119104456936</v>
      </c>
      <c r="DN65" s="66">
        <f t="shared" si="121"/>
        <v>18.326779325165187</v>
      </c>
      <c r="DO65" s="67">
        <f t="shared" si="122"/>
        <v>6.5339261950608143E-2</v>
      </c>
      <c r="DP65" s="67">
        <f t="shared" si="123"/>
        <v>0.69044528636626912</v>
      </c>
      <c r="DQ65" s="67">
        <f t="shared" si="124"/>
        <v>10.738195100499476</v>
      </c>
      <c r="DR65" s="67">
        <f t="shared" si="125"/>
        <v>1.0092888102032089</v>
      </c>
      <c r="DS65" s="66">
        <f t="shared" si="126"/>
        <v>872.47478853100017</v>
      </c>
      <c r="DT65" s="50">
        <f t="shared" si="127"/>
        <v>374.07996328514298</v>
      </c>
      <c r="DU65" s="66">
        <f t="shared" si="128"/>
        <v>82.841119104456936</v>
      </c>
      <c r="DV65" s="66">
        <f t="shared" si="129"/>
        <v>18.326779325165187</v>
      </c>
      <c r="DW65" s="67">
        <f t="shared" si="130"/>
        <v>6.5339261950608143E-2</v>
      </c>
      <c r="DX65" s="67">
        <f t="shared" si="131"/>
        <v>0.69044528636626912</v>
      </c>
      <c r="DY65" s="67">
        <f t="shared" si="132"/>
        <v>10.738195100499476</v>
      </c>
      <c r="DZ65" s="67">
        <f t="shared" si="133"/>
        <v>1.0092888102032089</v>
      </c>
      <c r="EA65" s="66">
        <f t="shared" si="134"/>
        <v>872.47478853100017</v>
      </c>
      <c r="EB65" s="50">
        <f t="shared" si="135"/>
        <v>374.07996328514298</v>
      </c>
      <c r="EC65" s="66">
        <f t="shared" si="136"/>
        <v>82.841119104456936</v>
      </c>
      <c r="ED65" s="66">
        <f t="shared" si="137"/>
        <v>18.326779325165187</v>
      </c>
      <c r="EE65" s="67">
        <f t="shared" si="138"/>
        <v>6.5339261950608143E-2</v>
      </c>
      <c r="EF65" s="67">
        <f t="shared" si="139"/>
        <v>0.69044528636626912</v>
      </c>
      <c r="EG65" s="67">
        <f t="shared" si="140"/>
        <v>10.738195100499476</v>
      </c>
      <c r="EH65" s="67">
        <f t="shared" si="141"/>
        <v>1.0092888102032089</v>
      </c>
      <c r="EI65" s="66">
        <f t="shared" si="142"/>
        <v>872.47478853100017</v>
      </c>
      <c r="EJ65" s="50">
        <f t="shared" si="143"/>
        <v>374.07996328514298</v>
      </c>
      <c r="EK65" s="66">
        <f t="shared" si="144"/>
        <v>82.841119104456936</v>
      </c>
      <c r="EL65" s="66">
        <f t="shared" si="145"/>
        <v>18.326779325165187</v>
      </c>
      <c r="EM65" s="67">
        <f t="shared" si="146"/>
        <v>6.5339261950608143E-2</v>
      </c>
      <c r="EN65" s="67">
        <f t="shared" si="147"/>
        <v>0.69044528636626912</v>
      </c>
      <c r="EO65" s="67">
        <f t="shared" si="148"/>
        <v>10.738195100499476</v>
      </c>
      <c r="EP65" s="67">
        <f t="shared" si="149"/>
        <v>1.0092888102032089</v>
      </c>
      <c r="EQ65" s="50">
        <f t="shared" si="150"/>
        <v>0.26765737411194723</v>
      </c>
      <c r="ER65" s="50">
        <f t="shared" si="151"/>
        <v>100.929963285143</v>
      </c>
      <c r="ES65" s="50">
        <f>IF(P59,S92,"")</f>
        <v>0.3</v>
      </c>
      <c r="ET65" s="50">
        <f>IF(P59,EQ92,"")</f>
        <v>0.41414089791448655</v>
      </c>
      <c r="EU65" s="50">
        <f>IF(P59,ER92,"")</f>
        <v>96.518328487872964</v>
      </c>
    </row>
    <row r="66" spans="15:151" x14ac:dyDescent="0.25">
      <c r="O66" t="s">
        <v>8</v>
      </c>
      <c r="P66" s="51">
        <f>IF(P59,VLOOKUP($P$63,Dbk!$A$14:$AE$481,24),"")</f>
        <v>-80.150000000000006</v>
      </c>
      <c r="Q66" s="51">
        <f>IF(P59,VLOOKUP($Q$63,Dbk!$A$14:$AE$481,24),"")</f>
        <v>-46.13</v>
      </c>
      <c r="S66" s="50">
        <v>0.04</v>
      </c>
      <c r="T66" s="56">
        <f t="shared" si="23"/>
        <v>382.34019334603511</v>
      </c>
      <c r="U66" s="50">
        <f t="shared" si="24"/>
        <v>84.042655981215404</v>
      </c>
      <c r="V66" s="50">
        <f t="shared" si="25"/>
        <v>18.5094735718849</v>
      </c>
      <c r="W66" s="2">
        <f t="shared" si="26"/>
        <v>6.6783848837449936E-2</v>
      </c>
      <c r="X66" s="2">
        <f t="shared" si="27"/>
        <v>0.72227904202295856</v>
      </c>
      <c r="Y66" s="2">
        <f t="shared" si="28"/>
        <v>8.8189810508194775</v>
      </c>
      <c r="Z66" s="2">
        <f t="shared" si="29"/>
        <v>1.0148373720225958</v>
      </c>
      <c r="AA66" s="50">
        <f t="shared" si="30"/>
        <v>859.01864446347895</v>
      </c>
      <c r="AB66" s="50">
        <f t="shared" si="31"/>
        <v>373.65647925446331</v>
      </c>
      <c r="AC66" s="50">
        <f t="shared" si="32"/>
        <v>82.781160690941277</v>
      </c>
      <c r="AD66" s="50">
        <f t="shared" si="33"/>
        <v>18.317568073702844</v>
      </c>
      <c r="AE66" s="2">
        <f t="shared" si="34"/>
        <v>6.5263451254650592E-2</v>
      </c>
      <c r="AF66" s="2">
        <f t="shared" si="35"/>
        <v>0.68882406348291259</v>
      </c>
      <c r="AG66" s="2">
        <f t="shared" si="36"/>
        <v>9.1809754573812956</v>
      </c>
      <c r="AH66" s="2">
        <f t="shared" si="37"/>
        <v>1.0151076470832283</v>
      </c>
      <c r="AI66" s="50">
        <f t="shared" si="38"/>
        <v>843.41355262957234</v>
      </c>
      <c r="AJ66" s="50">
        <f t="shared" si="39"/>
        <v>373.1585431625723</v>
      </c>
      <c r="AK66" s="50">
        <f t="shared" si="40"/>
        <v>82.710858543860965</v>
      </c>
      <c r="AL66" s="50">
        <f t="shared" si="41"/>
        <v>18.30675633316536</v>
      </c>
      <c r="AM66" s="2">
        <f t="shared" si="42"/>
        <v>6.5174097798081435E-2</v>
      </c>
      <c r="AN66" s="2">
        <f t="shared" si="43"/>
        <v>0.68691912861108528</v>
      </c>
      <c r="AO66" s="2">
        <f t="shared" si="44"/>
        <v>9.2022112495711461</v>
      </c>
      <c r="AP66" s="2">
        <f t="shared" si="45"/>
        <v>1.0151236132390511</v>
      </c>
      <c r="AQ66" s="50">
        <f t="shared" si="46"/>
        <v>842.47808671893665</v>
      </c>
      <c r="AR66" s="50">
        <f t="shared" si="47"/>
        <v>373.1284559964007</v>
      </c>
      <c r="AS66" s="50">
        <f t="shared" si="48"/>
        <v>82.706617436376973</v>
      </c>
      <c r="AT66" s="50">
        <f t="shared" si="49"/>
        <v>18.306103701125927</v>
      </c>
      <c r="AU66" s="2">
        <f t="shared" si="50"/>
        <v>6.5168691309171245E-2</v>
      </c>
      <c r="AV66" s="2">
        <f t="shared" si="51"/>
        <v>0.68680407063126836</v>
      </c>
      <c r="AW66" s="2">
        <f t="shared" si="52"/>
        <v>9.2034960910979304</v>
      </c>
      <c r="AX66" s="2">
        <f t="shared" si="53"/>
        <v>1.0151245796314656</v>
      </c>
      <c r="AY66" s="50">
        <f t="shared" si="54"/>
        <v>842.42141748722861</v>
      </c>
      <c r="AZ66" s="50">
        <f t="shared" si="55"/>
        <v>373.12663248302545</v>
      </c>
      <c r="BA66" s="50">
        <f t="shared" si="56"/>
        <v>82.706360417585657</v>
      </c>
      <c r="BB66" s="50">
        <f t="shared" si="57"/>
        <v>18.30606414900333</v>
      </c>
      <c r="BC66" s="2">
        <f t="shared" si="58"/>
        <v>6.5168363607270866E-2</v>
      </c>
      <c r="BD66" s="2">
        <f t="shared" si="59"/>
        <v>0.6867970973996943</v>
      </c>
      <c r="BE66" s="2">
        <f t="shared" si="60"/>
        <v>9.2035739685799118</v>
      </c>
      <c r="BF66" s="2">
        <f t="shared" si="61"/>
        <v>1.0151246382083463</v>
      </c>
      <c r="BG66" s="50">
        <f t="shared" si="62"/>
        <v>842.41798236508475</v>
      </c>
      <c r="BH66" s="50">
        <f t="shared" si="63"/>
        <v>373.12652194379473</v>
      </c>
      <c r="BI66" s="50">
        <f t="shared" si="64"/>
        <v>82.706344837501049</v>
      </c>
      <c r="BJ66" s="50">
        <f t="shared" si="65"/>
        <v>18.306061751409086</v>
      </c>
      <c r="BK66" s="2">
        <f t="shared" si="66"/>
        <v>6.516834374226832E-2</v>
      </c>
      <c r="BL66" s="2">
        <f t="shared" si="67"/>
        <v>0.68679667469122696</v>
      </c>
      <c r="BM66" s="2">
        <f t="shared" si="68"/>
        <v>9.2035786894438942</v>
      </c>
      <c r="BN66" s="2">
        <f t="shared" si="69"/>
        <v>1.0151246417592301</v>
      </c>
      <c r="BO66" s="50">
        <f t="shared" si="70"/>
        <v>842.41777413007867</v>
      </c>
      <c r="BP66" s="50">
        <f t="shared" si="71"/>
        <v>373.12651524296234</v>
      </c>
      <c r="BQ66" s="50">
        <f t="shared" si="72"/>
        <v>82.706343893044533</v>
      </c>
      <c r="BR66" s="50">
        <f t="shared" si="73"/>
        <v>18.306061606068162</v>
      </c>
      <c r="BS66" s="2">
        <f t="shared" si="74"/>
        <v>6.5168342538061502E-2</v>
      </c>
      <c r="BT66" s="2">
        <f t="shared" si="75"/>
        <v>0.68679664906685556</v>
      </c>
      <c r="BU66" s="2">
        <f t="shared" si="76"/>
        <v>9.2035789756203705</v>
      </c>
      <c r="BV66" s="2">
        <f t="shared" si="77"/>
        <v>1.0151246419744828</v>
      </c>
      <c r="BW66" s="50">
        <f t="shared" si="78"/>
        <v>842.41776150696933</v>
      </c>
      <c r="BX66" s="50">
        <f t="shared" si="79"/>
        <v>373.12651483676086</v>
      </c>
      <c r="BY66" s="50">
        <f t="shared" si="80"/>
        <v>82.706343835791998</v>
      </c>
      <c r="BZ66" s="50">
        <f t="shared" si="81"/>
        <v>18.306061597257663</v>
      </c>
      <c r="CA66" s="2">
        <f t="shared" si="82"/>
        <v>6.5168342465063048E-2</v>
      </c>
      <c r="CB66" s="2">
        <f t="shared" si="83"/>
        <v>0.68679664751351754</v>
      </c>
      <c r="CC66" s="2">
        <f t="shared" si="84"/>
        <v>9.2035789929682554</v>
      </c>
      <c r="CD66" s="2">
        <f t="shared" si="85"/>
        <v>1.0151246419875315</v>
      </c>
      <c r="CE66" s="50">
        <f t="shared" si="86"/>
        <v>842.41776074176346</v>
      </c>
      <c r="CF66" s="50">
        <f t="shared" si="87"/>
        <v>373.1265148121372</v>
      </c>
      <c r="CG66" s="50">
        <f t="shared" si="88"/>
        <v>82.70634383232138</v>
      </c>
      <c r="CH66" s="50">
        <f t="shared" si="89"/>
        <v>18.306061596723573</v>
      </c>
      <c r="CI66" s="2">
        <f t="shared" si="90"/>
        <v>6.5168342460637921E-2</v>
      </c>
      <c r="CJ66" s="2">
        <f t="shared" si="91"/>
        <v>0.6867966474193552</v>
      </c>
      <c r="CK66" s="2">
        <f t="shared" si="92"/>
        <v>9.2035789940198747</v>
      </c>
      <c r="CL66" s="2">
        <f t="shared" si="93"/>
        <v>1.0151246419883224</v>
      </c>
      <c r="CM66" s="50">
        <f t="shared" si="94"/>
        <v>842.41776069537696</v>
      </c>
      <c r="CN66" s="50">
        <f t="shared" si="95"/>
        <v>373.12651481064461</v>
      </c>
      <c r="CO66" s="50">
        <f t="shared" si="96"/>
        <v>82.706343832110989</v>
      </c>
      <c r="CP66" s="50">
        <f t="shared" si="97"/>
        <v>18.306061596691205</v>
      </c>
      <c r="CQ66" s="2">
        <f t="shared" si="98"/>
        <v>6.5168342460369705E-2</v>
      </c>
      <c r="CR66" s="2">
        <f t="shared" si="99"/>
        <v>0.68679664741364699</v>
      </c>
      <c r="CS66" s="2">
        <f t="shared" si="100"/>
        <v>9.2035789940836228</v>
      </c>
      <c r="CT66" s="2">
        <f t="shared" si="101"/>
        <v>1.0151246419883704</v>
      </c>
      <c r="CU66" s="50">
        <f t="shared" si="102"/>
        <v>842.4177606925648</v>
      </c>
      <c r="CV66" s="50">
        <f t="shared" si="103"/>
        <v>373.126514810554</v>
      </c>
      <c r="CW66" s="66">
        <f t="shared" si="104"/>
        <v>82.706343832098241</v>
      </c>
      <c r="CX66" s="66">
        <f t="shared" si="105"/>
        <v>18.306061596689236</v>
      </c>
      <c r="CY66" s="67">
        <f t="shared" si="106"/>
        <v>6.5168342460353398E-2</v>
      </c>
      <c r="CZ66" s="67">
        <f t="shared" si="107"/>
        <v>0.68679664741330093</v>
      </c>
      <c r="DA66" s="67">
        <f t="shared" si="108"/>
        <v>9.2035789940874881</v>
      </c>
      <c r="DB66" s="67">
        <f t="shared" si="109"/>
        <v>1.0151246419883733</v>
      </c>
      <c r="DC66" s="66">
        <f t="shared" si="110"/>
        <v>842.41776069239415</v>
      </c>
      <c r="DD66" s="50">
        <f t="shared" si="111"/>
        <v>373.12651481054854</v>
      </c>
      <c r="DE66" s="66">
        <f t="shared" si="112"/>
        <v>82.706343832097474</v>
      </c>
      <c r="DF66" s="66">
        <f t="shared" si="113"/>
        <v>18.306061596689116</v>
      </c>
      <c r="DG66" s="67">
        <f t="shared" si="114"/>
        <v>6.5168342460352399E-2</v>
      </c>
      <c r="DH66" s="67">
        <f t="shared" si="115"/>
        <v>0.68679664741328017</v>
      </c>
      <c r="DI66" s="67">
        <f t="shared" si="116"/>
        <v>9.2035789940877208</v>
      </c>
      <c r="DJ66" s="67">
        <f t="shared" si="117"/>
        <v>1.0151246419883735</v>
      </c>
      <c r="DK66" s="66">
        <f t="shared" si="118"/>
        <v>842.4177606923846</v>
      </c>
      <c r="DL66" s="50">
        <f t="shared" si="119"/>
        <v>373.1265148105482</v>
      </c>
      <c r="DM66" s="66">
        <f t="shared" si="120"/>
        <v>82.706343832097431</v>
      </c>
      <c r="DN66" s="66">
        <f t="shared" si="121"/>
        <v>18.306061596689116</v>
      </c>
      <c r="DO66" s="67">
        <f t="shared" si="122"/>
        <v>6.5168342460352358E-2</v>
      </c>
      <c r="DP66" s="67">
        <f t="shared" si="123"/>
        <v>0.6867966474132785</v>
      </c>
      <c r="DQ66" s="67">
        <f t="shared" si="124"/>
        <v>9.2035789940877422</v>
      </c>
      <c r="DR66" s="67">
        <f t="shared" si="125"/>
        <v>1.0151246419883735</v>
      </c>
      <c r="DS66" s="66">
        <f t="shared" si="126"/>
        <v>842.41776069238313</v>
      </c>
      <c r="DT66" s="50">
        <f t="shared" si="127"/>
        <v>373.1265148105482</v>
      </c>
      <c r="DU66" s="66">
        <f t="shared" si="128"/>
        <v>82.706343832097431</v>
      </c>
      <c r="DV66" s="66">
        <f t="shared" si="129"/>
        <v>18.306061596689116</v>
      </c>
      <c r="DW66" s="67">
        <f t="shared" si="130"/>
        <v>6.5168342460352358E-2</v>
      </c>
      <c r="DX66" s="67">
        <f t="shared" si="131"/>
        <v>0.6867966474132785</v>
      </c>
      <c r="DY66" s="67">
        <f t="shared" si="132"/>
        <v>9.2035789940877422</v>
      </c>
      <c r="DZ66" s="67">
        <f t="shared" si="133"/>
        <v>1.0151246419883735</v>
      </c>
      <c r="EA66" s="66">
        <f t="shared" si="134"/>
        <v>842.41776069238313</v>
      </c>
      <c r="EB66" s="50">
        <f t="shared" si="135"/>
        <v>373.1265148105482</v>
      </c>
      <c r="EC66" s="66">
        <f t="shared" si="136"/>
        <v>82.706343832097431</v>
      </c>
      <c r="ED66" s="66">
        <f t="shared" si="137"/>
        <v>18.306061596689116</v>
      </c>
      <c r="EE66" s="67">
        <f t="shared" si="138"/>
        <v>6.5168342460352358E-2</v>
      </c>
      <c r="EF66" s="67">
        <f t="shared" si="139"/>
        <v>0.6867966474132785</v>
      </c>
      <c r="EG66" s="67">
        <f t="shared" si="140"/>
        <v>9.2035789940877422</v>
      </c>
      <c r="EH66" s="67">
        <f t="shared" si="141"/>
        <v>1.0151246419883735</v>
      </c>
      <c r="EI66" s="66">
        <f t="shared" si="142"/>
        <v>842.41776069238313</v>
      </c>
      <c r="EJ66" s="50">
        <f t="shared" si="143"/>
        <v>373.1265148105482</v>
      </c>
      <c r="EK66" s="66">
        <f t="shared" si="144"/>
        <v>82.706343832097431</v>
      </c>
      <c r="EL66" s="66">
        <f t="shared" si="145"/>
        <v>18.306061596689116</v>
      </c>
      <c r="EM66" s="67">
        <f t="shared" si="146"/>
        <v>6.5168342460352358E-2</v>
      </c>
      <c r="EN66" s="67">
        <f t="shared" si="147"/>
        <v>0.6867966474132785</v>
      </c>
      <c r="EO66" s="67">
        <f t="shared" si="148"/>
        <v>9.2035789940877422</v>
      </c>
      <c r="EP66" s="67">
        <f t="shared" si="149"/>
        <v>1.0151246419883735</v>
      </c>
      <c r="EQ66" s="50">
        <f t="shared" si="150"/>
        <v>0.29533711741880531</v>
      </c>
      <c r="ER66" s="50">
        <f t="shared" si="151"/>
        <v>99.976514810548224</v>
      </c>
      <c r="ES66" s="50">
        <f>IF(P59,S102,"")</f>
        <v>0.4</v>
      </c>
      <c r="ET66" s="50">
        <f>IF(P59,EQ102,"")</f>
        <v>0.43791212089974957</v>
      </c>
      <c r="EU66" s="50">
        <f>IF(P59,ER102,"")</f>
        <v>96.315514467716753</v>
      </c>
    </row>
    <row r="67" spans="15:151" x14ac:dyDescent="0.25">
      <c r="O67" t="s">
        <v>562</v>
      </c>
      <c r="P67" s="51">
        <f>IF(P59,VLOOKUP($P$63,Dbk!$A$14:$AE$481,6),"")</f>
        <v>536.70000000000005</v>
      </c>
      <c r="Q67" s="51">
        <f>IF(P59,VLOOKUP($Q$63,Dbk!$A$14:$AE$481,6),"")</f>
        <v>647.29999999999995</v>
      </c>
      <c r="S67" s="50">
        <v>0.05</v>
      </c>
      <c r="T67" s="56">
        <f t="shared" si="23"/>
        <v>382.30773589864742</v>
      </c>
      <c r="U67" s="50">
        <f t="shared" si="24"/>
        <v>84.037811267034243</v>
      </c>
      <c r="V67" s="50">
        <f t="shared" si="25"/>
        <v>18.508744200036258</v>
      </c>
      <c r="W67" s="2">
        <f t="shared" si="26"/>
        <v>6.6778301723354458E-2</v>
      </c>
      <c r="X67" s="2">
        <f t="shared" si="27"/>
        <v>0.72215314670027331</v>
      </c>
      <c r="Y67" s="2">
        <f t="shared" si="28"/>
        <v>7.6907019889171293</v>
      </c>
      <c r="Z67" s="2">
        <f t="shared" si="29"/>
        <v>1.0213983459831804</v>
      </c>
      <c r="AA67" s="50">
        <f t="shared" si="30"/>
        <v>839.57755519024295</v>
      </c>
      <c r="AB67" s="50">
        <f t="shared" si="31"/>
        <v>373.03499348830485</v>
      </c>
      <c r="AC67" s="50">
        <f t="shared" si="32"/>
        <v>82.693447836671112</v>
      </c>
      <c r="AD67" s="50">
        <f t="shared" si="33"/>
        <v>18.304076845272078</v>
      </c>
      <c r="AE67" s="2">
        <f t="shared" si="34"/>
        <v>6.515189125396692E-2</v>
      </c>
      <c r="AF67" s="2">
        <f t="shared" si="35"/>
        <v>0.68644668842607748</v>
      </c>
      <c r="AG67" s="2">
        <f t="shared" si="36"/>
        <v>8.0111903151970321</v>
      </c>
      <c r="AH67" s="2">
        <f t="shared" si="37"/>
        <v>1.0217917631238638</v>
      </c>
      <c r="AI67" s="50">
        <f t="shared" si="38"/>
        <v>823.21854488849579</v>
      </c>
      <c r="AJ67" s="50">
        <f t="shared" si="39"/>
        <v>372.50288093902782</v>
      </c>
      <c r="AK67" s="50">
        <f t="shared" si="40"/>
        <v>82.618611031254588</v>
      </c>
      <c r="AL67" s="50">
        <f t="shared" si="41"/>
        <v>18.292550952932402</v>
      </c>
      <c r="AM67" s="2">
        <f t="shared" si="42"/>
        <v>6.5056087989103881E-2</v>
      </c>
      <c r="AN67" s="2">
        <f t="shared" si="43"/>
        <v>0.68441294135457242</v>
      </c>
      <c r="AO67" s="2">
        <f t="shared" si="44"/>
        <v>8.0299949440527136</v>
      </c>
      <c r="AP67" s="2">
        <f t="shared" si="45"/>
        <v>1.0218150013373033</v>
      </c>
      <c r="AQ67" s="50">
        <f t="shared" si="46"/>
        <v>822.23667534233186</v>
      </c>
      <c r="AR67" s="50">
        <f t="shared" si="47"/>
        <v>372.47067012953494</v>
      </c>
      <c r="AS67" s="50">
        <f t="shared" si="48"/>
        <v>82.614088608504204</v>
      </c>
      <c r="AT67" s="50">
        <f t="shared" si="49"/>
        <v>18.291853991276909</v>
      </c>
      <c r="AU67" s="2">
        <f t="shared" si="50"/>
        <v>6.5050280192941887E-2</v>
      </c>
      <c r="AV67" s="2">
        <f t="shared" si="51"/>
        <v>0.68428988244613476</v>
      </c>
      <c r="AW67" s="2">
        <f t="shared" si="52"/>
        <v>8.0311347280799321</v>
      </c>
      <c r="AX67" s="2">
        <f t="shared" si="53"/>
        <v>1.0218164103845087</v>
      </c>
      <c r="AY67" s="50">
        <f t="shared" si="54"/>
        <v>822.17708455978141</v>
      </c>
      <c r="AZ67" s="50">
        <f t="shared" si="55"/>
        <v>372.46871420950595</v>
      </c>
      <c r="BA67" s="50">
        <f t="shared" si="56"/>
        <v>82.613814024184705</v>
      </c>
      <c r="BB67" s="50">
        <f t="shared" si="57"/>
        <v>18.291811672775442</v>
      </c>
      <c r="BC67" s="2">
        <f t="shared" si="58"/>
        <v>6.5049927498130045E-2</v>
      </c>
      <c r="BD67" s="2">
        <f t="shared" si="59"/>
        <v>0.68428241019417668</v>
      </c>
      <c r="BE67" s="2">
        <f t="shared" si="60"/>
        <v>8.0312039439875136</v>
      </c>
      <c r="BF67" s="2">
        <f t="shared" si="61"/>
        <v>1.0218164959539864</v>
      </c>
      <c r="BG67" s="50">
        <f t="shared" si="62"/>
        <v>822.17346549128183</v>
      </c>
      <c r="BH67" s="50">
        <f t="shared" si="63"/>
        <v>372.46859541881167</v>
      </c>
      <c r="BI67" s="50">
        <f t="shared" si="64"/>
        <v>82.613797347706765</v>
      </c>
      <c r="BJ67" s="50">
        <f t="shared" si="65"/>
        <v>18.29180910261697</v>
      </c>
      <c r="BK67" s="2">
        <f t="shared" si="66"/>
        <v>6.5049906077476335E-2</v>
      </c>
      <c r="BL67" s="2">
        <f t="shared" si="67"/>
        <v>0.6842819563757081</v>
      </c>
      <c r="BM67" s="2">
        <f t="shared" si="68"/>
        <v>8.0312081477609603</v>
      </c>
      <c r="BN67" s="2">
        <f t="shared" si="69"/>
        <v>1.0218165011509883</v>
      </c>
      <c r="BO67" s="50">
        <f t="shared" si="70"/>
        <v>822.17324568896083</v>
      </c>
      <c r="BP67" s="50">
        <f t="shared" si="71"/>
        <v>372.46858820410432</v>
      </c>
      <c r="BQ67" s="50">
        <f t="shared" si="72"/>
        <v>82.613796334867629</v>
      </c>
      <c r="BR67" s="50">
        <f t="shared" si="73"/>
        <v>18.291808946519414</v>
      </c>
      <c r="BS67" s="2">
        <f t="shared" si="74"/>
        <v>6.5049904776500703E-2</v>
      </c>
      <c r="BT67" s="2">
        <f t="shared" si="75"/>
        <v>0.6842819288132197</v>
      </c>
      <c r="BU67" s="2">
        <f t="shared" si="76"/>
        <v>8.0312084030756079</v>
      </c>
      <c r="BV67" s="2">
        <f t="shared" si="77"/>
        <v>1.0218165014666263</v>
      </c>
      <c r="BW67" s="50">
        <f t="shared" si="78"/>
        <v>822.1732323393428</v>
      </c>
      <c r="BX67" s="50">
        <f t="shared" si="79"/>
        <v>372.4685877659216</v>
      </c>
      <c r="BY67" s="50">
        <f t="shared" si="80"/>
        <v>82.613796273353216</v>
      </c>
      <c r="BZ67" s="50">
        <f t="shared" si="81"/>
        <v>18.29180893703888</v>
      </c>
      <c r="CA67" s="2">
        <f t="shared" si="82"/>
        <v>6.5049904697486394E-2</v>
      </c>
      <c r="CB67" s="2">
        <f t="shared" si="83"/>
        <v>0.68428192713922198</v>
      </c>
      <c r="CC67" s="2">
        <f t="shared" si="84"/>
        <v>8.0312084185820503</v>
      </c>
      <c r="CD67" s="2">
        <f t="shared" si="85"/>
        <v>1.0218165014857965</v>
      </c>
      <c r="CE67" s="50">
        <f t="shared" si="86"/>
        <v>822.17323152855897</v>
      </c>
      <c r="CF67" s="50">
        <f t="shared" si="87"/>
        <v>372.46858773930876</v>
      </c>
      <c r="CG67" s="50">
        <f t="shared" si="88"/>
        <v>82.613796269617126</v>
      </c>
      <c r="CH67" s="50">
        <f t="shared" si="89"/>
        <v>18.291808936463084</v>
      </c>
      <c r="CI67" s="2">
        <f t="shared" si="90"/>
        <v>6.504990469268751E-2</v>
      </c>
      <c r="CJ67" s="2">
        <f t="shared" si="91"/>
        <v>0.6842819270375522</v>
      </c>
      <c r="CK67" s="2">
        <f t="shared" si="92"/>
        <v>8.0312084195238285</v>
      </c>
      <c r="CL67" s="2">
        <f t="shared" si="93"/>
        <v>1.0218165014869609</v>
      </c>
      <c r="CM67" s="50">
        <f t="shared" si="94"/>
        <v>822.17323147931575</v>
      </c>
      <c r="CN67" s="50">
        <f t="shared" si="95"/>
        <v>372.46858773769236</v>
      </c>
      <c r="CO67" s="50">
        <f t="shared" si="96"/>
        <v>82.613796269390264</v>
      </c>
      <c r="CP67" s="50">
        <f t="shared" si="97"/>
        <v>18.291808936428112</v>
      </c>
      <c r="CQ67" s="2">
        <f t="shared" si="98"/>
        <v>6.5049904692396007E-2</v>
      </c>
      <c r="CR67" s="2">
        <f t="shared" si="99"/>
        <v>0.68428192703137747</v>
      </c>
      <c r="CS67" s="2">
        <f t="shared" si="100"/>
        <v>8.0312084195810289</v>
      </c>
      <c r="CT67" s="2">
        <f t="shared" si="101"/>
        <v>1.0218165014870315</v>
      </c>
      <c r="CU67" s="50">
        <f t="shared" si="102"/>
        <v>822.17323147632521</v>
      </c>
      <c r="CV67" s="50">
        <f t="shared" si="103"/>
        <v>372.46858773759425</v>
      </c>
      <c r="CW67" s="66">
        <f t="shared" si="104"/>
        <v>82.613796269376465</v>
      </c>
      <c r="CX67" s="66">
        <f t="shared" si="105"/>
        <v>18.291808936425994</v>
      </c>
      <c r="CY67" s="67">
        <f t="shared" si="106"/>
        <v>6.5049904692378341E-2</v>
      </c>
      <c r="CZ67" s="67">
        <f t="shared" si="107"/>
        <v>0.6842819270310021</v>
      </c>
      <c r="DA67" s="67">
        <f t="shared" si="108"/>
        <v>8.0312084195845035</v>
      </c>
      <c r="DB67" s="67">
        <f t="shared" si="109"/>
        <v>1.0218165014870357</v>
      </c>
      <c r="DC67" s="66">
        <f t="shared" si="110"/>
        <v>822.173231476144</v>
      </c>
      <c r="DD67" s="50">
        <f t="shared" si="111"/>
        <v>372.46858773758822</v>
      </c>
      <c r="DE67" s="66">
        <f t="shared" si="112"/>
        <v>82.613796269375626</v>
      </c>
      <c r="DF67" s="66">
        <f t="shared" si="113"/>
        <v>18.291808936425863</v>
      </c>
      <c r="DG67" s="67">
        <f t="shared" si="114"/>
        <v>6.5049904692377258E-2</v>
      </c>
      <c r="DH67" s="67">
        <f t="shared" si="115"/>
        <v>0.68428192703097923</v>
      </c>
      <c r="DI67" s="67">
        <f t="shared" si="116"/>
        <v>8.0312084195847095</v>
      </c>
      <c r="DJ67" s="67">
        <f t="shared" si="117"/>
        <v>1.021816501487036</v>
      </c>
      <c r="DK67" s="66">
        <f t="shared" si="118"/>
        <v>822.17323147613229</v>
      </c>
      <c r="DL67" s="50">
        <f t="shared" si="119"/>
        <v>372.46858773758788</v>
      </c>
      <c r="DM67" s="66">
        <f t="shared" si="120"/>
        <v>82.613796269375541</v>
      </c>
      <c r="DN67" s="66">
        <f t="shared" si="121"/>
        <v>18.291808936425845</v>
      </c>
      <c r="DO67" s="67">
        <f t="shared" si="122"/>
        <v>6.5049904692377189E-2</v>
      </c>
      <c r="DP67" s="67">
        <f t="shared" si="123"/>
        <v>0.68428192703097812</v>
      </c>
      <c r="DQ67" s="67">
        <f t="shared" si="124"/>
        <v>8.0312084195847238</v>
      </c>
      <c r="DR67" s="67">
        <f t="shared" si="125"/>
        <v>1.021816501487036</v>
      </c>
      <c r="DS67" s="66">
        <f t="shared" si="126"/>
        <v>822.17323147613172</v>
      </c>
      <c r="DT67" s="50">
        <f t="shared" si="127"/>
        <v>372.46858773758788</v>
      </c>
      <c r="DU67" s="66">
        <f t="shared" si="128"/>
        <v>82.613796269375541</v>
      </c>
      <c r="DV67" s="66">
        <f t="shared" si="129"/>
        <v>18.291808936425845</v>
      </c>
      <c r="DW67" s="67">
        <f t="shared" si="130"/>
        <v>6.5049904692377189E-2</v>
      </c>
      <c r="DX67" s="67">
        <f t="shared" si="131"/>
        <v>0.68428192703097812</v>
      </c>
      <c r="DY67" s="67">
        <f t="shared" si="132"/>
        <v>8.0312084195847238</v>
      </c>
      <c r="DZ67" s="67">
        <f t="shared" si="133"/>
        <v>1.021816501487036</v>
      </c>
      <c r="EA67" s="66">
        <f t="shared" si="134"/>
        <v>822.17323147613172</v>
      </c>
      <c r="EB67" s="50">
        <f t="shared" si="135"/>
        <v>372.46858773758788</v>
      </c>
      <c r="EC67" s="66">
        <f t="shared" si="136"/>
        <v>82.613796269375541</v>
      </c>
      <c r="ED67" s="66">
        <f t="shared" si="137"/>
        <v>18.291808936425845</v>
      </c>
      <c r="EE67" s="67">
        <f t="shared" si="138"/>
        <v>6.5049904692377189E-2</v>
      </c>
      <c r="EF67" s="67">
        <f t="shared" si="139"/>
        <v>0.68428192703097812</v>
      </c>
      <c r="EG67" s="67">
        <f t="shared" si="140"/>
        <v>8.0312084195847238</v>
      </c>
      <c r="EH67" s="67">
        <f t="shared" si="141"/>
        <v>1.021816501487036</v>
      </c>
      <c r="EI67" s="66">
        <f t="shared" si="142"/>
        <v>822.17323147613172</v>
      </c>
      <c r="EJ67" s="50">
        <f t="shared" si="143"/>
        <v>372.46858773758788</v>
      </c>
      <c r="EK67" s="66">
        <f t="shared" si="144"/>
        <v>82.613796269375541</v>
      </c>
      <c r="EL67" s="66">
        <f t="shared" si="145"/>
        <v>18.291808936425845</v>
      </c>
      <c r="EM67" s="67">
        <f t="shared" si="146"/>
        <v>6.5049904692377189E-2</v>
      </c>
      <c r="EN67" s="67">
        <f t="shared" si="147"/>
        <v>0.68428192703097812</v>
      </c>
      <c r="EO67" s="67">
        <f t="shared" si="148"/>
        <v>8.0312084195847238</v>
      </c>
      <c r="EP67" s="67">
        <f t="shared" si="149"/>
        <v>1.021816501487036</v>
      </c>
      <c r="EQ67" s="50">
        <f t="shared" si="150"/>
        <v>0.31440396570840012</v>
      </c>
      <c r="ER67" s="50">
        <f t="shared" si="151"/>
        <v>99.318587737587904</v>
      </c>
      <c r="ES67" s="50">
        <f>IF(P59,S112,"")</f>
        <v>0.5</v>
      </c>
      <c r="ET67" s="50">
        <f>IF(P59,EQ112,"")</f>
        <v>0.46705641088671862</v>
      </c>
      <c r="EU67" s="50">
        <f>IF(P59,ER112,"")</f>
        <v>96.313726023469712</v>
      </c>
    </row>
    <row r="68" spans="15:151" x14ac:dyDescent="0.25">
      <c r="O68" t="s">
        <v>563</v>
      </c>
      <c r="P68" s="51">
        <f>IF(P59,VLOOKUP($P$63,Dbk!$A$14:$AE$481,7)*1.01325,"")</f>
        <v>51.675750000000001</v>
      </c>
      <c r="Q68" s="51">
        <f>IF(P59,VLOOKUP($Q$63,Dbk!$A$14:$AE$481,7)*1.01325,"")</f>
        <v>220.48319999999998</v>
      </c>
      <c r="S68" s="50">
        <v>0.06</v>
      </c>
      <c r="T68" s="56">
        <f t="shared" si="23"/>
        <v>382.27527845125962</v>
      </c>
      <c r="U68" s="50">
        <f t="shared" si="24"/>
        <v>84.032967559506659</v>
      </c>
      <c r="V68" s="50">
        <f t="shared" si="25"/>
        <v>18.508014920734137</v>
      </c>
      <c r="W68" s="2">
        <f t="shared" si="26"/>
        <v>6.6772753573542579E-2</v>
      </c>
      <c r="X68" s="2">
        <f t="shared" si="27"/>
        <v>0.72202725794573441</v>
      </c>
      <c r="Y68" s="2">
        <f t="shared" si="28"/>
        <v>6.8108816293345091</v>
      </c>
      <c r="Z68" s="2">
        <f t="shared" si="29"/>
        <v>1.0286439515378043</v>
      </c>
      <c r="AA68" s="50">
        <f t="shared" si="30"/>
        <v>825.64525981434986</v>
      </c>
      <c r="AB68" s="50">
        <f t="shared" si="31"/>
        <v>372.58235658273895</v>
      </c>
      <c r="AC68" s="50">
        <f t="shared" si="32"/>
        <v>82.629773244339546</v>
      </c>
      <c r="AD68" s="50">
        <f t="shared" si="33"/>
        <v>18.294270971103689</v>
      </c>
      <c r="AE68" s="2">
        <f t="shared" si="34"/>
        <v>6.507041378282942E-2</v>
      </c>
      <c r="AF68" s="2">
        <f t="shared" si="35"/>
        <v>0.68471659706913934</v>
      </c>
      <c r="AG68" s="2">
        <f t="shared" si="36"/>
        <v>7.0947890517498466</v>
      </c>
      <c r="AH68" s="2">
        <f t="shared" si="37"/>
        <v>1.0291686112914598</v>
      </c>
      <c r="AI68" s="50">
        <f t="shared" si="38"/>
        <v>808.85946216039304</v>
      </c>
      <c r="AJ68" s="50">
        <f t="shared" si="39"/>
        <v>372.028667687199</v>
      </c>
      <c r="AK68" s="50">
        <f t="shared" si="40"/>
        <v>82.552119972218577</v>
      </c>
      <c r="AL68" s="50">
        <f t="shared" si="41"/>
        <v>18.282298726867836</v>
      </c>
      <c r="AM68" s="2">
        <f t="shared" si="42"/>
        <v>6.4970487232862903E-2</v>
      </c>
      <c r="AN68" s="2">
        <f t="shared" si="43"/>
        <v>0.68260183948991882</v>
      </c>
      <c r="AO68" s="2">
        <f t="shared" si="44"/>
        <v>7.1113601689103554</v>
      </c>
      <c r="AP68" s="2">
        <f t="shared" si="45"/>
        <v>1.0291994149887271</v>
      </c>
      <c r="AQ68" s="50">
        <f t="shared" si="46"/>
        <v>807.85619712105506</v>
      </c>
      <c r="AR68" s="50">
        <f t="shared" si="47"/>
        <v>371.99527863596074</v>
      </c>
      <c r="AS68" s="50">
        <f t="shared" si="48"/>
        <v>82.547445550539791</v>
      </c>
      <c r="AT68" s="50">
        <f t="shared" si="49"/>
        <v>18.281577566147892</v>
      </c>
      <c r="AU68" s="2">
        <f t="shared" si="50"/>
        <v>6.4964452273474776E-2</v>
      </c>
      <c r="AV68" s="2">
        <f t="shared" si="51"/>
        <v>0.68247436887340795</v>
      </c>
      <c r="AW68" s="2">
        <f t="shared" si="52"/>
        <v>7.1123606988948316</v>
      </c>
      <c r="AX68" s="2">
        <f t="shared" si="53"/>
        <v>1.0292012754724778</v>
      </c>
      <c r="AY68" s="50">
        <f t="shared" si="54"/>
        <v>807.79553917718522</v>
      </c>
      <c r="AZ68" s="50">
        <f t="shared" si="55"/>
        <v>371.99325883193535</v>
      </c>
      <c r="BA68" s="50">
        <f t="shared" si="56"/>
        <v>82.547162810929692</v>
      </c>
      <c r="BB68" s="50">
        <f t="shared" si="57"/>
        <v>18.281533943885634</v>
      </c>
      <c r="BC68" s="2">
        <f t="shared" si="58"/>
        <v>6.4964087167491219E-2</v>
      </c>
      <c r="BD68" s="2">
        <f t="shared" si="59"/>
        <v>0.68246665799470962</v>
      </c>
      <c r="BE68" s="2">
        <f t="shared" si="60"/>
        <v>7.1124212285007848</v>
      </c>
      <c r="BF68" s="2">
        <f t="shared" si="61"/>
        <v>1.0292013880294353</v>
      </c>
      <c r="BG68" s="50">
        <f t="shared" si="62"/>
        <v>807.79186921791324</v>
      </c>
      <c r="BH68" s="50">
        <f t="shared" si="63"/>
        <v>371.99313662470615</v>
      </c>
      <c r="BI68" s="50">
        <f t="shared" si="64"/>
        <v>82.547145704021986</v>
      </c>
      <c r="BJ68" s="50">
        <f t="shared" si="65"/>
        <v>18.281531304553219</v>
      </c>
      <c r="BK68" s="2">
        <f t="shared" si="66"/>
        <v>6.4964065076815486E-2</v>
      </c>
      <c r="BL68" s="2">
        <f t="shared" si="67"/>
        <v>0.68246619145260146</v>
      </c>
      <c r="BM68" s="2">
        <f t="shared" si="68"/>
        <v>7.1124248908308463</v>
      </c>
      <c r="BN68" s="2">
        <f t="shared" si="69"/>
        <v>1.0292013948396765</v>
      </c>
      <c r="BO68" s="50">
        <f t="shared" si="70"/>
        <v>807.79164716675268</v>
      </c>
      <c r="BP68" s="50">
        <f t="shared" si="71"/>
        <v>371.99312923053412</v>
      </c>
      <c r="BQ68" s="50">
        <f t="shared" si="72"/>
        <v>82.547144668965629</v>
      </c>
      <c r="BR68" s="50">
        <f t="shared" si="73"/>
        <v>18.28153114485993</v>
      </c>
      <c r="BS68" s="2">
        <f t="shared" si="74"/>
        <v>6.4964063740214406E-2</v>
      </c>
      <c r="BT68" s="2">
        <f t="shared" si="75"/>
        <v>0.68246616322438403</v>
      </c>
      <c r="BU68" s="2">
        <f t="shared" si="76"/>
        <v>7.1124251124208921</v>
      </c>
      <c r="BV68" s="2">
        <f t="shared" si="77"/>
        <v>1.0292013952517318</v>
      </c>
      <c r="BW68" s="50">
        <f t="shared" si="78"/>
        <v>807.7916337314972</v>
      </c>
      <c r="BX68" s="50">
        <f t="shared" si="79"/>
        <v>371.99312878314799</v>
      </c>
      <c r="BY68" s="50">
        <f t="shared" si="80"/>
        <v>82.547144606339259</v>
      </c>
      <c r="BZ68" s="50">
        <f t="shared" si="81"/>
        <v>18.281531135197653</v>
      </c>
      <c r="CA68" s="2">
        <f t="shared" si="82"/>
        <v>6.4964063659343083E-2</v>
      </c>
      <c r="CB68" s="2">
        <f t="shared" si="83"/>
        <v>0.68246616151642869</v>
      </c>
      <c r="CC68" s="2">
        <f t="shared" si="84"/>
        <v>7.1124251258282527</v>
      </c>
      <c r="CD68" s="2">
        <f t="shared" si="85"/>
        <v>1.0292013952766632</v>
      </c>
      <c r="CE68" s="50">
        <f t="shared" si="86"/>
        <v>807.79163291859379</v>
      </c>
      <c r="CF68" s="50">
        <f t="shared" si="87"/>
        <v>371.9931287560787</v>
      </c>
      <c r="CG68" s="50">
        <f t="shared" si="88"/>
        <v>82.547144602550048</v>
      </c>
      <c r="CH68" s="50">
        <f t="shared" si="89"/>
        <v>18.28153113461304</v>
      </c>
      <c r="CI68" s="2">
        <f t="shared" si="90"/>
        <v>6.4964063654449941E-2</v>
      </c>
      <c r="CJ68" s="2">
        <f t="shared" si="91"/>
        <v>0.68246616141308802</v>
      </c>
      <c r="CK68" s="2">
        <f t="shared" si="92"/>
        <v>7.1124251266394722</v>
      </c>
      <c r="CL68" s="2">
        <f t="shared" si="93"/>
        <v>1.0292013952781718</v>
      </c>
      <c r="CM68" s="50">
        <f t="shared" si="94"/>
        <v>807.791632869409</v>
      </c>
      <c r="CN68" s="50">
        <f t="shared" si="95"/>
        <v>371.99312875444093</v>
      </c>
      <c r="CO68" s="50">
        <f t="shared" si="96"/>
        <v>82.547144602320785</v>
      </c>
      <c r="CP68" s="50">
        <f t="shared" si="97"/>
        <v>18.281531134577666</v>
      </c>
      <c r="CQ68" s="2">
        <f t="shared" si="98"/>
        <v>6.4964063654153886E-2</v>
      </c>
      <c r="CR68" s="2">
        <f t="shared" si="99"/>
        <v>0.68246616140683569</v>
      </c>
      <c r="CS68" s="2">
        <f t="shared" si="100"/>
        <v>7.1124251266885521</v>
      </c>
      <c r="CT68" s="2">
        <f t="shared" si="101"/>
        <v>1.029201395278263</v>
      </c>
      <c r="CU68" s="50">
        <f t="shared" si="102"/>
        <v>807.79163286643313</v>
      </c>
      <c r="CV68" s="50">
        <f t="shared" si="103"/>
        <v>371.99312875434191</v>
      </c>
      <c r="CW68" s="66">
        <f t="shared" si="104"/>
        <v>82.547144602306915</v>
      </c>
      <c r="CX68" s="66">
        <f t="shared" si="105"/>
        <v>18.281531134575523</v>
      </c>
      <c r="CY68" s="67">
        <f t="shared" si="106"/>
        <v>6.496406365413597E-2</v>
      </c>
      <c r="CZ68" s="67">
        <f t="shared" si="107"/>
        <v>0.68246616140645766</v>
      </c>
      <c r="DA68" s="67">
        <f t="shared" si="108"/>
        <v>7.1124251266915195</v>
      </c>
      <c r="DB68" s="67">
        <f t="shared" si="109"/>
        <v>1.0292013952782686</v>
      </c>
      <c r="DC68" s="66">
        <f t="shared" si="110"/>
        <v>807.79163286625305</v>
      </c>
      <c r="DD68" s="50">
        <f t="shared" si="111"/>
        <v>371.99312875433588</v>
      </c>
      <c r="DE68" s="66">
        <f t="shared" si="112"/>
        <v>82.547144602306076</v>
      </c>
      <c r="DF68" s="66">
        <f t="shared" si="113"/>
        <v>18.281531134575392</v>
      </c>
      <c r="DG68" s="67">
        <f t="shared" si="114"/>
        <v>6.4964063654134888E-2</v>
      </c>
      <c r="DH68" s="67">
        <f t="shared" si="115"/>
        <v>0.68246616140643501</v>
      </c>
      <c r="DI68" s="67">
        <f t="shared" si="116"/>
        <v>7.112425126691698</v>
      </c>
      <c r="DJ68" s="67">
        <f t="shared" si="117"/>
        <v>1.0292013952782688</v>
      </c>
      <c r="DK68" s="66">
        <f t="shared" si="118"/>
        <v>807.79163286624237</v>
      </c>
      <c r="DL68" s="50">
        <f t="shared" si="119"/>
        <v>371.99312875433554</v>
      </c>
      <c r="DM68" s="66">
        <f t="shared" si="120"/>
        <v>82.547144602306034</v>
      </c>
      <c r="DN68" s="66">
        <f t="shared" si="121"/>
        <v>18.281531134575385</v>
      </c>
      <c r="DO68" s="67">
        <f t="shared" si="122"/>
        <v>6.4964063654134818E-2</v>
      </c>
      <c r="DP68" s="67">
        <f t="shared" si="123"/>
        <v>0.68246616140643357</v>
      </c>
      <c r="DQ68" s="67">
        <f t="shared" si="124"/>
        <v>7.1124251266917087</v>
      </c>
      <c r="DR68" s="67">
        <f t="shared" si="125"/>
        <v>1.029201395278269</v>
      </c>
      <c r="DS68" s="66">
        <f t="shared" si="126"/>
        <v>807.79163286624203</v>
      </c>
      <c r="DT68" s="50">
        <f t="shared" si="127"/>
        <v>371.99312875433554</v>
      </c>
      <c r="DU68" s="66">
        <f t="shared" si="128"/>
        <v>82.547144602306034</v>
      </c>
      <c r="DV68" s="66">
        <f t="shared" si="129"/>
        <v>18.281531134575385</v>
      </c>
      <c r="DW68" s="67">
        <f t="shared" si="130"/>
        <v>6.4964063654134818E-2</v>
      </c>
      <c r="DX68" s="67">
        <f t="shared" si="131"/>
        <v>0.68246616140643357</v>
      </c>
      <c r="DY68" s="67">
        <f t="shared" si="132"/>
        <v>7.1124251266917087</v>
      </c>
      <c r="DZ68" s="67">
        <f t="shared" si="133"/>
        <v>1.029201395278269</v>
      </c>
      <c r="EA68" s="66">
        <f t="shared" si="134"/>
        <v>807.79163286624203</v>
      </c>
      <c r="EB68" s="50">
        <f t="shared" si="135"/>
        <v>371.99312875433554</v>
      </c>
      <c r="EC68" s="66">
        <f t="shared" si="136"/>
        <v>82.547144602306034</v>
      </c>
      <c r="ED68" s="66">
        <f t="shared" si="137"/>
        <v>18.281531134575385</v>
      </c>
      <c r="EE68" s="67">
        <f t="shared" si="138"/>
        <v>6.4964063654134818E-2</v>
      </c>
      <c r="EF68" s="67">
        <f t="shared" si="139"/>
        <v>0.68246616140643357</v>
      </c>
      <c r="EG68" s="67">
        <f t="shared" si="140"/>
        <v>7.1124251266917087</v>
      </c>
      <c r="EH68" s="67">
        <f t="shared" si="141"/>
        <v>1.029201395278269</v>
      </c>
      <c r="EI68" s="66">
        <f t="shared" si="142"/>
        <v>807.79163286624203</v>
      </c>
      <c r="EJ68" s="50">
        <f t="shared" si="143"/>
        <v>371.99312875433554</v>
      </c>
      <c r="EK68" s="66">
        <f t="shared" si="144"/>
        <v>82.547144602306034</v>
      </c>
      <c r="EL68" s="66">
        <f t="shared" si="145"/>
        <v>18.281531134575385</v>
      </c>
      <c r="EM68" s="67">
        <f t="shared" si="146"/>
        <v>6.4964063654134818E-2</v>
      </c>
      <c r="EN68" s="67">
        <f t="shared" si="147"/>
        <v>0.68246616140643357</v>
      </c>
      <c r="EO68" s="67">
        <f t="shared" si="148"/>
        <v>7.1124251266917087</v>
      </c>
      <c r="EP68" s="67">
        <f t="shared" si="149"/>
        <v>1.029201395278269</v>
      </c>
      <c r="EQ68" s="50">
        <f t="shared" si="150"/>
        <v>0.32827823521463251</v>
      </c>
      <c r="ER68" s="50">
        <f t="shared" si="151"/>
        <v>98.843128754335567</v>
      </c>
      <c r="ES68" s="50">
        <f>IF(P59,S122,"")</f>
        <v>0.6</v>
      </c>
      <c r="ET68" s="50">
        <f>IF(P59,EQ122,"")</f>
        <v>0.50534326570936272</v>
      </c>
      <c r="EU68" s="50">
        <f>IF(P59,ER122,"")</f>
        <v>96.596120717297822</v>
      </c>
    </row>
    <row r="69" spans="15:151" x14ac:dyDescent="0.25">
      <c r="O69" s="15" t="s">
        <v>9</v>
      </c>
      <c r="P69" s="51">
        <f>IF(P59,VLOOKUP($P$63,Dbk!$A$14:$AE$481,10),"")</f>
        <v>0.624</v>
      </c>
      <c r="Q69" s="51">
        <f>IF(P59,VLOOKUP($Q$63,Dbk!$A$14:$AE$481,10),"")</f>
        <v>0.34399999999999997</v>
      </c>
      <c r="S69" s="50">
        <v>7.0000000000000007E-2</v>
      </c>
      <c r="T69" s="56">
        <f t="shared" si="23"/>
        <v>382.24282100387188</v>
      </c>
      <c r="U69" s="50">
        <f t="shared" si="24"/>
        <v>84.028124858228722</v>
      </c>
      <c r="V69" s="50">
        <f t="shared" si="25"/>
        <v>18.507285733956497</v>
      </c>
      <c r="W69" s="2">
        <f t="shared" si="26"/>
        <v>6.6767204388216442E-2</v>
      </c>
      <c r="X69" s="2">
        <f t="shared" si="27"/>
        <v>0.72190137575695423</v>
      </c>
      <c r="Y69" s="2">
        <f t="shared" si="28"/>
        <v>6.1081283127722958</v>
      </c>
      <c r="Z69" s="2">
        <f t="shared" si="29"/>
        <v>1.0364624661854669</v>
      </c>
      <c r="AA69" s="50">
        <f t="shared" si="30"/>
        <v>815.22935635830186</v>
      </c>
      <c r="AB69" s="50">
        <f t="shared" si="31"/>
        <v>372.2398757487291</v>
      </c>
      <c r="AC69" s="50">
        <f t="shared" si="32"/>
        <v>82.581710649505212</v>
      </c>
      <c r="AD69" s="50">
        <f t="shared" si="33"/>
        <v>18.286862658183974</v>
      </c>
      <c r="AE69" s="2">
        <f t="shared" si="34"/>
        <v>6.5008638421682918E-2</v>
      </c>
      <c r="AF69" s="2">
        <f t="shared" si="35"/>
        <v>0.68340832224098225</v>
      </c>
      <c r="AG69" s="2">
        <f t="shared" si="36"/>
        <v>6.3608281397328037</v>
      </c>
      <c r="AH69" s="2">
        <f t="shared" si="37"/>
        <v>1.037124210215751</v>
      </c>
      <c r="AI69" s="50">
        <f t="shared" si="38"/>
        <v>798.20720857628044</v>
      </c>
      <c r="AJ69" s="50">
        <f t="shared" si="39"/>
        <v>371.67241738904852</v>
      </c>
      <c r="AK69" s="50">
        <f t="shared" si="40"/>
        <v>82.502293926573302</v>
      </c>
      <c r="AL69" s="50">
        <f t="shared" si="41"/>
        <v>18.274608863632476</v>
      </c>
      <c r="AM69" s="2">
        <f t="shared" si="42"/>
        <v>6.4906042886454698E-2</v>
      </c>
      <c r="AN69" s="2">
        <f t="shared" si="43"/>
        <v>0.68124209392803747</v>
      </c>
      <c r="AO69" s="2">
        <f t="shared" si="44"/>
        <v>6.3754664803066419</v>
      </c>
      <c r="AP69" s="2">
        <f t="shared" si="45"/>
        <v>1.0371627250314024</v>
      </c>
      <c r="AQ69" s="50">
        <f t="shared" si="46"/>
        <v>797.19648156055473</v>
      </c>
      <c r="AR69" s="50">
        <f t="shared" si="47"/>
        <v>371.63841389420963</v>
      </c>
      <c r="AS69" s="50">
        <f t="shared" si="48"/>
        <v>82.497543702933726</v>
      </c>
      <c r="AT69" s="50">
        <f t="shared" si="49"/>
        <v>18.273875419310009</v>
      </c>
      <c r="AU69" s="2">
        <f t="shared" si="50"/>
        <v>6.4899885636497026E-2</v>
      </c>
      <c r="AV69" s="2">
        <f t="shared" si="51"/>
        <v>0.68111234587878255</v>
      </c>
      <c r="AW69" s="2">
        <f t="shared" si="52"/>
        <v>6.3763446965609996</v>
      </c>
      <c r="AX69" s="2">
        <f t="shared" si="53"/>
        <v>1.0371650363139659</v>
      </c>
      <c r="AY69" s="50">
        <f t="shared" si="54"/>
        <v>797.13575758879529</v>
      </c>
      <c r="AZ69" s="50">
        <f t="shared" si="55"/>
        <v>371.63636986144797</v>
      </c>
      <c r="BA69" s="50">
        <f t="shared" si="56"/>
        <v>82.497258186425952</v>
      </c>
      <c r="BB69" s="50">
        <f t="shared" si="57"/>
        <v>18.273831333185282</v>
      </c>
      <c r="BC69" s="2">
        <f t="shared" si="58"/>
        <v>6.4899515475133243E-2</v>
      </c>
      <c r="BD69" s="2">
        <f t="shared" si="59"/>
        <v>0.68110454661542175</v>
      </c>
      <c r="BE69" s="2">
        <f t="shared" si="60"/>
        <v>6.3763974920657986</v>
      </c>
      <c r="BF69" s="2">
        <f t="shared" si="61"/>
        <v>1.0371651752629722</v>
      </c>
      <c r="BG69" s="50">
        <f t="shared" si="62"/>
        <v>797.132106750253</v>
      </c>
      <c r="BH69" s="50">
        <f t="shared" si="63"/>
        <v>371.63624696633406</v>
      </c>
      <c r="BI69" s="50">
        <f t="shared" si="64"/>
        <v>82.497241020186976</v>
      </c>
      <c r="BJ69" s="50">
        <f t="shared" si="65"/>
        <v>18.27382868256867</v>
      </c>
      <c r="BK69" s="2">
        <f t="shared" si="66"/>
        <v>6.4899493219484669E-2</v>
      </c>
      <c r="BL69" s="2">
        <f t="shared" si="67"/>
        <v>0.68110407769445114</v>
      </c>
      <c r="BM69" s="2">
        <f t="shared" si="68"/>
        <v>6.3764006663483732</v>
      </c>
      <c r="BN69" s="2">
        <f t="shared" si="69"/>
        <v>1.0371651836171651</v>
      </c>
      <c r="BO69" s="50">
        <f t="shared" si="70"/>
        <v>797.13188724572206</v>
      </c>
      <c r="BP69" s="50">
        <f t="shared" si="71"/>
        <v>371.6362395773225</v>
      </c>
      <c r="BQ69" s="50">
        <f t="shared" si="72"/>
        <v>82.497239988075236</v>
      </c>
      <c r="BR69" s="50">
        <f t="shared" si="73"/>
        <v>18.273828523201626</v>
      </c>
      <c r="BS69" s="2">
        <f t="shared" si="74"/>
        <v>6.4899491881373728E-2</v>
      </c>
      <c r="BT69" s="2">
        <f t="shared" si="75"/>
        <v>0.68110404950079806</v>
      </c>
      <c r="BU69" s="2">
        <f t="shared" si="76"/>
        <v>6.3764008572006885</v>
      </c>
      <c r="BV69" s="2">
        <f t="shared" si="77"/>
        <v>1.0371651841194574</v>
      </c>
      <c r="BW69" s="50">
        <f t="shared" si="78"/>
        <v>797.13187404810719</v>
      </c>
      <c r="BX69" s="50">
        <f t="shared" si="79"/>
        <v>371.63623913306139</v>
      </c>
      <c r="BY69" s="50">
        <f t="shared" si="80"/>
        <v>82.497239926019958</v>
      </c>
      <c r="BZ69" s="50">
        <f t="shared" si="81"/>
        <v>18.273828513619744</v>
      </c>
      <c r="CA69" s="2">
        <f t="shared" si="82"/>
        <v>6.4899491800920375E-2</v>
      </c>
      <c r="CB69" s="2">
        <f t="shared" si="83"/>
        <v>0.68110404780566713</v>
      </c>
      <c r="CC69" s="2">
        <f t="shared" si="84"/>
        <v>6.3764008686755975</v>
      </c>
      <c r="CD69" s="2">
        <f t="shared" si="85"/>
        <v>1.0371651841496574</v>
      </c>
      <c r="CE69" s="50">
        <f t="shared" si="86"/>
        <v>797.13187325460638</v>
      </c>
      <c r="CF69" s="50">
        <f t="shared" si="87"/>
        <v>371.63623910635033</v>
      </c>
      <c r="CG69" s="50">
        <f t="shared" si="88"/>
        <v>82.497239922288898</v>
      </c>
      <c r="CH69" s="50">
        <f t="shared" si="89"/>
        <v>18.273828513043647</v>
      </c>
      <c r="CI69" s="2">
        <f t="shared" si="90"/>
        <v>6.4899491796083175E-2</v>
      </c>
      <c r="CJ69" s="2">
        <f t="shared" si="91"/>
        <v>0.68110404770374744</v>
      </c>
      <c r="CK69" s="2">
        <f t="shared" si="92"/>
        <v>6.3764008693655265</v>
      </c>
      <c r="CL69" s="2">
        <f t="shared" si="93"/>
        <v>1.0371651841514733</v>
      </c>
      <c r="CM69" s="50">
        <f t="shared" si="94"/>
        <v>797.13187320689747</v>
      </c>
      <c r="CN69" s="50">
        <f t="shared" si="95"/>
        <v>371.63623910474439</v>
      </c>
      <c r="CO69" s="50">
        <f t="shared" si="96"/>
        <v>82.497239922064608</v>
      </c>
      <c r="CP69" s="50">
        <f t="shared" si="97"/>
        <v>18.273828513009001</v>
      </c>
      <c r="CQ69" s="2">
        <f t="shared" si="98"/>
        <v>6.4899491795792297E-2</v>
      </c>
      <c r="CR69" s="2">
        <f t="shared" si="99"/>
        <v>0.68110404769762045</v>
      </c>
      <c r="CS69" s="2">
        <f t="shared" si="100"/>
        <v>6.3764008694070036</v>
      </c>
      <c r="CT69" s="2">
        <f t="shared" si="101"/>
        <v>1.0371651841515823</v>
      </c>
      <c r="CU69" s="50">
        <f t="shared" si="102"/>
        <v>797.13187320402915</v>
      </c>
      <c r="CV69" s="50">
        <f t="shared" si="103"/>
        <v>371.63623910464787</v>
      </c>
      <c r="CW69" s="66">
        <f t="shared" si="104"/>
        <v>82.497239922051094</v>
      </c>
      <c r="CX69" s="66">
        <f t="shared" si="105"/>
        <v>18.273828513006926</v>
      </c>
      <c r="CY69" s="67">
        <f t="shared" si="106"/>
        <v>6.4899491795774866E-2</v>
      </c>
      <c r="CZ69" s="67">
        <f t="shared" si="107"/>
        <v>0.68110404769725175</v>
      </c>
      <c r="DA69" s="67">
        <f t="shared" si="108"/>
        <v>6.3764008694094985</v>
      </c>
      <c r="DB69" s="67">
        <f t="shared" si="109"/>
        <v>1.037165184151589</v>
      </c>
      <c r="DC69" s="66">
        <f t="shared" si="110"/>
        <v>797.13187320385737</v>
      </c>
      <c r="DD69" s="50">
        <f t="shared" si="111"/>
        <v>371.63623910464207</v>
      </c>
      <c r="DE69" s="66">
        <f t="shared" si="112"/>
        <v>82.497239922050284</v>
      </c>
      <c r="DF69" s="66">
        <f t="shared" si="113"/>
        <v>18.273828513006801</v>
      </c>
      <c r="DG69" s="67">
        <f t="shared" si="114"/>
        <v>6.4899491795773812E-2</v>
      </c>
      <c r="DH69" s="67">
        <f t="shared" si="115"/>
        <v>0.68110404769722943</v>
      </c>
      <c r="DI69" s="67">
        <f t="shared" si="116"/>
        <v>6.3764008694096495</v>
      </c>
      <c r="DJ69" s="67">
        <f t="shared" si="117"/>
        <v>1.0371651841515894</v>
      </c>
      <c r="DK69" s="66">
        <f t="shared" si="118"/>
        <v>797.13187320384611</v>
      </c>
      <c r="DL69" s="50">
        <f t="shared" si="119"/>
        <v>371.63623910464162</v>
      </c>
      <c r="DM69" s="66">
        <f t="shared" si="120"/>
        <v>82.497239922050255</v>
      </c>
      <c r="DN69" s="66">
        <f t="shared" si="121"/>
        <v>18.273828513006787</v>
      </c>
      <c r="DO69" s="67">
        <f t="shared" si="122"/>
        <v>6.4899491795773701E-2</v>
      </c>
      <c r="DP69" s="67">
        <f t="shared" si="123"/>
        <v>0.68110404769722832</v>
      </c>
      <c r="DQ69" s="67">
        <f t="shared" si="124"/>
        <v>6.3764008694096601</v>
      </c>
      <c r="DR69" s="67">
        <f t="shared" si="125"/>
        <v>1.0371651841515894</v>
      </c>
      <c r="DS69" s="66">
        <f t="shared" si="126"/>
        <v>797.13187320384566</v>
      </c>
      <c r="DT69" s="50">
        <f t="shared" si="127"/>
        <v>371.63623910464162</v>
      </c>
      <c r="DU69" s="66">
        <f t="shared" si="128"/>
        <v>82.497239922050255</v>
      </c>
      <c r="DV69" s="66">
        <f t="shared" si="129"/>
        <v>18.273828513006787</v>
      </c>
      <c r="DW69" s="67">
        <f t="shared" si="130"/>
        <v>6.4899491795773701E-2</v>
      </c>
      <c r="DX69" s="67">
        <f t="shared" si="131"/>
        <v>0.68110404769722832</v>
      </c>
      <c r="DY69" s="67">
        <f t="shared" si="132"/>
        <v>6.3764008694096601</v>
      </c>
      <c r="DZ69" s="67">
        <f t="shared" si="133"/>
        <v>1.0371651841515894</v>
      </c>
      <c r="EA69" s="66">
        <f t="shared" si="134"/>
        <v>797.13187320384566</v>
      </c>
      <c r="EB69" s="50">
        <f t="shared" si="135"/>
        <v>371.63623910464162</v>
      </c>
      <c r="EC69" s="66">
        <f t="shared" si="136"/>
        <v>82.497239922050255</v>
      </c>
      <c r="ED69" s="66">
        <f t="shared" si="137"/>
        <v>18.273828513006787</v>
      </c>
      <c r="EE69" s="67">
        <f t="shared" si="138"/>
        <v>6.4899491795773701E-2</v>
      </c>
      <c r="EF69" s="67">
        <f t="shared" si="139"/>
        <v>0.68110404769722832</v>
      </c>
      <c r="EG69" s="67">
        <f t="shared" si="140"/>
        <v>6.3764008694096601</v>
      </c>
      <c r="EH69" s="67">
        <f t="shared" si="141"/>
        <v>1.0371651841515894</v>
      </c>
      <c r="EI69" s="66">
        <f t="shared" si="142"/>
        <v>797.13187320384566</v>
      </c>
      <c r="EJ69" s="50">
        <f t="shared" si="143"/>
        <v>371.63623910464162</v>
      </c>
      <c r="EK69" s="66">
        <f t="shared" si="144"/>
        <v>82.497239922050255</v>
      </c>
      <c r="EL69" s="66">
        <f t="shared" si="145"/>
        <v>18.273828513006787</v>
      </c>
      <c r="EM69" s="67">
        <f t="shared" si="146"/>
        <v>6.4899491795773701E-2</v>
      </c>
      <c r="EN69" s="67">
        <f t="shared" si="147"/>
        <v>0.68110404769722832</v>
      </c>
      <c r="EO69" s="67">
        <f t="shared" si="148"/>
        <v>6.3764008694096601</v>
      </c>
      <c r="EP69" s="67">
        <f t="shared" si="149"/>
        <v>1.0371651841515894</v>
      </c>
      <c r="EQ69" s="50">
        <f t="shared" si="150"/>
        <v>0.33882668650270187</v>
      </c>
      <c r="ER69" s="50">
        <f t="shared" si="151"/>
        <v>98.486239104641641</v>
      </c>
      <c r="ES69" s="50">
        <f>IF(P59,S132,"")</f>
        <v>0.7</v>
      </c>
      <c r="ET69" s="50">
        <f>IF(P59,EQ132,"")</f>
        <v>0.55869393231744058</v>
      </c>
      <c r="EU69" s="50">
        <f>IF(P59,ER132,"")</f>
        <v>97.315945775721616</v>
      </c>
    </row>
    <row r="70" spans="15:151" ht="18" x14ac:dyDescent="0.35">
      <c r="O70" s="15" t="s">
        <v>564</v>
      </c>
      <c r="P70" s="53">
        <f>IF(P59,IF(ISNUMBER(VLOOKUP(P4,M7:V56,9)),VLOOKUP(P4,M7:V56,9),0.29056-0.08775*P69),"")</f>
        <v>0.25409999999999999</v>
      </c>
      <c r="Q70" s="53">
        <f>IF(P59,IF(ISNUMBER(VLOOKUP(P4,M7:V56,10)),VLOOKUP(P4,M7:V56,10),0.29056-0.08775*Q69),"")</f>
        <v>0.23380000000000001</v>
      </c>
      <c r="S70" s="50">
        <v>0.08</v>
      </c>
      <c r="T70" s="56">
        <f t="shared" si="23"/>
        <v>382.21036355648414</v>
      </c>
      <c r="U70" s="50">
        <f t="shared" si="24"/>
        <v>84.023283162796801</v>
      </c>
      <c r="V70" s="50">
        <f t="shared" si="25"/>
        <v>18.506556639681264</v>
      </c>
      <c r="W70" s="2">
        <f t="shared" si="26"/>
        <v>6.6761654167577872E-2</v>
      </c>
      <c r="X70" s="2">
        <f t="shared" si="27"/>
        <v>0.7217755001315499</v>
      </c>
      <c r="Y70" s="2">
        <f t="shared" si="28"/>
        <v>5.5354788386459512</v>
      </c>
      <c r="Z70" s="2">
        <f t="shared" si="29"/>
        <v>1.0447730240948647</v>
      </c>
      <c r="AA70" s="50">
        <f t="shared" si="30"/>
        <v>807.16608835927366</v>
      </c>
      <c r="AB70" s="50">
        <f t="shared" si="31"/>
        <v>371.97229190853216</v>
      </c>
      <c r="AC70" s="50">
        <f t="shared" si="32"/>
        <v>82.544227987212622</v>
      </c>
      <c r="AD70" s="50">
        <f t="shared" si="33"/>
        <v>18.281081135133117</v>
      </c>
      <c r="AE70" s="2">
        <f t="shared" si="34"/>
        <v>6.4960296898544184E-2</v>
      </c>
      <c r="AF70" s="2">
        <f t="shared" si="35"/>
        <v>0.68238661525114097</v>
      </c>
      <c r="AG70" s="2">
        <f t="shared" si="36"/>
        <v>5.7617708425185006</v>
      </c>
      <c r="AH70" s="2">
        <f t="shared" si="37"/>
        <v>1.0455767679979135</v>
      </c>
      <c r="AI70" s="50">
        <f t="shared" si="38"/>
        <v>790.02307654050298</v>
      </c>
      <c r="AJ70" s="50">
        <f t="shared" si="39"/>
        <v>371.39606578844371</v>
      </c>
      <c r="AK70" s="50">
        <f t="shared" si="40"/>
        <v>82.463716271747245</v>
      </c>
      <c r="AL70" s="50">
        <f t="shared" si="41"/>
        <v>18.26865077209397</v>
      </c>
      <c r="AM70" s="2">
        <f t="shared" si="42"/>
        <v>6.4855970996550077E-2</v>
      </c>
      <c r="AN70" s="2">
        <f t="shared" si="43"/>
        <v>0.68018780008499657</v>
      </c>
      <c r="AO70" s="2">
        <f t="shared" si="44"/>
        <v>5.7747687842228128</v>
      </c>
      <c r="AP70" s="2">
        <f t="shared" si="45"/>
        <v>1.0456230881773354</v>
      </c>
      <c r="AQ70" s="50">
        <f t="shared" si="46"/>
        <v>789.01283112125225</v>
      </c>
      <c r="AR70" s="50">
        <f t="shared" si="47"/>
        <v>371.36179130419805</v>
      </c>
      <c r="AS70" s="50">
        <f t="shared" si="48"/>
        <v>82.458936149697152</v>
      </c>
      <c r="AT70" s="50">
        <f t="shared" si="49"/>
        <v>18.267912252807371</v>
      </c>
      <c r="AU70" s="2">
        <f t="shared" si="50"/>
        <v>6.4849755912482057E-2</v>
      </c>
      <c r="AV70" s="2">
        <f t="shared" si="51"/>
        <v>0.68005707130461446</v>
      </c>
      <c r="AW70" s="2">
        <f t="shared" si="52"/>
        <v>5.7755428081054356</v>
      </c>
      <c r="AX70" s="2">
        <f t="shared" si="53"/>
        <v>1.0456258470447959</v>
      </c>
      <c r="AY70" s="50">
        <f t="shared" si="54"/>
        <v>788.95258304248955</v>
      </c>
      <c r="AZ70" s="50">
        <f t="shared" si="55"/>
        <v>371.359746142993</v>
      </c>
      <c r="BA70" s="50">
        <f t="shared" si="56"/>
        <v>82.458650950571297</v>
      </c>
      <c r="BB70" s="50">
        <f t="shared" si="57"/>
        <v>18.267868188318129</v>
      </c>
      <c r="BC70" s="2">
        <f t="shared" si="58"/>
        <v>6.4849385023599035E-2</v>
      </c>
      <c r="BD70" s="2">
        <f t="shared" si="59"/>
        <v>0.68004927091649192</v>
      </c>
      <c r="BE70" s="2">
        <f t="shared" si="60"/>
        <v>5.7755889973479553</v>
      </c>
      <c r="BF70" s="2">
        <f t="shared" si="61"/>
        <v>1.0456260116797791</v>
      </c>
      <c r="BG70" s="50">
        <f t="shared" si="62"/>
        <v>788.94898747389254</v>
      </c>
      <c r="BH70" s="50">
        <f t="shared" si="63"/>
        <v>371.35962408498949</v>
      </c>
      <c r="BI70" s="50">
        <f t="shared" si="64"/>
        <v>82.458633929610272</v>
      </c>
      <c r="BJ70" s="50">
        <f t="shared" si="65"/>
        <v>18.267865558500191</v>
      </c>
      <c r="BK70" s="2">
        <f t="shared" si="66"/>
        <v>6.4849362888323617E-2</v>
      </c>
      <c r="BL70" s="2">
        <f t="shared" si="67"/>
        <v>0.68004880537945778</v>
      </c>
      <c r="BM70" s="2">
        <f t="shared" si="68"/>
        <v>5.7755917539961086</v>
      </c>
      <c r="BN70" s="2">
        <f t="shared" si="69"/>
        <v>1.0456260215054658</v>
      </c>
      <c r="BO70" s="50">
        <f t="shared" si="70"/>
        <v>788.94877288346788</v>
      </c>
      <c r="BP70" s="50">
        <f t="shared" si="71"/>
        <v>371.3596168003196</v>
      </c>
      <c r="BQ70" s="50">
        <f t="shared" si="72"/>
        <v>82.458632913765086</v>
      </c>
      <c r="BR70" s="50">
        <f t="shared" si="73"/>
        <v>18.26786540154734</v>
      </c>
      <c r="BS70" s="2">
        <f t="shared" si="74"/>
        <v>6.4849361567244926E-2</v>
      </c>
      <c r="BT70" s="2">
        <f t="shared" si="75"/>
        <v>0.68004877759526372</v>
      </c>
      <c r="BU70" s="2">
        <f t="shared" si="76"/>
        <v>5.7755919185185158</v>
      </c>
      <c r="BV70" s="2">
        <f t="shared" si="77"/>
        <v>1.0456260220918829</v>
      </c>
      <c r="BW70" s="50">
        <f t="shared" si="78"/>
        <v>788.9487600762684</v>
      </c>
      <c r="BX70" s="50">
        <f t="shared" si="79"/>
        <v>371.35961636555544</v>
      </c>
      <c r="BY70" s="50">
        <f t="shared" si="80"/>
        <v>82.458632853137374</v>
      </c>
      <c r="BZ70" s="50">
        <f t="shared" si="81"/>
        <v>18.267865392180081</v>
      </c>
      <c r="CA70" s="2">
        <f t="shared" si="82"/>
        <v>6.4849361488400231E-2</v>
      </c>
      <c r="CB70" s="2">
        <f t="shared" si="83"/>
        <v>0.68004877593704549</v>
      </c>
      <c r="CC70" s="2">
        <f t="shared" si="84"/>
        <v>5.7755919283375521</v>
      </c>
      <c r="CD70" s="2">
        <f t="shared" si="85"/>
        <v>1.0456260221268816</v>
      </c>
      <c r="CE70" s="50">
        <f t="shared" si="86"/>
        <v>788.94875931190847</v>
      </c>
      <c r="CF70" s="50">
        <f t="shared" si="87"/>
        <v>371.35961633960778</v>
      </c>
      <c r="CG70" s="50">
        <f t="shared" si="88"/>
        <v>82.458632849518978</v>
      </c>
      <c r="CH70" s="50">
        <f t="shared" si="89"/>
        <v>18.267865391621008</v>
      </c>
      <c r="CI70" s="2">
        <f t="shared" si="90"/>
        <v>6.4849361483694565E-2</v>
      </c>
      <c r="CJ70" s="2">
        <f t="shared" si="91"/>
        <v>0.68004877583807977</v>
      </c>
      <c r="CK70" s="2">
        <f t="shared" si="92"/>
        <v>5.7755919289235722</v>
      </c>
      <c r="CL70" s="2">
        <f t="shared" si="93"/>
        <v>1.0456260221289704</v>
      </c>
      <c r="CM70" s="50">
        <f t="shared" si="94"/>
        <v>788.94875926629015</v>
      </c>
      <c r="CN70" s="50">
        <f t="shared" si="95"/>
        <v>371.35961633805925</v>
      </c>
      <c r="CO70" s="50">
        <f t="shared" si="96"/>
        <v>82.458632849303029</v>
      </c>
      <c r="CP70" s="50">
        <f t="shared" si="97"/>
        <v>18.267865391587652</v>
      </c>
      <c r="CQ70" s="2">
        <f t="shared" si="98"/>
        <v>6.4849361483413762E-2</v>
      </c>
      <c r="CR70" s="2">
        <f t="shared" si="99"/>
        <v>0.68004877583217316</v>
      </c>
      <c r="CS70" s="2">
        <f t="shared" si="100"/>
        <v>5.7755919289585478</v>
      </c>
      <c r="CT70" s="2">
        <f t="shared" si="101"/>
        <v>1.0456260221290949</v>
      </c>
      <c r="CU70" s="50">
        <f t="shared" si="102"/>
        <v>788.94875926356747</v>
      </c>
      <c r="CV70" s="50">
        <f t="shared" si="103"/>
        <v>371.35961633796671</v>
      </c>
      <c r="CW70" s="66">
        <f t="shared" si="104"/>
        <v>82.458632849290112</v>
      </c>
      <c r="CX70" s="66">
        <f t="shared" si="105"/>
        <v>18.267865391585655</v>
      </c>
      <c r="CY70" s="67">
        <f t="shared" si="106"/>
        <v>6.4849361483396983E-2</v>
      </c>
      <c r="CZ70" s="67">
        <f t="shared" si="107"/>
        <v>0.68004877583182022</v>
      </c>
      <c r="DA70" s="67">
        <f t="shared" si="108"/>
        <v>5.7755919289606386</v>
      </c>
      <c r="DB70" s="67">
        <f t="shared" si="109"/>
        <v>1.0456260221291025</v>
      </c>
      <c r="DC70" s="66">
        <f t="shared" si="110"/>
        <v>788.9487592634041</v>
      </c>
      <c r="DD70" s="50">
        <f t="shared" si="111"/>
        <v>371.35961633796126</v>
      </c>
      <c r="DE70" s="66">
        <f t="shared" si="112"/>
        <v>82.458632849289373</v>
      </c>
      <c r="DF70" s="66">
        <f t="shared" si="113"/>
        <v>18.267865391585534</v>
      </c>
      <c r="DG70" s="67">
        <f t="shared" si="114"/>
        <v>6.484936148339597E-2</v>
      </c>
      <c r="DH70" s="67">
        <f t="shared" si="115"/>
        <v>0.68004877583179979</v>
      </c>
      <c r="DI70" s="67">
        <f t="shared" si="116"/>
        <v>5.7755919289607576</v>
      </c>
      <c r="DJ70" s="67">
        <f t="shared" si="117"/>
        <v>1.0456260221291029</v>
      </c>
      <c r="DK70" s="66">
        <f t="shared" si="118"/>
        <v>788.94875926339557</v>
      </c>
      <c r="DL70" s="50">
        <f t="shared" si="119"/>
        <v>371.35961633796092</v>
      </c>
      <c r="DM70" s="66">
        <f t="shared" si="120"/>
        <v>82.458632849289287</v>
      </c>
      <c r="DN70" s="66">
        <f t="shared" si="121"/>
        <v>18.267865391585534</v>
      </c>
      <c r="DO70" s="67">
        <f t="shared" si="122"/>
        <v>6.4849361483395956E-2</v>
      </c>
      <c r="DP70" s="67">
        <f t="shared" si="123"/>
        <v>0.68004877583179801</v>
      </c>
      <c r="DQ70" s="67">
        <f t="shared" si="124"/>
        <v>5.7755919289607691</v>
      </c>
      <c r="DR70" s="67">
        <f t="shared" si="125"/>
        <v>1.0456260221291029</v>
      </c>
      <c r="DS70" s="66">
        <f t="shared" si="126"/>
        <v>788.94875926339489</v>
      </c>
      <c r="DT70" s="50">
        <f t="shared" si="127"/>
        <v>371.35961633796092</v>
      </c>
      <c r="DU70" s="66">
        <f t="shared" si="128"/>
        <v>82.458632849289287</v>
      </c>
      <c r="DV70" s="66">
        <f t="shared" si="129"/>
        <v>18.267865391585534</v>
      </c>
      <c r="DW70" s="67">
        <f t="shared" si="130"/>
        <v>6.4849361483395956E-2</v>
      </c>
      <c r="DX70" s="67">
        <f t="shared" si="131"/>
        <v>0.68004877583179801</v>
      </c>
      <c r="DY70" s="67">
        <f t="shared" si="132"/>
        <v>5.7755919289607691</v>
      </c>
      <c r="DZ70" s="67">
        <f t="shared" si="133"/>
        <v>1.0456260221291029</v>
      </c>
      <c r="EA70" s="66">
        <f t="shared" si="134"/>
        <v>788.94875926339489</v>
      </c>
      <c r="EB70" s="50">
        <f t="shared" si="135"/>
        <v>371.35961633796092</v>
      </c>
      <c r="EC70" s="66">
        <f t="shared" si="136"/>
        <v>82.458632849289287</v>
      </c>
      <c r="ED70" s="66">
        <f t="shared" si="137"/>
        <v>18.267865391585534</v>
      </c>
      <c r="EE70" s="67">
        <f t="shared" si="138"/>
        <v>6.4849361483395956E-2</v>
      </c>
      <c r="EF70" s="67">
        <f t="shared" si="139"/>
        <v>0.68004877583179801</v>
      </c>
      <c r="EG70" s="67">
        <f t="shared" si="140"/>
        <v>5.7755919289607691</v>
      </c>
      <c r="EH70" s="67">
        <f t="shared" si="141"/>
        <v>1.0456260221291029</v>
      </c>
      <c r="EI70" s="66">
        <f t="shared" si="142"/>
        <v>788.94875926339489</v>
      </c>
      <c r="EJ70" s="50">
        <f t="shared" si="143"/>
        <v>371.35961633796092</v>
      </c>
      <c r="EK70" s="66">
        <f t="shared" si="144"/>
        <v>82.458632849289287</v>
      </c>
      <c r="EL70" s="66">
        <f t="shared" si="145"/>
        <v>18.267865391585534</v>
      </c>
      <c r="EM70" s="67">
        <f t="shared" si="146"/>
        <v>6.4849361483395956E-2</v>
      </c>
      <c r="EN70" s="67">
        <f t="shared" si="147"/>
        <v>0.68004877583179801</v>
      </c>
      <c r="EO70" s="67">
        <f t="shared" si="148"/>
        <v>5.7755919289607691</v>
      </c>
      <c r="EP70" s="67">
        <f t="shared" si="149"/>
        <v>1.0456260221291029</v>
      </c>
      <c r="EQ70" s="50">
        <f t="shared" si="150"/>
        <v>0.34714352332357756</v>
      </c>
      <c r="ER70" s="50">
        <f t="shared" si="151"/>
        <v>98.209616337960938</v>
      </c>
      <c r="ES70" s="50">
        <f>IF(P59,S142,"")</f>
        <v>0.8</v>
      </c>
      <c r="ET70" s="50">
        <f>IF(P59,EQ142,"")</f>
        <v>0.63815725753660091</v>
      </c>
      <c r="EU70" s="50">
        <f>IF(P59,ER142,"")</f>
        <v>98.741765269622647</v>
      </c>
    </row>
    <row r="71" spans="15:151" x14ac:dyDescent="0.25">
      <c r="O71" s="87" t="s">
        <v>658</v>
      </c>
      <c r="P71" s="51">
        <f>IF(P59,IF(ISNUMBER(VLOOKUP($P$4,$M$7:$V$56,7)),VLOOKUP($P$4,$M$7:$V$56,7),""),"")</f>
        <v>906.52560000000005</v>
      </c>
      <c r="Q71" s="51">
        <f>IF(P59,IF(ISNUMBER(VLOOKUP($P$4,$M$7:$V$56,8)),VLOOKUP($P$4,$M$7:$V$56,8),""),"")</f>
        <v>1396.6397999999999</v>
      </c>
      <c r="S71" s="50">
        <v>0.09</v>
      </c>
      <c r="T71" s="56">
        <f t="shared" si="23"/>
        <v>382.1779061090964</v>
      </c>
      <c r="U71" s="50">
        <f t="shared" si="24"/>
        <v>84.018442472807507</v>
      </c>
      <c r="V71" s="50">
        <f t="shared" si="25"/>
        <v>18.50582763788638</v>
      </c>
      <c r="W71" s="2">
        <f t="shared" si="26"/>
        <v>6.6756102911828638E-2</v>
      </c>
      <c r="X71" s="2">
        <f t="shared" si="27"/>
        <v>0.72164963106714153</v>
      </c>
      <c r="Y71" s="2">
        <f t="shared" si="28"/>
        <v>5.0609158441005331</v>
      </c>
      <c r="Z71" s="2">
        <f t="shared" si="29"/>
        <v>1.0535159484744303</v>
      </c>
      <c r="AA71" s="50">
        <f t="shared" si="30"/>
        <v>800.73716875411299</v>
      </c>
      <c r="AB71" s="50">
        <f t="shared" si="31"/>
        <v>371.75737809614827</v>
      </c>
      <c r="AC71" s="50">
        <f t="shared" si="32"/>
        <v>82.514167028482461</v>
      </c>
      <c r="AD71" s="50">
        <f t="shared" si="33"/>
        <v>18.276441849677486</v>
      </c>
      <c r="AE71" s="2">
        <f t="shared" si="34"/>
        <v>6.4921422636118498E-2</v>
      </c>
      <c r="AF71" s="2">
        <f t="shared" si="35"/>
        <v>0.68156630923945816</v>
      </c>
      <c r="AG71" s="2">
        <f t="shared" si="36"/>
        <v>5.2648289171930642</v>
      </c>
      <c r="AH71" s="2">
        <f t="shared" si="37"/>
        <v>1.0544664405622326</v>
      </c>
      <c r="AI71" s="50">
        <f t="shared" si="38"/>
        <v>783.54573804639858</v>
      </c>
      <c r="AJ71" s="50">
        <f t="shared" si="39"/>
        <v>371.17568605309077</v>
      </c>
      <c r="AK71" s="50">
        <f t="shared" si="40"/>
        <v>82.432997992570904</v>
      </c>
      <c r="AL71" s="50">
        <f t="shared" si="41"/>
        <v>18.263903869344379</v>
      </c>
      <c r="AM71" s="2">
        <f t="shared" si="42"/>
        <v>6.4815990003959031E-2</v>
      </c>
      <c r="AN71" s="2">
        <f t="shared" si="43"/>
        <v>0.67934734898797977</v>
      </c>
      <c r="AO71" s="2">
        <f t="shared" si="44"/>
        <v>5.2764398732002187</v>
      </c>
      <c r="AP71" s="2">
        <f t="shared" si="45"/>
        <v>1.0545206588571239</v>
      </c>
      <c r="AQ71" s="50">
        <f t="shared" si="46"/>
        <v>782.54057842213092</v>
      </c>
      <c r="AR71" s="50">
        <f t="shared" si="47"/>
        <v>371.14135415859835</v>
      </c>
      <c r="AS71" s="50">
        <f t="shared" si="48"/>
        <v>82.428216200273454</v>
      </c>
      <c r="AT71" s="50">
        <f t="shared" si="49"/>
        <v>18.263164726951906</v>
      </c>
      <c r="AU71" s="2">
        <f t="shared" si="50"/>
        <v>6.4809757520550931E-2</v>
      </c>
      <c r="AV71" s="2">
        <f t="shared" si="51"/>
        <v>0.67921644370515366</v>
      </c>
      <c r="AW71" s="2">
        <f t="shared" si="52"/>
        <v>5.2771259275178002</v>
      </c>
      <c r="AX71" s="2">
        <f t="shared" si="53"/>
        <v>1.0545238627577596</v>
      </c>
      <c r="AY71" s="50">
        <f t="shared" si="54"/>
        <v>782.48109730987187</v>
      </c>
      <c r="AZ71" s="50">
        <f t="shared" si="55"/>
        <v>371.13932141396356</v>
      </c>
      <c r="BA71" s="50">
        <f t="shared" si="56"/>
        <v>82.427933107783275</v>
      </c>
      <c r="BB71" s="50">
        <f t="shared" si="57"/>
        <v>18.263120966335389</v>
      </c>
      <c r="BC71" s="2">
        <f t="shared" si="58"/>
        <v>6.4809388469595747E-2</v>
      </c>
      <c r="BD71" s="2">
        <f t="shared" si="59"/>
        <v>0.67920869318919863</v>
      </c>
      <c r="BE71" s="2">
        <f t="shared" si="60"/>
        <v>5.2771665505415619</v>
      </c>
      <c r="BF71" s="2">
        <f t="shared" si="61"/>
        <v>1.0545240524699779</v>
      </c>
      <c r="BG71" s="50">
        <f t="shared" si="62"/>
        <v>782.47757496854604</v>
      </c>
      <c r="BH71" s="50">
        <f t="shared" si="63"/>
        <v>371.13920103531848</v>
      </c>
      <c r="BI71" s="50">
        <f t="shared" si="64"/>
        <v>82.42791634322289</v>
      </c>
      <c r="BJ71" s="50">
        <f t="shared" si="65"/>
        <v>18.263118374852773</v>
      </c>
      <c r="BK71" s="2">
        <f t="shared" si="66"/>
        <v>6.4809366614367925E-2</v>
      </c>
      <c r="BL71" s="2">
        <f t="shared" si="67"/>
        <v>0.6792082342062471</v>
      </c>
      <c r="BM71" s="2">
        <f t="shared" si="68"/>
        <v>5.2771689562366024</v>
      </c>
      <c r="BN71" s="2">
        <f t="shared" si="69"/>
        <v>1.0545240637047373</v>
      </c>
      <c r="BO71" s="50">
        <f t="shared" si="70"/>
        <v>782.47736637443143</v>
      </c>
      <c r="BP71" s="50">
        <f t="shared" si="71"/>
        <v>371.13919390644503</v>
      </c>
      <c r="BQ71" s="50">
        <f t="shared" si="72"/>
        <v>82.427915350419013</v>
      </c>
      <c r="BR71" s="50">
        <f t="shared" si="73"/>
        <v>18.263118221384129</v>
      </c>
      <c r="BS71" s="2">
        <f t="shared" si="74"/>
        <v>6.4809365320091836E-2</v>
      </c>
      <c r="BT71" s="2">
        <f t="shared" si="75"/>
        <v>0.67920820702508822</v>
      </c>
      <c r="BU71" s="2">
        <f t="shared" si="76"/>
        <v>5.2771690987028981</v>
      </c>
      <c r="BV71" s="2">
        <f t="shared" si="77"/>
        <v>1.0545240643700646</v>
      </c>
      <c r="BW71" s="50">
        <f t="shared" si="78"/>
        <v>782.47735402139517</v>
      </c>
      <c r="BX71" s="50">
        <f t="shared" si="79"/>
        <v>371.13919348426975</v>
      </c>
      <c r="BY71" s="50">
        <f t="shared" si="80"/>
        <v>82.427915291624714</v>
      </c>
      <c r="BZ71" s="50">
        <f t="shared" si="81"/>
        <v>18.263118212295648</v>
      </c>
      <c r="CA71" s="2">
        <f t="shared" si="82"/>
        <v>6.4809365243444203E-2</v>
      </c>
      <c r="CB71" s="2">
        <f t="shared" si="83"/>
        <v>0.67920820541540727</v>
      </c>
      <c r="CC71" s="2">
        <f t="shared" si="84"/>
        <v>5.2771691071398177</v>
      </c>
      <c r="CD71" s="2">
        <f t="shared" si="85"/>
        <v>1.0545240644094656</v>
      </c>
      <c r="CE71" s="50">
        <f t="shared" si="86"/>
        <v>782.47735328984186</v>
      </c>
      <c r="CF71" s="50">
        <f t="shared" si="87"/>
        <v>371.13919345926843</v>
      </c>
      <c r="CG71" s="50">
        <f t="shared" si="88"/>
        <v>82.427915288142927</v>
      </c>
      <c r="CH71" s="50">
        <f t="shared" si="89"/>
        <v>18.263118211757426</v>
      </c>
      <c r="CI71" s="2">
        <f t="shared" si="90"/>
        <v>6.4809365238905084E-2</v>
      </c>
      <c r="CJ71" s="2">
        <f t="shared" si="91"/>
        <v>0.67920820532008175</v>
      </c>
      <c r="CK71" s="2">
        <f t="shared" si="92"/>
        <v>5.2771691076394545</v>
      </c>
      <c r="CL71" s="2">
        <f t="shared" si="93"/>
        <v>1.054524064411799</v>
      </c>
      <c r="CM71" s="50">
        <f t="shared" si="94"/>
        <v>782.47735324652001</v>
      </c>
      <c r="CN71" s="50">
        <f t="shared" si="95"/>
        <v>371.13919345778788</v>
      </c>
      <c r="CO71" s="50">
        <f t="shared" si="96"/>
        <v>82.427915287936727</v>
      </c>
      <c r="CP71" s="50">
        <f t="shared" si="97"/>
        <v>18.263118211725548</v>
      </c>
      <c r="CQ71" s="2">
        <f t="shared" si="98"/>
        <v>6.4809365238636271E-2</v>
      </c>
      <c r="CR71" s="2">
        <f t="shared" si="99"/>
        <v>0.67920820531443671</v>
      </c>
      <c r="CS71" s="2">
        <f t="shared" si="100"/>
        <v>5.2771691076690432</v>
      </c>
      <c r="CT71" s="2">
        <f t="shared" si="101"/>
        <v>1.0545240644119371</v>
      </c>
      <c r="CU71" s="50">
        <f t="shared" si="102"/>
        <v>782.47735324395342</v>
      </c>
      <c r="CV71" s="50">
        <f t="shared" si="103"/>
        <v>371.13919345770012</v>
      </c>
      <c r="CW71" s="66">
        <f t="shared" si="104"/>
        <v>82.427915287924492</v>
      </c>
      <c r="CX71" s="66">
        <f t="shared" si="105"/>
        <v>18.263118211723665</v>
      </c>
      <c r="CY71" s="67">
        <f t="shared" si="106"/>
        <v>6.4809365238620367E-2</v>
      </c>
      <c r="CZ71" s="67">
        <f t="shared" si="107"/>
        <v>0.67920820531410186</v>
      </c>
      <c r="DA71" s="67">
        <f t="shared" si="108"/>
        <v>5.2771691076707956</v>
      </c>
      <c r="DB71" s="67">
        <f t="shared" si="109"/>
        <v>1.0545240644119453</v>
      </c>
      <c r="DC71" s="66">
        <f t="shared" si="110"/>
        <v>782.47735324380199</v>
      </c>
      <c r="DD71" s="50">
        <f t="shared" si="111"/>
        <v>371.13919345769489</v>
      </c>
      <c r="DE71" s="66">
        <f t="shared" si="112"/>
        <v>82.427915287923767</v>
      </c>
      <c r="DF71" s="66">
        <f t="shared" si="113"/>
        <v>18.263118211723551</v>
      </c>
      <c r="DG71" s="67">
        <f t="shared" si="114"/>
        <v>6.480936523861941E-2</v>
      </c>
      <c r="DH71" s="67">
        <f t="shared" si="115"/>
        <v>0.67920820531408188</v>
      </c>
      <c r="DI71" s="67">
        <f t="shared" si="116"/>
        <v>5.2771691076709013</v>
      </c>
      <c r="DJ71" s="67">
        <f t="shared" si="117"/>
        <v>1.0545240644119458</v>
      </c>
      <c r="DK71" s="66">
        <f t="shared" si="118"/>
        <v>782.47735324379266</v>
      </c>
      <c r="DL71" s="50">
        <f t="shared" si="119"/>
        <v>371.13919345769466</v>
      </c>
      <c r="DM71" s="66">
        <f t="shared" si="120"/>
        <v>82.427915287923767</v>
      </c>
      <c r="DN71" s="66">
        <f t="shared" si="121"/>
        <v>18.263118211723544</v>
      </c>
      <c r="DO71" s="67">
        <f t="shared" si="122"/>
        <v>6.4809365238619354E-2</v>
      </c>
      <c r="DP71" s="67">
        <f t="shared" si="123"/>
        <v>0.67920820531408144</v>
      </c>
      <c r="DQ71" s="67">
        <f t="shared" si="124"/>
        <v>5.277169107670904</v>
      </c>
      <c r="DR71" s="67">
        <f t="shared" si="125"/>
        <v>1.0545240644119458</v>
      </c>
      <c r="DS71" s="66">
        <f t="shared" si="126"/>
        <v>782.47735324379255</v>
      </c>
      <c r="DT71" s="50">
        <f t="shared" si="127"/>
        <v>371.13919345769466</v>
      </c>
      <c r="DU71" s="66">
        <f t="shared" si="128"/>
        <v>82.427915287923767</v>
      </c>
      <c r="DV71" s="66">
        <f t="shared" si="129"/>
        <v>18.263118211723544</v>
      </c>
      <c r="DW71" s="67">
        <f t="shared" si="130"/>
        <v>6.4809365238619354E-2</v>
      </c>
      <c r="DX71" s="67">
        <f t="shared" si="131"/>
        <v>0.67920820531408144</v>
      </c>
      <c r="DY71" s="67">
        <f t="shared" si="132"/>
        <v>5.277169107670904</v>
      </c>
      <c r="DZ71" s="67">
        <f t="shared" si="133"/>
        <v>1.0545240644119458</v>
      </c>
      <c r="EA71" s="66">
        <f t="shared" si="134"/>
        <v>782.47735324379255</v>
      </c>
      <c r="EB71" s="50">
        <f t="shared" si="135"/>
        <v>371.13919345769466</v>
      </c>
      <c r="EC71" s="66">
        <f t="shared" si="136"/>
        <v>82.427915287923767</v>
      </c>
      <c r="ED71" s="66">
        <f t="shared" si="137"/>
        <v>18.263118211723544</v>
      </c>
      <c r="EE71" s="67">
        <f t="shared" si="138"/>
        <v>6.4809365238619354E-2</v>
      </c>
      <c r="EF71" s="67">
        <f t="shared" si="139"/>
        <v>0.67920820531408144</v>
      </c>
      <c r="EG71" s="67">
        <f t="shared" si="140"/>
        <v>5.277169107670904</v>
      </c>
      <c r="EH71" s="67">
        <f t="shared" si="141"/>
        <v>1.0545240644119458</v>
      </c>
      <c r="EI71" s="66">
        <f t="shared" si="142"/>
        <v>782.47735324379255</v>
      </c>
      <c r="EJ71" s="50">
        <f t="shared" si="143"/>
        <v>371.13919345769466</v>
      </c>
      <c r="EK71" s="66">
        <f t="shared" si="144"/>
        <v>82.427915287923767</v>
      </c>
      <c r="EL71" s="66">
        <f t="shared" si="145"/>
        <v>18.263118211723544</v>
      </c>
      <c r="EM71" s="67">
        <f t="shared" si="146"/>
        <v>6.4809365238619354E-2</v>
      </c>
      <c r="EN71" s="67">
        <f t="shared" si="147"/>
        <v>0.67920820531408144</v>
      </c>
      <c r="EO71" s="67">
        <f t="shared" si="148"/>
        <v>5.277169107670904</v>
      </c>
      <c r="EP71" s="67">
        <f t="shared" si="149"/>
        <v>1.0545240644119458</v>
      </c>
      <c r="EQ71" s="50">
        <f t="shared" si="150"/>
        <v>0.35390694027619535</v>
      </c>
      <c r="ER71" s="50">
        <f t="shared" si="151"/>
        <v>97.989193457694682</v>
      </c>
      <c r="ES71" s="50">
        <f>IF(P59,S152,"")</f>
        <v>0.9</v>
      </c>
      <c r="ET71" s="50">
        <f>IF(P59,EQ152,"")</f>
        <v>0.76693427542196346</v>
      </c>
      <c r="EU71" s="50">
        <f>IF(P59,ER152,"")</f>
        <v>101.35921531092129</v>
      </c>
    </row>
    <row r="72" spans="15:151" x14ac:dyDescent="0.25">
      <c r="O72" s="15" t="s">
        <v>585</v>
      </c>
      <c r="P72" s="62">
        <f>83.14*P67/P68</f>
        <v>863.48505827201359</v>
      </c>
      <c r="Q72" s="62">
        <f>83.14*Q67/Q68</f>
        <v>244.08445632138867</v>
      </c>
      <c r="S72" s="61">
        <v>0.1</v>
      </c>
      <c r="T72" s="64">
        <f t="shared" si="23"/>
        <v>382.14544866170866</v>
      </c>
      <c r="U72" s="61">
        <f t="shared" si="24"/>
        <v>84.01360278785755</v>
      </c>
      <c r="V72" s="61">
        <f t="shared" si="25"/>
        <v>18.505098728549807</v>
      </c>
      <c r="W72" s="65">
        <f t="shared" si="26"/>
        <v>6.675055062117051E-2</v>
      </c>
      <c r="X72" s="65">
        <f t="shared" si="27"/>
        <v>0.72152376856134948</v>
      </c>
      <c r="Y72" s="65">
        <f t="shared" si="28"/>
        <v>4.6619398828561067</v>
      </c>
      <c r="Z72" s="65">
        <f t="shared" si="29"/>
        <v>1.0626465135637231</v>
      </c>
      <c r="AA72" s="61">
        <f t="shared" si="30"/>
        <v>795.47941446222444</v>
      </c>
      <c r="AB72" s="61">
        <f t="shared" si="31"/>
        <v>371.58056655507653</v>
      </c>
      <c r="AC72" s="61">
        <f t="shared" si="32"/>
        <v>82.489464773524361</v>
      </c>
      <c r="AD72" s="61">
        <f t="shared" si="33"/>
        <v>18.272627887113135</v>
      </c>
      <c r="AE72" s="65">
        <f t="shared" si="34"/>
        <v>6.4889408356892136E-2</v>
      </c>
      <c r="AF72" s="65">
        <f t="shared" si="35"/>
        <v>0.68089163118493157</v>
      </c>
      <c r="AG72" s="65">
        <f t="shared" si="36"/>
        <v>4.846784451829877</v>
      </c>
      <c r="AH72" s="65">
        <f t="shared" si="37"/>
        <v>1.063748761568803</v>
      </c>
      <c r="AI72" s="61">
        <f t="shared" si="38"/>
        <v>778.28626296917025</v>
      </c>
      <c r="AJ72" s="61">
        <f t="shared" si="39"/>
        <v>370.99564540167864</v>
      </c>
      <c r="AK72" s="61">
        <f t="shared" si="40"/>
        <v>82.40793265213874</v>
      </c>
      <c r="AL72" s="61">
        <f t="shared" si="41"/>
        <v>18.260028779230495</v>
      </c>
      <c r="AM72" s="65">
        <f t="shared" si="42"/>
        <v>6.478329399499215E-2</v>
      </c>
      <c r="AN72" s="65">
        <f t="shared" si="43"/>
        <v>0.67866093920695647</v>
      </c>
      <c r="AO72" s="65">
        <f t="shared" si="44"/>
        <v>4.8572193006909732</v>
      </c>
      <c r="AP72" s="65">
        <f t="shared" si="45"/>
        <v>1.0638109941820537</v>
      </c>
      <c r="AQ72" s="61">
        <f t="shared" si="46"/>
        <v>777.28887351304365</v>
      </c>
      <c r="AR72" s="61">
        <f t="shared" si="47"/>
        <v>370.96139112660069</v>
      </c>
      <c r="AS72" s="61">
        <f t="shared" si="48"/>
        <v>82.403166822016289</v>
      </c>
      <c r="AT72" s="61">
        <f t="shared" si="49"/>
        <v>18.259291807467005</v>
      </c>
      <c r="AU72" s="65">
        <f t="shared" si="50"/>
        <v>6.4777069913580093E-2</v>
      </c>
      <c r="AV72" s="65">
        <f t="shared" si="51"/>
        <v>0.67853036443395587</v>
      </c>
      <c r="AW72" s="65">
        <f t="shared" si="52"/>
        <v>4.8578310535350671</v>
      </c>
      <c r="AX72" s="65">
        <f t="shared" si="53"/>
        <v>1.0638146426502557</v>
      </c>
      <c r="AY72" s="61">
        <f t="shared" si="54"/>
        <v>777.23031061665233</v>
      </c>
      <c r="AZ72" s="61">
        <f t="shared" si="55"/>
        <v>370.95937873152241</v>
      </c>
      <c r="BA72" s="61">
        <f t="shared" si="56"/>
        <v>82.402886866013034</v>
      </c>
      <c r="BB72" s="61">
        <f t="shared" si="57"/>
        <v>18.259248514267963</v>
      </c>
      <c r="BC72" s="65">
        <f t="shared" si="58"/>
        <v>6.4776704223065612E-2</v>
      </c>
      <c r="BD72" s="65">
        <f t="shared" si="59"/>
        <v>0.67852269353651362</v>
      </c>
      <c r="BE72" s="65">
        <f t="shared" si="60"/>
        <v>4.8578669955267975</v>
      </c>
      <c r="BF72" s="65">
        <f t="shared" si="61"/>
        <v>1.0638148570068591</v>
      </c>
      <c r="BG72" s="61">
        <f t="shared" si="62"/>
        <v>777.22686959146347</v>
      </c>
      <c r="BH72" s="61">
        <f t="shared" si="63"/>
        <v>370.95926048382546</v>
      </c>
      <c r="BI72" s="61">
        <f t="shared" si="64"/>
        <v>82.402870415992169</v>
      </c>
      <c r="BJ72" s="61">
        <f t="shared" si="65"/>
        <v>18.25924597038351</v>
      </c>
      <c r="BK72" s="65">
        <f t="shared" si="66"/>
        <v>6.4776682735090713E-2</v>
      </c>
      <c r="BL72" s="65">
        <f t="shared" si="67"/>
        <v>0.67852224279771711</v>
      </c>
      <c r="BM72" s="65">
        <f t="shared" si="68"/>
        <v>4.8578691074747438</v>
      </c>
      <c r="BN72" s="65">
        <f t="shared" si="69"/>
        <v>1.0638148696024325</v>
      </c>
      <c r="BO72" s="61">
        <f t="shared" si="70"/>
        <v>777.22666739608565</v>
      </c>
      <c r="BP72" s="61">
        <f t="shared" si="71"/>
        <v>370.95925353555219</v>
      </c>
      <c r="BQ72" s="61">
        <f t="shared" si="72"/>
        <v>82.402869449383914</v>
      </c>
      <c r="BR72" s="61">
        <f t="shared" si="73"/>
        <v>18.259245820904066</v>
      </c>
      <c r="BS72" s="65">
        <f t="shared" si="74"/>
        <v>6.4776681472449915E-2</v>
      </c>
      <c r="BT72" s="65">
        <f t="shared" si="75"/>
        <v>0.67852221631216048</v>
      </c>
      <c r="BU72" s="65">
        <f t="shared" si="76"/>
        <v>4.857869231573523</v>
      </c>
      <c r="BV72" s="65">
        <f t="shared" si="77"/>
        <v>1.0638148703425527</v>
      </c>
      <c r="BW72" s="61">
        <f t="shared" si="78"/>
        <v>777.22665551501279</v>
      </c>
      <c r="BX72" s="61">
        <f t="shared" si="79"/>
        <v>370.95925312726911</v>
      </c>
      <c r="BY72" s="61">
        <f t="shared" si="80"/>
        <v>82.402869392585657</v>
      </c>
      <c r="BZ72" s="61">
        <f t="shared" si="81"/>
        <v>18.259245812120604</v>
      </c>
      <c r="CA72" s="65">
        <f t="shared" si="82"/>
        <v>6.477668139825668E-2</v>
      </c>
      <c r="CB72" s="65">
        <f t="shared" si="83"/>
        <v>0.67852221475585917</v>
      </c>
      <c r="CC72" s="65">
        <f t="shared" si="84"/>
        <v>4.8578692388656144</v>
      </c>
      <c r="CD72" s="65">
        <f t="shared" si="85"/>
        <v>1.0638148703860424</v>
      </c>
      <c r="CE72" s="61">
        <f t="shared" si="86"/>
        <v>777.22665481687659</v>
      </c>
      <c r="CF72" s="61">
        <f t="shared" si="87"/>
        <v>370.95925310327823</v>
      </c>
      <c r="CG72" s="61">
        <f t="shared" si="88"/>
        <v>82.402869389248181</v>
      </c>
      <c r="CH72" s="61">
        <f t="shared" si="89"/>
        <v>18.259245811604483</v>
      </c>
      <c r="CI72" s="65">
        <f t="shared" si="90"/>
        <v>6.4776681393897056E-2</v>
      </c>
      <c r="CJ72" s="65">
        <f t="shared" si="91"/>
        <v>0.67852221466441032</v>
      </c>
      <c r="CK72" s="65">
        <f t="shared" si="92"/>
        <v>4.8578692392941001</v>
      </c>
      <c r="CL72" s="65">
        <f t="shared" si="93"/>
        <v>1.0638148703885979</v>
      </c>
      <c r="CM72" s="61">
        <f t="shared" si="94"/>
        <v>777.22665477585315</v>
      </c>
      <c r="CN72" s="61">
        <f t="shared" si="95"/>
        <v>370.95925310186851</v>
      </c>
      <c r="CO72" s="61">
        <f t="shared" si="96"/>
        <v>82.402869389052086</v>
      </c>
      <c r="CP72" s="61">
        <f t="shared" si="97"/>
        <v>18.259245811574147</v>
      </c>
      <c r="CQ72" s="65">
        <f t="shared" si="98"/>
        <v>6.4776681393640845E-2</v>
      </c>
      <c r="CR72" s="65">
        <f t="shared" si="99"/>
        <v>0.67852221465903717</v>
      </c>
      <c r="CS72" s="65">
        <f t="shared" si="100"/>
        <v>4.8578692393192782</v>
      </c>
      <c r="CT72" s="65">
        <f t="shared" si="101"/>
        <v>1.063814870388748</v>
      </c>
      <c r="CU72" s="61">
        <f t="shared" si="102"/>
        <v>777.22665477344322</v>
      </c>
      <c r="CV72" s="61">
        <f t="shared" si="103"/>
        <v>370.95925310178563</v>
      </c>
      <c r="CW72" s="61">
        <f t="shared" si="104"/>
        <v>82.402869389040546</v>
      </c>
      <c r="CX72" s="61">
        <f t="shared" si="105"/>
        <v>18.25924581157237</v>
      </c>
      <c r="CY72" s="65">
        <f t="shared" si="106"/>
        <v>6.4776681393625815E-2</v>
      </c>
      <c r="CZ72" s="65">
        <f t="shared" si="107"/>
        <v>0.67852221465872109</v>
      </c>
      <c r="DA72" s="65">
        <f t="shared" si="108"/>
        <v>4.8578692393207579</v>
      </c>
      <c r="DB72" s="65">
        <f t="shared" si="109"/>
        <v>1.0638148703887569</v>
      </c>
      <c r="DC72" s="61">
        <f t="shared" si="110"/>
        <v>777.22665477330179</v>
      </c>
      <c r="DD72" s="61">
        <f t="shared" si="111"/>
        <v>370.95925310178086</v>
      </c>
      <c r="DE72" s="61">
        <f t="shared" si="112"/>
        <v>82.402869389039893</v>
      </c>
      <c r="DF72" s="61">
        <f t="shared" si="113"/>
        <v>18.259245811572267</v>
      </c>
      <c r="DG72" s="65">
        <f t="shared" si="114"/>
        <v>6.4776681393624927E-2</v>
      </c>
      <c r="DH72" s="65">
        <f t="shared" si="115"/>
        <v>0.67852221465870266</v>
      </c>
      <c r="DI72" s="65">
        <f t="shared" si="116"/>
        <v>4.8578692393208449</v>
      </c>
      <c r="DJ72" s="65">
        <f t="shared" si="117"/>
        <v>1.0638148703887575</v>
      </c>
      <c r="DK72" s="61">
        <f t="shared" si="118"/>
        <v>777.22665477329372</v>
      </c>
      <c r="DL72" s="61">
        <f t="shared" si="119"/>
        <v>370.95925310178052</v>
      </c>
      <c r="DM72" s="61">
        <f t="shared" si="120"/>
        <v>82.402869389039822</v>
      </c>
      <c r="DN72" s="61">
        <f t="shared" si="121"/>
        <v>18.259245811572267</v>
      </c>
      <c r="DO72" s="65">
        <f t="shared" si="122"/>
        <v>6.4776681393624913E-2</v>
      </c>
      <c r="DP72" s="65">
        <f t="shared" si="123"/>
        <v>0.67852221465870133</v>
      </c>
      <c r="DQ72" s="65">
        <f t="shared" si="124"/>
        <v>4.8578692393208502</v>
      </c>
      <c r="DR72" s="65">
        <f t="shared" si="125"/>
        <v>1.0638148703887575</v>
      </c>
      <c r="DS72" s="61">
        <f t="shared" si="126"/>
        <v>777.22665477329338</v>
      </c>
      <c r="DT72" s="61">
        <f t="shared" si="127"/>
        <v>370.95925310178052</v>
      </c>
      <c r="DU72" s="61">
        <f t="shared" si="128"/>
        <v>82.402869389039822</v>
      </c>
      <c r="DV72" s="61">
        <f t="shared" si="129"/>
        <v>18.259245811572267</v>
      </c>
      <c r="DW72" s="65">
        <f t="shared" si="130"/>
        <v>6.4776681393624913E-2</v>
      </c>
      <c r="DX72" s="65">
        <f t="shared" si="131"/>
        <v>0.67852221465870133</v>
      </c>
      <c r="DY72" s="65">
        <f t="shared" si="132"/>
        <v>4.8578692393208502</v>
      </c>
      <c r="DZ72" s="65">
        <f t="shared" si="133"/>
        <v>1.0638148703887575</v>
      </c>
      <c r="EA72" s="61">
        <f t="shared" si="134"/>
        <v>777.22665477329338</v>
      </c>
      <c r="EB72" s="61">
        <f t="shared" si="135"/>
        <v>370.95925310178052</v>
      </c>
      <c r="EC72" s="61">
        <f t="shared" si="136"/>
        <v>82.402869389039822</v>
      </c>
      <c r="ED72" s="61">
        <f t="shared" si="137"/>
        <v>18.259245811572267</v>
      </c>
      <c r="EE72" s="65">
        <f t="shared" si="138"/>
        <v>6.4776681393624913E-2</v>
      </c>
      <c r="EF72" s="65">
        <f t="shared" si="139"/>
        <v>0.67852221465870133</v>
      </c>
      <c r="EG72" s="65">
        <f t="shared" si="140"/>
        <v>4.8578692393208502</v>
      </c>
      <c r="EH72" s="65">
        <f t="shared" si="141"/>
        <v>1.0638148703887575</v>
      </c>
      <c r="EI72" s="61">
        <f t="shared" si="142"/>
        <v>777.22665477329338</v>
      </c>
      <c r="EJ72" s="61">
        <f t="shared" si="143"/>
        <v>370.95925310178052</v>
      </c>
      <c r="EK72" s="61">
        <f t="shared" si="144"/>
        <v>82.402869389039822</v>
      </c>
      <c r="EL72" s="61">
        <f t="shared" si="145"/>
        <v>18.259245811572267</v>
      </c>
      <c r="EM72" s="65">
        <f t="shared" si="146"/>
        <v>6.4776681393624913E-2</v>
      </c>
      <c r="EN72" s="65">
        <f t="shared" si="147"/>
        <v>0.67852221465870133</v>
      </c>
      <c r="EO72" s="65">
        <f t="shared" si="148"/>
        <v>4.8578692393208502</v>
      </c>
      <c r="EP72" s="65">
        <f t="shared" si="149"/>
        <v>1.0638148703887575</v>
      </c>
      <c r="EQ72" s="61">
        <f t="shared" si="150"/>
        <v>0.35955661938882921</v>
      </c>
      <c r="ER72" s="61">
        <f t="shared" si="151"/>
        <v>97.809253101780541</v>
      </c>
      <c r="ES72" s="50">
        <f>IF(P59,S162,"")</f>
        <v>1</v>
      </c>
      <c r="ET72" s="50">
        <f>IF(P59,EQ162,"")</f>
        <v>0.99999999999999867</v>
      </c>
      <c r="EU72" s="50">
        <f>IF(P59,ER162,"")</f>
        <v>106.07427839681134</v>
      </c>
    </row>
    <row r="73" spans="15:151" x14ac:dyDescent="0.25">
      <c r="S73" s="50">
        <v>0.11</v>
      </c>
      <c r="T73" s="56">
        <f t="shared" si="23"/>
        <v>382.11299121432091</v>
      </c>
      <c r="U73" s="50">
        <f t="shared" si="24"/>
        <v>84.008764107544081</v>
      </c>
      <c r="V73" s="50">
        <f t="shared" si="25"/>
        <v>18.504369911649519</v>
      </c>
      <c r="W73" s="2">
        <f t="shared" ref="W73:W136" si="152">(V73/U73)*EXP(-1*$P$71/($S$59*T73))</f>
        <v>6.674499729580502E-2</v>
      </c>
      <c r="X73" s="2">
        <f t="shared" ref="X73:X136" si="153">(U73/V73)*EXP(-1*$Q$71/($S$59*T73))</f>
        <v>0.72139791261179953</v>
      </c>
      <c r="Y73" s="2">
        <f t="shared" si="28"/>
        <v>4.3223234713284713</v>
      </c>
      <c r="Z73" s="2">
        <f t="shared" si="29"/>
        <v>1.0721307964647331</v>
      </c>
      <c r="AA73" s="50">
        <f t="shared" si="30"/>
        <v>791.08330077413507</v>
      </c>
      <c r="AB73" s="50">
        <f t="shared" si="31"/>
        <v>371.4319974561754</v>
      </c>
      <c r="AC73" s="50">
        <f t="shared" si="32"/>
        <v>82.468728572163698</v>
      </c>
      <c r="AD73" s="50">
        <f t="shared" si="33"/>
        <v>18.269425101474887</v>
      </c>
      <c r="AE73" s="2">
        <f t="shared" si="34"/>
        <v>6.4862485416384924E-2</v>
      </c>
      <c r="AF73" s="2">
        <f t="shared" si="35"/>
        <v>0.68032485673454934</v>
      </c>
      <c r="AG73" s="2">
        <f t="shared" si="36"/>
        <v>4.4908053368438923</v>
      </c>
      <c r="AH73" s="2">
        <f t="shared" si="37"/>
        <v>1.0733903042245876</v>
      </c>
      <c r="AI73" s="50">
        <f t="shared" si="38"/>
        <v>773.91916528155127</v>
      </c>
      <c r="AJ73" s="50">
        <f t="shared" si="39"/>
        <v>370.84539607438762</v>
      </c>
      <c r="AK73" s="50">
        <f t="shared" si="40"/>
        <v>82.387035588113505</v>
      </c>
      <c r="AL73" s="50">
        <f t="shared" si="41"/>
        <v>18.256796909593795</v>
      </c>
      <c r="AM73" s="2">
        <f t="shared" si="42"/>
        <v>6.4755985308869238E-2</v>
      </c>
      <c r="AN73" s="2">
        <f t="shared" si="43"/>
        <v>0.67808824862189365</v>
      </c>
      <c r="AO73" s="2">
        <f t="shared" si="44"/>
        <v>4.5002371169749145</v>
      </c>
      <c r="AP73" s="2">
        <f t="shared" si="45"/>
        <v>1.0734607026348015</v>
      </c>
      <c r="AQ73" s="50">
        <f t="shared" si="46"/>
        <v>772.9310951169623</v>
      </c>
      <c r="AR73" s="50">
        <f t="shared" si="47"/>
        <v>370.81130568940773</v>
      </c>
      <c r="AS73" s="50">
        <f t="shared" si="48"/>
        <v>82.3822968289155</v>
      </c>
      <c r="AT73" s="50">
        <f t="shared" si="49"/>
        <v>18.256063878145913</v>
      </c>
      <c r="AU73" s="2">
        <f t="shared" si="50"/>
        <v>6.4749786287665673E-2</v>
      </c>
      <c r="AV73" s="2">
        <f t="shared" si="51"/>
        <v>0.67795832723667127</v>
      </c>
      <c r="AW73" s="2">
        <f t="shared" si="52"/>
        <v>4.5007858279042807</v>
      </c>
      <c r="AX73" s="2">
        <f t="shared" si="53"/>
        <v>1.073464797832377</v>
      </c>
      <c r="AY73" s="50">
        <f t="shared" si="54"/>
        <v>772.87352225385052</v>
      </c>
      <c r="AZ73" s="50">
        <f t="shared" si="55"/>
        <v>370.80931821447336</v>
      </c>
      <c r="BA73" s="50">
        <f t="shared" si="56"/>
        <v>82.382020588358415</v>
      </c>
      <c r="BB73" s="50">
        <f t="shared" si="57"/>
        <v>18.256021145194008</v>
      </c>
      <c r="BC73" s="2">
        <f t="shared" si="58"/>
        <v>6.4749424850696763E-2</v>
      </c>
      <c r="BD73" s="2">
        <f t="shared" si="59"/>
        <v>0.67795075299951546</v>
      </c>
      <c r="BE73" s="2">
        <f t="shared" si="60"/>
        <v>4.5008178198148139</v>
      </c>
      <c r="BF73" s="2">
        <f t="shared" si="61"/>
        <v>1.0734650365965832</v>
      </c>
      <c r="BG73" s="50">
        <f t="shared" si="62"/>
        <v>772.87016523356385</v>
      </c>
      <c r="BH73" s="50">
        <f t="shared" si="63"/>
        <v>370.80920232292272</v>
      </c>
      <c r="BI73" s="50">
        <f t="shared" si="64"/>
        <v>82.382004480610789</v>
      </c>
      <c r="BJ73" s="50">
        <f t="shared" si="65"/>
        <v>18.256018653404862</v>
      </c>
      <c r="BK73" s="2">
        <f t="shared" si="66"/>
        <v>6.4749403774851555E-2</v>
      </c>
      <c r="BL73" s="2">
        <f t="shared" si="67"/>
        <v>0.67795031133923656</v>
      </c>
      <c r="BM73" s="2">
        <f t="shared" si="68"/>
        <v>4.5008196853002094</v>
      </c>
      <c r="BN73" s="2">
        <f t="shared" si="69"/>
        <v>1.0734650505191969</v>
      </c>
      <c r="BO73" s="50">
        <f t="shared" si="70"/>
        <v>772.86996948077865</v>
      </c>
      <c r="BP73" s="50">
        <f t="shared" si="71"/>
        <v>370.80919556510344</v>
      </c>
      <c r="BQ73" s="50">
        <f t="shared" si="72"/>
        <v>82.382003541342925</v>
      </c>
      <c r="BR73" s="50">
        <f t="shared" si="73"/>
        <v>18.256018508104731</v>
      </c>
      <c r="BS73" s="2">
        <f t="shared" si="74"/>
        <v>6.4749402545885376E-2</v>
      </c>
      <c r="BT73" s="2">
        <f t="shared" si="75"/>
        <v>0.67795028558533088</v>
      </c>
      <c r="BU73" s="2">
        <f t="shared" si="76"/>
        <v>4.5008197940796313</v>
      </c>
      <c r="BV73" s="2">
        <f t="shared" si="77"/>
        <v>1.0734650513310466</v>
      </c>
      <c r="BW73" s="50">
        <f t="shared" si="78"/>
        <v>772.86995806611912</v>
      </c>
      <c r="BX73" s="50">
        <f t="shared" si="79"/>
        <v>370.80919517104405</v>
      </c>
      <c r="BY73" s="50">
        <f t="shared" si="80"/>
        <v>82.382003486572671</v>
      </c>
      <c r="BZ73" s="50">
        <f t="shared" si="81"/>
        <v>18.256018499632049</v>
      </c>
      <c r="CA73" s="2">
        <f t="shared" si="82"/>
        <v>6.4749402474222395E-2</v>
      </c>
      <c r="CB73" s="2">
        <f t="shared" si="83"/>
        <v>0.67795028408357871</v>
      </c>
      <c r="CC73" s="2">
        <f t="shared" si="84"/>
        <v>4.5008198004227351</v>
      </c>
      <c r="CD73" s="2">
        <f t="shared" si="85"/>
        <v>1.0734650513783868</v>
      </c>
      <c r="CE73" s="50">
        <f t="shared" si="86"/>
        <v>772.86995740051179</v>
      </c>
      <c r="CF73" s="50">
        <f t="shared" si="87"/>
        <v>370.8091951480659</v>
      </c>
      <c r="CG73" s="50">
        <f t="shared" si="88"/>
        <v>82.382003483378924</v>
      </c>
      <c r="CH73" s="50">
        <f t="shared" si="89"/>
        <v>18.256018499137998</v>
      </c>
      <c r="CI73" s="2">
        <f t="shared" si="90"/>
        <v>6.474940247004364E-2</v>
      </c>
      <c r="CJ73" s="2">
        <f t="shared" si="91"/>
        <v>0.6779502839960091</v>
      </c>
      <c r="CK73" s="2">
        <f t="shared" si="92"/>
        <v>4.5008198007926126</v>
      </c>
      <c r="CL73" s="2">
        <f t="shared" si="93"/>
        <v>1.0734650513811472</v>
      </c>
      <c r="CM73" s="50">
        <f t="shared" si="94"/>
        <v>772.86995736169843</v>
      </c>
      <c r="CN73" s="50">
        <f t="shared" si="95"/>
        <v>370.80919514672587</v>
      </c>
      <c r="CO73" s="50">
        <f t="shared" si="96"/>
        <v>82.382003483192662</v>
      </c>
      <c r="CP73" s="50">
        <f t="shared" si="97"/>
        <v>18.256018499109185</v>
      </c>
      <c r="CQ73" s="2">
        <f t="shared" si="98"/>
        <v>6.4749402469799947E-2</v>
      </c>
      <c r="CR73" s="2">
        <f t="shared" si="99"/>
        <v>0.67795028399090218</v>
      </c>
      <c r="CS73" s="2">
        <f t="shared" si="100"/>
        <v>4.5008198008141838</v>
      </c>
      <c r="CT73" s="2">
        <f t="shared" si="101"/>
        <v>1.0734650513813082</v>
      </c>
      <c r="CU73" s="50">
        <f t="shared" si="102"/>
        <v>772.86995735943549</v>
      </c>
      <c r="CV73" s="50">
        <f t="shared" si="103"/>
        <v>370.80919514664777</v>
      </c>
      <c r="CW73" s="66">
        <f t="shared" si="104"/>
        <v>82.382003483181876</v>
      </c>
      <c r="CX73" s="66">
        <f t="shared" si="105"/>
        <v>18.256018499107501</v>
      </c>
      <c r="CY73" s="67">
        <f t="shared" si="106"/>
        <v>6.4749402469785666E-2</v>
      </c>
      <c r="CZ73" s="67">
        <f t="shared" si="107"/>
        <v>0.6779502839906052</v>
      </c>
      <c r="DA73" s="67">
        <f t="shared" si="108"/>
        <v>4.5008198008154388</v>
      </c>
      <c r="DB73" s="67">
        <f t="shared" si="109"/>
        <v>1.0734650513813175</v>
      </c>
      <c r="DC73" s="66">
        <f t="shared" si="110"/>
        <v>772.86995735930395</v>
      </c>
      <c r="DD73" s="50">
        <f t="shared" si="111"/>
        <v>370.80919514664322</v>
      </c>
      <c r="DE73" s="66">
        <f t="shared" si="112"/>
        <v>82.382003483181222</v>
      </c>
      <c r="DF73" s="66">
        <f t="shared" si="113"/>
        <v>18.256018499107402</v>
      </c>
      <c r="DG73" s="67">
        <f t="shared" si="114"/>
        <v>6.4749402469784875E-2</v>
      </c>
      <c r="DH73" s="67">
        <f t="shared" si="115"/>
        <v>0.67795028399058799</v>
      </c>
      <c r="DI73" s="67">
        <f t="shared" si="116"/>
        <v>4.5008198008155107</v>
      </c>
      <c r="DJ73" s="67">
        <f t="shared" si="117"/>
        <v>1.0734650513813182</v>
      </c>
      <c r="DK73" s="66">
        <f t="shared" si="118"/>
        <v>772.86995735929645</v>
      </c>
      <c r="DL73" s="50">
        <f t="shared" si="119"/>
        <v>370.80919514664299</v>
      </c>
      <c r="DM73" s="66">
        <f t="shared" si="120"/>
        <v>82.38200348318118</v>
      </c>
      <c r="DN73" s="66">
        <f t="shared" si="121"/>
        <v>18.256018499107402</v>
      </c>
      <c r="DO73" s="67">
        <f t="shared" si="122"/>
        <v>6.4749402469784847E-2</v>
      </c>
      <c r="DP73" s="67">
        <f t="shared" si="123"/>
        <v>0.67795028399058677</v>
      </c>
      <c r="DQ73" s="67">
        <f t="shared" si="124"/>
        <v>4.5008198008155151</v>
      </c>
      <c r="DR73" s="67">
        <f t="shared" si="125"/>
        <v>1.0734650513813182</v>
      </c>
      <c r="DS73" s="66">
        <f t="shared" si="126"/>
        <v>772.8699573592952</v>
      </c>
      <c r="DT73" s="50">
        <f t="shared" si="127"/>
        <v>370.80919514664299</v>
      </c>
      <c r="DU73" s="66">
        <f t="shared" si="128"/>
        <v>82.38200348318118</v>
      </c>
      <c r="DV73" s="66">
        <f t="shared" si="129"/>
        <v>18.256018499107402</v>
      </c>
      <c r="DW73" s="67">
        <f t="shared" si="130"/>
        <v>6.4749402469784847E-2</v>
      </c>
      <c r="DX73" s="67">
        <f t="shared" si="131"/>
        <v>0.67795028399058677</v>
      </c>
      <c r="DY73" s="67">
        <f t="shared" si="132"/>
        <v>4.5008198008155151</v>
      </c>
      <c r="DZ73" s="67">
        <f t="shared" si="133"/>
        <v>1.0734650513813182</v>
      </c>
      <c r="EA73" s="66">
        <f t="shared" si="134"/>
        <v>772.8699573592952</v>
      </c>
      <c r="EB73" s="50">
        <f t="shared" si="135"/>
        <v>370.80919514664299</v>
      </c>
      <c r="EC73" s="66">
        <f t="shared" si="136"/>
        <v>82.38200348318118</v>
      </c>
      <c r="ED73" s="66">
        <f t="shared" si="137"/>
        <v>18.256018499107402</v>
      </c>
      <c r="EE73" s="67">
        <f t="shared" si="138"/>
        <v>6.4749402469784847E-2</v>
      </c>
      <c r="EF73" s="67">
        <f t="shared" si="139"/>
        <v>0.67795028399058677</v>
      </c>
      <c r="EG73" s="67">
        <f t="shared" si="140"/>
        <v>4.5008198008155151</v>
      </c>
      <c r="EH73" s="67">
        <f t="shared" si="141"/>
        <v>1.0734650513813182</v>
      </c>
      <c r="EI73" s="66">
        <f t="shared" si="142"/>
        <v>772.8699573592952</v>
      </c>
      <c r="EJ73" s="50">
        <f t="shared" si="143"/>
        <v>370.80919514664299</v>
      </c>
      <c r="EK73" s="66">
        <f t="shared" si="144"/>
        <v>82.38200348318118</v>
      </c>
      <c r="EL73" s="66">
        <f t="shared" si="145"/>
        <v>18.256018499107402</v>
      </c>
      <c r="EM73" s="67">
        <f t="shared" si="146"/>
        <v>6.4749402469784847E-2</v>
      </c>
      <c r="EN73" s="67">
        <f t="shared" si="147"/>
        <v>0.67795028399058677</v>
      </c>
      <c r="EO73" s="67">
        <f t="shared" si="148"/>
        <v>4.5008198008155151</v>
      </c>
      <c r="EP73" s="67">
        <f t="shared" si="149"/>
        <v>1.0734650513813182</v>
      </c>
      <c r="EQ73" s="50">
        <f t="shared" si="150"/>
        <v>0.36438837910945293</v>
      </c>
      <c r="ER73" s="50">
        <f t="shared" si="151"/>
        <v>97.659195146643015</v>
      </c>
    </row>
    <row r="74" spans="15:151" x14ac:dyDescent="0.25">
      <c r="S74" s="50">
        <v>0.12</v>
      </c>
      <c r="T74" s="56">
        <f t="shared" si="23"/>
        <v>382.08053376693312</v>
      </c>
      <c r="U74" s="50">
        <f t="shared" si="24"/>
        <v>84.003926431464322</v>
      </c>
      <c r="V74" s="50">
        <f t="shared" si="25"/>
        <v>18.50364118716346</v>
      </c>
      <c r="W74" s="2">
        <f t="shared" si="152"/>
        <v>6.6739442935933604E-2</v>
      </c>
      <c r="X74" s="2">
        <f t="shared" si="153"/>
        <v>0.7212720632161197</v>
      </c>
      <c r="Y74" s="2">
        <f t="shared" si="28"/>
        <v>4.0300957904441024</v>
      </c>
      <c r="Z74" s="2">
        <f t="shared" si="29"/>
        <v>1.0819428455537998</v>
      </c>
      <c r="AA74" s="50">
        <f t="shared" si="30"/>
        <v>787.33576958847789</v>
      </c>
      <c r="AB74" s="50">
        <f t="shared" si="31"/>
        <v>371.30481467009008</v>
      </c>
      <c r="AC74" s="50">
        <f t="shared" si="32"/>
        <v>82.450992030725715</v>
      </c>
      <c r="AD74" s="50">
        <f t="shared" si="33"/>
        <v>18.266684776713848</v>
      </c>
      <c r="AE74" s="2">
        <f t="shared" si="34"/>
        <v>6.483942178464637E-2</v>
      </c>
      <c r="AF74" s="2">
        <f t="shared" si="35"/>
        <v>0.67983976721837092</v>
      </c>
      <c r="AG74" s="2">
        <f t="shared" si="36"/>
        <v>4.1844307132999052</v>
      </c>
      <c r="AH74" s="2">
        <f t="shared" si="37"/>
        <v>1.0833657413531186</v>
      </c>
      <c r="AI74" s="50">
        <f t="shared" si="38"/>
        <v>770.22117864795052</v>
      </c>
      <c r="AJ74" s="50">
        <f t="shared" si="39"/>
        <v>370.71762523822349</v>
      </c>
      <c r="AK74" s="50">
        <f t="shared" si="40"/>
        <v>82.369279692494857</v>
      </c>
      <c r="AL74" s="50">
        <f t="shared" si="41"/>
        <v>18.254049990074808</v>
      </c>
      <c r="AM74" s="2">
        <f t="shared" si="42"/>
        <v>6.4732745850481735E-2</v>
      </c>
      <c r="AN74" s="2">
        <f t="shared" si="43"/>
        <v>0.67760133645712994</v>
      </c>
      <c r="AO74" s="2">
        <f t="shared" si="44"/>
        <v>4.1930010610253241</v>
      </c>
      <c r="AP74" s="2">
        <f t="shared" si="45"/>
        <v>1.0834444973311983</v>
      </c>
      <c r="AQ74" s="50">
        <f t="shared" si="46"/>
        <v>769.24328879728728</v>
      </c>
      <c r="AR74" s="50">
        <f t="shared" si="47"/>
        <v>370.68375399719093</v>
      </c>
      <c r="AS74" s="50">
        <f t="shared" si="48"/>
        <v>82.364574995428015</v>
      </c>
      <c r="AT74" s="50">
        <f t="shared" si="49"/>
        <v>18.253322020357885</v>
      </c>
      <c r="AU74" s="2">
        <f t="shared" si="50"/>
        <v>6.4726582695559781E-2</v>
      </c>
      <c r="AV74" s="2">
        <f t="shared" si="51"/>
        <v>0.67747227442280189</v>
      </c>
      <c r="AW74" s="2">
        <f t="shared" si="52"/>
        <v>4.1934959447292828</v>
      </c>
      <c r="AX74" s="2">
        <f t="shared" si="53"/>
        <v>1.0834490441728928</v>
      </c>
      <c r="AY74" s="50">
        <f t="shared" si="54"/>
        <v>769.18673198401154</v>
      </c>
      <c r="AZ74" s="50">
        <f t="shared" si="55"/>
        <v>370.68179395956497</v>
      </c>
      <c r="BA74" s="50">
        <f t="shared" si="56"/>
        <v>82.364302776472158</v>
      </c>
      <c r="BB74" s="50">
        <f t="shared" si="57"/>
        <v>18.253279897545585</v>
      </c>
      <c r="BC74" s="2">
        <f t="shared" si="58"/>
        <v>6.472622601802569E-2</v>
      </c>
      <c r="BD74" s="2">
        <f t="shared" si="59"/>
        <v>0.67746480614618665</v>
      </c>
      <c r="BE74" s="2">
        <f t="shared" si="60"/>
        <v>4.1935245840378759</v>
      </c>
      <c r="BF74" s="2">
        <f t="shared" si="61"/>
        <v>1.083449307299452</v>
      </c>
      <c r="BG74" s="50">
        <f t="shared" si="62"/>
        <v>769.18345869633367</v>
      </c>
      <c r="BH74" s="50">
        <f t="shared" si="63"/>
        <v>370.6816805166327</v>
      </c>
      <c r="BI74" s="50">
        <f t="shared" si="64"/>
        <v>82.364287021098633</v>
      </c>
      <c r="BJ74" s="50">
        <f t="shared" si="65"/>
        <v>18.25327745957366</v>
      </c>
      <c r="BK74" s="2">
        <f t="shared" si="66"/>
        <v>6.472620537415795E-2</v>
      </c>
      <c r="BL74" s="2">
        <f t="shared" si="67"/>
        <v>0.6774643738984073</v>
      </c>
      <c r="BM74" s="2">
        <f t="shared" si="68"/>
        <v>4.1935262416277084</v>
      </c>
      <c r="BN74" s="2">
        <f t="shared" si="69"/>
        <v>1.0834493225287178</v>
      </c>
      <c r="BO74" s="50">
        <f t="shared" si="70"/>
        <v>769.18326924353369</v>
      </c>
      <c r="BP74" s="50">
        <f t="shared" si="71"/>
        <v>370.6816739507201</v>
      </c>
      <c r="BQ74" s="50">
        <f t="shared" si="72"/>
        <v>82.364286109200776</v>
      </c>
      <c r="BR74" s="50">
        <f t="shared" si="73"/>
        <v>18.253277318467397</v>
      </c>
      <c r="BS74" s="2">
        <f t="shared" si="74"/>
        <v>6.4726204179320374E-2</v>
      </c>
      <c r="BT74" s="2">
        <f t="shared" si="75"/>
        <v>0.67746434888053453</v>
      </c>
      <c r="BU74" s="2">
        <f t="shared" si="76"/>
        <v>4.1935263375666239</v>
      </c>
      <c r="BV74" s="2">
        <f t="shared" si="77"/>
        <v>1.0834493234101659</v>
      </c>
      <c r="BW74" s="50">
        <f t="shared" si="78"/>
        <v>769.18325827827539</v>
      </c>
      <c r="BX74" s="50">
        <f t="shared" si="79"/>
        <v>370.68167357069444</v>
      </c>
      <c r="BY74" s="50">
        <f t="shared" si="80"/>
        <v>82.364286056421435</v>
      </c>
      <c r="BZ74" s="50">
        <f t="shared" si="81"/>
        <v>18.253277310300373</v>
      </c>
      <c r="CA74" s="2">
        <f t="shared" si="82"/>
        <v>6.47262041101649E-2</v>
      </c>
      <c r="CB74" s="2">
        <f t="shared" si="83"/>
        <v>0.67746434743253559</v>
      </c>
      <c r="CC74" s="2">
        <f t="shared" si="84"/>
        <v>4.1935263431194318</v>
      </c>
      <c r="CD74" s="2">
        <f t="shared" si="85"/>
        <v>1.0834493234611828</v>
      </c>
      <c r="CE74" s="50">
        <f t="shared" si="86"/>
        <v>769.18325764362123</v>
      </c>
      <c r="CF74" s="50">
        <f t="shared" si="87"/>
        <v>370.681673548699</v>
      </c>
      <c r="CG74" s="50">
        <f t="shared" si="88"/>
        <v>82.364286053366655</v>
      </c>
      <c r="CH74" s="50">
        <f t="shared" si="89"/>
        <v>18.253277309827666</v>
      </c>
      <c r="CI74" s="2">
        <f t="shared" si="90"/>
        <v>6.4726204106162213E-2</v>
      </c>
      <c r="CJ74" s="2">
        <f t="shared" si="91"/>
        <v>0.67746434734872774</v>
      </c>
      <c r="CK74" s="2">
        <f t="shared" si="92"/>
        <v>4.1935263434408201</v>
      </c>
      <c r="CL74" s="2">
        <f t="shared" si="93"/>
        <v>1.0834493234641358</v>
      </c>
      <c r="CM74" s="50">
        <f t="shared" si="94"/>
        <v>769.18325760688856</v>
      </c>
      <c r="CN74" s="50">
        <f t="shared" si="95"/>
        <v>370.68167354742593</v>
      </c>
      <c r="CO74" s="50">
        <f t="shared" si="96"/>
        <v>82.364286053189801</v>
      </c>
      <c r="CP74" s="50">
        <f t="shared" si="97"/>
        <v>18.253277309800314</v>
      </c>
      <c r="CQ74" s="2">
        <f t="shared" si="98"/>
        <v>6.4726204105930607E-2</v>
      </c>
      <c r="CR74" s="2">
        <f t="shared" si="99"/>
        <v>0.67746434734387651</v>
      </c>
      <c r="CS74" s="2">
        <f t="shared" si="100"/>
        <v>4.1935263434594239</v>
      </c>
      <c r="CT74" s="2">
        <f t="shared" si="101"/>
        <v>1.0834493234643066</v>
      </c>
      <c r="CU74" s="50">
        <f t="shared" si="102"/>
        <v>769.18325760476239</v>
      </c>
      <c r="CV74" s="50">
        <f t="shared" si="103"/>
        <v>370.68167354735226</v>
      </c>
      <c r="CW74" s="66">
        <f t="shared" si="104"/>
        <v>82.364286053179598</v>
      </c>
      <c r="CX74" s="66">
        <f t="shared" si="105"/>
        <v>18.253277309798726</v>
      </c>
      <c r="CY74" s="67">
        <f t="shared" si="106"/>
        <v>6.4726204105917159E-2</v>
      </c>
      <c r="CZ74" s="67">
        <f t="shared" si="107"/>
        <v>0.67746434734359606</v>
      </c>
      <c r="DA74" s="67">
        <f t="shared" si="108"/>
        <v>4.1935263434604995</v>
      </c>
      <c r="DB74" s="67">
        <f t="shared" si="109"/>
        <v>1.0834493234643163</v>
      </c>
      <c r="DC74" s="66">
        <f t="shared" si="110"/>
        <v>769.18325760463949</v>
      </c>
      <c r="DD74" s="50">
        <f t="shared" si="111"/>
        <v>370.68167354734805</v>
      </c>
      <c r="DE74" s="66">
        <f t="shared" si="112"/>
        <v>82.364286053179015</v>
      </c>
      <c r="DF74" s="66">
        <f t="shared" si="113"/>
        <v>18.253277309798644</v>
      </c>
      <c r="DG74" s="67">
        <f t="shared" si="114"/>
        <v>6.4726204105916424E-2</v>
      </c>
      <c r="DH74" s="67">
        <f t="shared" si="115"/>
        <v>0.67746434734357985</v>
      </c>
      <c r="DI74" s="67">
        <f t="shared" si="116"/>
        <v>4.1935263434605607</v>
      </c>
      <c r="DJ74" s="67">
        <f t="shared" si="117"/>
        <v>1.083449323464317</v>
      </c>
      <c r="DK74" s="66">
        <f t="shared" si="118"/>
        <v>769.18325760463267</v>
      </c>
      <c r="DL74" s="50">
        <f t="shared" si="119"/>
        <v>370.68167354734783</v>
      </c>
      <c r="DM74" s="66">
        <f t="shared" si="120"/>
        <v>82.364286053179015</v>
      </c>
      <c r="DN74" s="66">
        <f t="shared" si="121"/>
        <v>18.253277309798641</v>
      </c>
      <c r="DO74" s="67">
        <f t="shared" si="122"/>
        <v>6.4726204105916368E-2</v>
      </c>
      <c r="DP74" s="67">
        <f t="shared" si="123"/>
        <v>0.67746434734357908</v>
      </c>
      <c r="DQ74" s="67">
        <f t="shared" si="124"/>
        <v>4.1935263434605643</v>
      </c>
      <c r="DR74" s="67">
        <f t="shared" si="125"/>
        <v>1.0834493234643172</v>
      </c>
      <c r="DS74" s="66">
        <f t="shared" si="126"/>
        <v>769.1832576046321</v>
      </c>
      <c r="DT74" s="50">
        <f t="shared" si="127"/>
        <v>370.68167354734783</v>
      </c>
      <c r="DU74" s="66">
        <f t="shared" si="128"/>
        <v>82.364286053179015</v>
      </c>
      <c r="DV74" s="66">
        <f t="shared" si="129"/>
        <v>18.253277309798641</v>
      </c>
      <c r="DW74" s="67">
        <f t="shared" si="130"/>
        <v>6.4726204105916368E-2</v>
      </c>
      <c r="DX74" s="67">
        <f t="shared" si="131"/>
        <v>0.67746434734357908</v>
      </c>
      <c r="DY74" s="67">
        <f t="shared" si="132"/>
        <v>4.1935263434605643</v>
      </c>
      <c r="DZ74" s="67">
        <f t="shared" si="133"/>
        <v>1.0834493234643172</v>
      </c>
      <c r="EA74" s="66">
        <f t="shared" si="134"/>
        <v>769.1832576046321</v>
      </c>
      <c r="EB74" s="50">
        <f t="shared" si="135"/>
        <v>370.68167354734783</v>
      </c>
      <c r="EC74" s="66">
        <f t="shared" si="136"/>
        <v>82.364286053179015</v>
      </c>
      <c r="ED74" s="66">
        <f t="shared" si="137"/>
        <v>18.253277309798641</v>
      </c>
      <c r="EE74" s="67">
        <f t="shared" si="138"/>
        <v>6.4726204105916368E-2</v>
      </c>
      <c r="EF74" s="67">
        <f t="shared" si="139"/>
        <v>0.67746434734357908</v>
      </c>
      <c r="EG74" s="67">
        <f t="shared" si="140"/>
        <v>4.1935263434605643</v>
      </c>
      <c r="EH74" s="67">
        <f t="shared" si="141"/>
        <v>1.0834493234643172</v>
      </c>
      <c r="EI74" s="66">
        <f t="shared" si="142"/>
        <v>769.1832576046321</v>
      </c>
      <c r="EJ74" s="50">
        <f t="shared" si="143"/>
        <v>370.68167354734783</v>
      </c>
      <c r="EK74" s="66">
        <f t="shared" si="144"/>
        <v>82.364286053179015</v>
      </c>
      <c r="EL74" s="66">
        <f t="shared" si="145"/>
        <v>18.253277309798641</v>
      </c>
      <c r="EM74" s="67">
        <f t="shared" si="146"/>
        <v>6.4726204105916368E-2</v>
      </c>
      <c r="EN74" s="67">
        <f t="shared" si="147"/>
        <v>0.67746434734357908</v>
      </c>
      <c r="EO74" s="67">
        <f t="shared" si="148"/>
        <v>4.1935263434605643</v>
      </c>
      <c r="EP74" s="67">
        <f t="shared" si="149"/>
        <v>1.0834493234643172</v>
      </c>
      <c r="EQ74" s="50">
        <f t="shared" si="150"/>
        <v>0.36860754958224334</v>
      </c>
      <c r="ER74" s="50">
        <f t="shared" si="151"/>
        <v>97.53167354734785</v>
      </c>
    </row>
    <row r="75" spans="15:151" x14ac:dyDescent="0.25">
      <c r="S75" s="50">
        <v>0.13</v>
      </c>
      <c r="T75" s="56">
        <f t="shared" si="23"/>
        <v>382.04807631954543</v>
      </c>
      <c r="U75" s="50">
        <f t="shared" si="24"/>
        <v>83.999089759215849</v>
      </c>
      <c r="V75" s="50">
        <f t="shared" si="25"/>
        <v>18.502912555069621</v>
      </c>
      <c r="W75" s="2">
        <f t="shared" si="152"/>
        <v>6.6733887541757603E-2</v>
      </c>
      <c r="X75" s="2">
        <f t="shared" si="153"/>
        <v>0.72114622037194154</v>
      </c>
      <c r="Y75" s="2">
        <f t="shared" si="28"/>
        <v>3.7762501234599162</v>
      </c>
      <c r="Z75" s="2">
        <f t="shared" si="29"/>
        <v>1.0920627027829477</v>
      </c>
      <c r="AA75" s="50">
        <f t="shared" si="30"/>
        <v>784.08645815793523</v>
      </c>
      <c r="AB75" s="50">
        <f t="shared" si="31"/>
        <v>371.19413984030712</v>
      </c>
      <c r="AC75" s="50">
        <f t="shared" si="32"/>
        <v>82.435568668180309</v>
      </c>
      <c r="AD75" s="50">
        <f t="shared" si="33"/>
        <v>18.264301206348726</v>
      </c>
      <c r="AE75" s="2">
        <f t="shared" si="34"/>
        <v>6.4819339585697036E-2</v>
      </c>
      <c r="AF75" s="2">
        <f t="shared" si="35"/>
        <v>0.67941771481098534</v>
      </c>
      <c r="AG75" s="2">
        <f t="shared" si="36"/>
        <v>3.9182620164073425</v>
      </c>
      <c r="AH75" s="2">
        <f t="shared" si="37"/>
        <v>1.0936558062187514</v>
      </c>
      <c r="AI75" s="50">
        <f t="shared" si="38"/>
        <v>767.03523039189895</v>
      </c>
      <c r="AJ75" s="50">
        <f t="shared" si="39"/>
        <v>370.60714381101968</v>
      </c>
      <c r="AK75" s="50">
        <f t="shared" si="40"/>
        <v>82.353937401366082</v>
      </c>
      <c r="AL75" s="50">
        <f t="shared" si="41"/>
        <v>18.251675835768946</v>
      </c>
      <c r="AM75" s="2">
        <f t="shared" si="42"/>
        <v>6.4712638936696223E-2</v>
      </c>
      <c r="AN75" s="2">
        <f t="shared" si="43"/>
        <v>0.67718038474393161</v>
      </c>
      <c r="AO75" s="2">
        <f t="shared" si="44"/>
        <v>3.9260872062082077</v>
      </c>
      <c r="AP75" s="2">
        <f t="shared" si="45"/>
        <v>1.0937431533874125</v>
      </c>
      <c r="AQ75" s="50">
        <f t="shared" si="46"/>
        <v>766.0679559205455</v>
      </c>
      <c r="AR75" s="50">
        <f t="shared" si="47"/>
        <v>370.57352679069959</v>
      </c>
      <c r="AS75" s="50">
        <f t="shared" si="48"/>
        <v>82.349271099661649</v>
      </c>
      <c r="AT75" s="50">
        <f t="shared" si="49"/>
        <v>18.250953629490031</v>
      </c>
      <c r="AU75" s="2">
        <f t="shared" si="50"/>
        <v>6.4706518624311107E-2</v>
      </c>
      <c r="AV75" s="2">
        <f t="shared" si="51"/>
        <v>0.67705231210665884</v>
      </c>
      <c r="AW75" s="2">
        <f t="shared" si="52"/>
        <v>3.9265358102576142</v>
      </c>
      <c r="AX75" s="2">
        <f t="shared" si="53"/>
        <v>1.0937481594815168</v>
      </c>
      <c r="AY75" s="50">
        <f t="shared" si="54"/>
        <v>766.01241452701743</v>
      </c>
      <c r="AZ75" s="50">
        <f t="shared" si="55"/>
        <v>370.57159543223304</v>
      </c>
      <c r="BA75" s="50">
        <f t="shared" si="56"/>
        <v>82.349003040729897</v>
      </c>
      <c r="BB75" s="50">
        <f t="shared" si="57"/>
        <v>18.25091214020804</v>
      </c>
      <c r="BC75" s="2">
        <f t="shared" si="58"/>
        <v>6.4706166969732123E-2</v>
      </c>
      <c r="BD75" s="2">
        <f t="shared" si="59"/>
        <v>0.67704495429424583</v>
      </c>
      <c r="BE75" s="2">
        <f t="shared" si="60"/>
        <v>3.9265615848803184</v>
      </c>
      <c r="BF75" s="2">
        <f t="shared" si="61"/>
        <v>1.0937484471030321</v>
      </c>
      <c r="BG75" s="50">
        <f t="shared" si="62"/>
        <v>766.0092230922769</v>
      </c>
      <c r="BH75" s="50">
        <f t="shared" si="63"/>
        <v>370.57148445198823</v>
      </c>
      <c r="BI75" s="50">
        <f t="shared" si="64"/>
        <v>82.348987637548859</v>
      </c>
      <c r="BJ75" s="50">
        <f t="shared" si="65"/>
        <v>18.250909756148808</v>
      </c>
      <c r="BK75" s="2">
        <f t="shared" si="66"/>
        <v>6.4706146762756961E-2</v>
      </c>
      <c r="BL75" s="2">
        <f t="shared" si="67"/>
        <v>0.67704453149826238</v>
      </c>
      <c r="BM75" s="2">
        <f t="shared" si="68"/>
        <v>3.9265630659536792</v>
      </c>
      <c r="BN75" s="2">
        <f t="shared" si="69"/>
        <v>1.0937484636304584</v>
      </c>
      <c r="BO75" s="50">
        <f t="shared" si="70"/>
        <v>766.00903970359752</v>
      </c>
      <c r="BP75" s="50">
        <f t="shared" si="71"/>
        <v>370.5714780747445</v>
      </c>
      <c r="BQ75" s="50">
        <f t="shared" si="72"/>
        <v>82.348986752438122</v>
      </c>
      <c r="BR75" s="50">
        <f t="shared" si="73"/>
        <v>18.250909619153937</v>
      </c>
      <c r="BS75" s="2">
        <f t="shared" si="74"/>
        <v>6.4706145601605744E-2</v>
      </c>
      <c r="BT75" s="2">
        <f t="shared" si="75"/>
        <v>0.67704450720319276</v>
      </c>
      <c r="BU75" s="2">
        <f t="shared" si="76"/>
        <v>3.9265631510604244</v>
      </c>
      <c r="BV75" s="2">
        <f t="shared" si="77"/>
        <v>1.0937484645801721</v>
      </c>
      <c r="BW75" s="50">
        <f t="shared" si="78"/>
        <v>766.00902916555253</v>
      </c>
      <c r="BX75" s="50">
        <f t="shared" si="79"/>
        <v>370.57147770828954</v>
      </c>
      <c r="BY75" s="50">
        <f t="shared" si="80"/>
        <v>82.348986701577147</v>
      </c>
      <c r="BZ75" s="50">
        <f t="shared" si="81"/>
        <v>18.25090961128182</v>
      </c>
      <c r="CA75" s="2">
        <f t="shared" si="82"/>
        <v>6.4706145534882603E-2</v>
      </c>
      <c r="CB75" s="2">
        <f t="shared" si="83"/>
        <v>0.67704450580712783</v>
      </c>
      <c r="CC75" s="2">
        <f t="shared" si="84"/>
        <v>3.9265631559509044</v>
      </c>
      <c r="CD75" s="2">
        <f t="shared" si="85"/>
        <v>1.0937484646347453</v>
      </c>
      <c r="CE75" s="50">
        <f t="shared" si="86"/>
        <v>766.0090285600055</v>
      </c>
      <c r="CF75" s="50">
        <f t="shared" si="87"/>
        <v>370.57147768723189</v>
      </c>
      <c r="CG75" s="50">
        <f t="shared" si="88"/>
        <v>82.348986698654471</v>
      </c>
      <c r="CH75" s="50">
        <f t="shared" si="89"/>
        <v>18.250909610829456</v>
      </c>
      <c r="CI75" s="2">
        <f t="shared" si="90"/>
        <v>6.470614553104849E-2</v>
      </c>
      <c r="CJ75" s="2">
        <f t="shared" si="91"/>
        <v>0.67704450572690544</v>
      </c>
      <c r="CK75" s="2">
        <f t="shared" si="92"/>
        <v>3.9265631562319272</v>
      </c>
      <c r="CL75" s="2">
        <f t="shared" si="93"/>
        <v>1.0937484646378812</v>
      </c>
      <c r="CM75" s="50">
        <f t="shared" si="94"/>
        <v>766.00902852520881</v>
      </c>
      <c r="CN75" s="50">
        <f t="shared" si="95"/>
        <v>370.57147768602192</v>
      </c>
      <c r="CO75" s="50">
        <f t="shared" si="96"/>
        <v>82.348986698486542</v>
      </c>
      <c r="CP75" s="50">
        <f t="shared" si="97"/>
        <v>18.250909610803461</v>
      </c>
      <c r="CQ75" s="2">
        <f t="shared" si="98"/>
        <v>6.4706145530828166E-2</v>
      </c>
      <c r="CR75" s="2">
        <f t="shared" si="99"/>
        <v>0.67704450572229569</v>
      </c>
      <c r="CS75" s="2">
        <f t="shared" si="100"/>
        <v>3.9265631562480761</v>
      </c>
      <c r="CT75" s="2">
        <f t="shared" si="101"/>
        <v>1.0937484646380615</v>
      </c>
      <c r="CU75" s="50">
        <f t="shared" si="102"/>
        <v>766.00902852321008</v>
      </c>
      <c r="CV75" s="50">
        <f t="shared" si="103"/>
        <v>370.57147768595246</v>
      </c>
      <c r="CW75" s="66">
        <f t="shared" si="104"/>
        <v>82.348986698476892</v>
      </c>
      <c r="CX75" s="66">
        <f t="shared" si="105"/>
        <v>18.250909610801969</v>
      </c>
      <c r="CY75" s="67">
        <f t="shared" si="106"/>
        <v>6.4706145530815523E-2</v>
      </c>
      <c r="CZ75" s="67">
        <f t="shared" si="107"/>
        <v>0.67704450572203112</v>
      </c>
      <c r="DA75" s="67">
        <f t="shared" si="108"/>
        <v>3.9265631562490029</v>
      </c>
      <c r="DB75" s="67">
        <f t="shared" si="109"/>
        <v>1.0937484646380717</v>
      </c>
      <c r="DC75" s="66">
        <f t="shared" si="110"/>
        <v>766.00902852309468</v>
      </c>
      <c r="DD75" s="50">
        <f t="shared" si="111"/>
        <v>370.57147768594837</v>
      </c>
      <c r="DE75" s="66">
        <f t="shared" si="112"/>
        <v>82.348986698476338</v>
      </c>
      <c r="DF75" s="66">
        <f t="shared" si="113"/>
        <v>18.25090961080188</v>
      </c>
      <c r="DG75" s="67">
        <f t="shared" si="114"/>
        <v>6.4706145530814774E-2</v>
      </c>
      <c r="DH75" s="67">
        <f t="shared" si="115"/>
        <v>0.67704450572201591</v>
      </c>
      <c r="DI75" s="67">
        <f t="shared" si="116"/>
        <v>3.9265631562490562</v>
      </c>
      <c r="DJ75" s="67">
        <f t="shared" si="117"/>
        <v>1.0937484646380724</v>
      </c>
      <c r="DK75" s="66">
        <f t="shared" si="118"/>
        <v>766.00902852308798</v>
      </c>
      <c r="DL75" s="50">
        <f t="shared" si="119"/>
        <v>370.57147768594814</v>
      </c>
      <c r="DM75" s="66">
        <f t="shared" si="120"/>
        <v>82.34898669847631</v>
      </c>
      <c r="DN75" s="66">
        <f t="shared" si="121"/>
        <v>18.25090961080188</v>
      </c>
      <c r="DO75" s="67">
        <f t="shared" si="122"/>
        <v>6.470614553081476E-2</v>
      </c>
      <c r="DP75" s="67">
        <f t="shared" si="123"/>
        <v>0.6770445057220148</v>
      </c>
      <c r="DQ75" s="67">
        <f t="shared" si="124"/>
        <v>3.9265631562490597</v>
      </c>
      <c r="DR75" s="67">
        <f t="shared" si="125"/>
        <v>1.0937484646380724</v>
      </c>
      <c r="DS75" s="66">
        <f t="shared" si="126"/>
        <v>766.00902852308764</v>
      </c>
      <c r="DT75" s="50">
        <f t="shared" si="127"/>
        <v>370.57147768594814</v>
      </c>
      <c r="DU75" s="66">
        <f t="shared" si="128"/>
        <v>82.34898669847631</v>
      </c>
      <c r="DV75" s="66">
        <f t="shared" si="129"/>
        <v>18.25090961080188</v>
      </c>
      <c r="DW75" s="67">
        <f t="shared" si="130"/>
        <v>6.470614553081476E-2</v>
      </c>
      <c r="DX75" s="67">
        <f t="shared" si="131"/>
        <v>0.6770445057220148</v>
      </c>
      <c r="DY75" s="67">
        <f t="shared" si="132"/>
        <v>3.9265631562490597</v>
      </c>
      <c r="DZ75" s="67">
        <f t="shared" si="133"/>
        <v>1.0937484646380724</v>
      </c>
      <c r="EA75" s="66">
        <f t="shared" si="134"/>
        <v>766.00902852308764</v>
      </c>
      <c r="EB75" s="50">
        <f t="shared" si="135"/>
        <v>370.57147768594814</v>
      </c>
      <c r="EC75" s="66">
        <f t="shared" si="136"/>
        <v>82.34898669847631</v>
      </c>
      <c r="ED75" s="66">
        <f t="shared" si="137"/>
        <v>18.25090961080188</v>
      </c>
      <c r="EE75" s="67">
        <f t="shared" si="138"/>
        <v>6.470614553081476E-2</v>
      </c>
      <c r="EF75" s="67">
        <f t="shared" si="139"/>
        <v>0.6770445057220148</v>
      </c>
      <c r="EG75" s="67">
        <f t="shared" si="140"/>
        <v>3.9265631562490597</v>
      </c>
      <c r="EH75" s="67">
        <f t="shared" si="141"/>
        <v>1.0937484646380724</v>
      </c>
      <c r="EI75" s="66">
        <f t="shared" si="142"/>
        <v>766.00902852308764</v>
      </c>
      <c r="EJ75" s="50">
        <f t="shared" si="143"/>
        <v>370.57147768594814</v>
      </c>
      <c r="EK75" s="66">
        <f t="shared" si="144"/>
        <v>82.34898669847631</v>
      </c>
      <c r="EL75" s="66">
        <f t="shared" si="145"/>
        <v>18.25090961080188</v>
      </c>
      <c r="EM75" s="67">
        <f t="shared" si="146"/>
        <v>6.470614553081476E-2</v>
      </c>
      <c r="EN75" s="67">
        <f t="shared" si="147"/>
        <v>0.6770445057220148</v>
      </c>
      <c r="EO75" s="67">
        <f t="shared" si="148"/>
        <v>3.9265631562490597</v>
      </c>
      <c r="EP75" s="67">
        <f t="shared" si="149"/>
        <v>1.0937484646380724</v>
      </c>
      <c r="EQ75" s="50">
        <f t="shared" si="150"/>
        <v>0.37236050414269922</v>
      </c>
      <c r="ER75" s="50">
        <f t="shared" si="151"/>
        <v>97.421477685948162</v>
      </c>
    </row>
    <row r="76" spans="15:151" x14ac:dyDescent="0.25">
      <c r="S76" s="50">
        <v>0.14000000000000001</v>
      </c>
      <c r="T76" s="56">
        <f t="shared" si="23"/>
        <v>382.01561887215769</v>
      </c>
      <c r="U76" s="50">
        <f t="shared" si="24"/>
        <v>83.994254090396424</v>
      </c>
      <c r="V76" s="50">
        <f t="shared" si="25"/>
        <v>18.502184015345989</v>
      </c>
      <c r="W76" s="2">
        <f t="shared" si="152"/>
        <v>6.6728331113478229E-2</v>
      </c>
      <c r="X76" s="2">
        <f t="shared" si="153"/>
        <v>0.72102038407689728</v>
      </c>
      <c r="Y76" s="2">
        <f t="shared" si="28"/>
        <v>3.5538909281160578</v>
      </c>
      <c r="Z76" s="2">
        <f t="shared" si="29"/>
        <v>1.1024749941351593</v>
      </c>
      <c r="AA76" s="50">
        <f t="shared" si="30"/>
        <v>781.22696791307919</v>
      </c>
      <c r="AB76" s="50">
        <f t="shared" si="31"/>
        <v>371.09643262187308</v>
      </c>
      <c r="AC76" s="50">
        <f t="shared" si="32"/>
        <v>82.421960956775223</v>
      </c>
      <c r="AD76" s="50">
        <f t="shared" si="33"/>
        <v>18.262197741035678</v>
      </c>
      <c r="AE76" s="2">
        <f t="shared" si="34"/>
        <v>6.4801600990232772E-2</v>
      </c>
      <c r="AF76" s="2">
        <f t="shared" si="35"/>
        <v>0.67904517078522753</v>
      </c>
      <c r="AG76" s="2">
        <f t="shared" si="36"/>
        <v>3.6850912228307613</v>
      </c>
      <c r="AH76" s="2">
        <f t="shared" si="37"/>
        <v>1.1042458485037929</v>
      </c>
      <c r="AI76" s="50">
        <f t="shared" si="38"/>
        <v>764.24840364631393</v>
      </c>
      <c r="AJ76" s="50">
        <f t="shared" si="39"/>
        <v>370.51019535148168</v>
      </c>
      <c r="AK76" s="50">
        <f t="shared" si="40"/>
        <v>82.34048275731466</v>
      </c>
      <c r="AL76" s="50">
        <f t="shared" si="41"/>
        <v>18.249593305724495</v>
      </c>
      <c r="AM76" s="2">
        <f t="shared" si="42"/>
        <v>6.4694985682074949E-2</v>
      </c>
      <c r="AN76" s="2">
        <f t="shared" si="43"/>
        <v>0.6768110519273679</v>
      </c>
      <c r="AO76" s="2">
        <f t="shared" si="44"/>
        <v>3.6922672388069371</v>
      </c>
      <c r="AP76" s="2">
        <f t="shared" si="45"/>
        <v>1.1043420622205291</v>
      </c>
      <c r="AQ76" s="50">
        <f t="shared" si="46"/>
        <v>763.29191129851074</v>
      </c>
      <c r="AR76" s="50">
        <f t="shared" si="47"/>
        <v>370.47685423598375</v>
      </c>
      <c r="AS76" s="50">
        <f t="shared" si="48"/>
        <v>82.335857433633308</v>
      </c>
      <c r="AT76" s="50">
        <f t="shared" si="49"/>
        <v>18.248877287339798</v>
      </c>
      <c r="AU76" s="2">
        <f t="shared" si="50"/>
        <v>6.468891263120892E-2</v>
      </c>
      <c r="AV76" s="2">
        <f t="shared" si="51"/>
        <v>0.67668404843510088</v>
      </c>
      <c r="AW76" s="2">
        <f t="shared" si="52"/>
        <v>3.6926757728463997</v>
      </c>
      <c r="AX76" s="2">
        <f t="shared" si="53"/>
        <v>1.1043475377377534</v>
      </c>
      <c r="AY76" s="50">
        <f t="shared" si="54"/>
        <v>763.23736917714086</v>
      </c>
      <c r="AZ76" s="50">
        <f t="shared" si="55"/>
        <v>370.47495199550087</v>
      </c>
      <c r="BA76" s="50">
        <f t="shared" si="56"/>
        <v>82.335593568722146</v>
      </c>
      <c r="BB76" s="50">
        <f t="shared" si="57"/>
        <v>18.248836438407114</v>
      </c>
      <c r="BC76" s="2">
        <f t="shared" si="58"/>
        <v>6.4688566109174506E-2</v>
      </c>
      <c r="BD76" s="2">
        <f t="shared" si="59"/>
        <v>0.67667680257827489</v>
      </c>
      <c r="BE76" s="2">
        <f t="shared" si="60"/>
        <v>3.6926990826425281</v>
      </c>
      <c r="BF76" s="2">
        <f t="shared" si="61"/>
        <v>1.1043478501488582</v>
      </c>
      <c r="BG76" s="50">
        <f t="shared" si="62"/>
        <v>763.23425687006284</v>
      </c>
      <c r="BH76" s="50">
        <f t="shared" si="63"/>
        <v>370.47484344565032</v>
      </c>
      <c r="BI76" s="50">
        <f t="shared" si="64"/>
        <v>82.335578511569963</v>
      </c>
      <c r="BJ76" s="50">
        <f t="shared" si="65"/>
        <v>18.248834107403844</v>
      </c>
      <c r="BK76" s="2">
        <f t="shared" si="66"/>
        <v>6.4688546335067973E-2</v>
      </c>
      <c r="BL76" s="2">
        <f t="shared" si="67"/>
        <v>0.67667638909978745</v>
      </c>
      <c r="BM76" s="2">
        <f t="shared" si="68"/>
        <v>3.6927004128019889</v>
      </c>
      <c r="BN76" s="2">
        <f t="shared" si="69"/>
        <v>1.1043478679763887</v>
      </c>
      <c r="BO76" s="50">
        <f t="shared" si="70"/>
        <v>763.23407926719847</v>
      </c>
      <c r="BP76" s="50">
        <f t="shared" si="71"/>
        <v>370.47483725127495</v>
      </c>
      <c r="BQ76" s="50">
        <f t="shared" si="72"/>
        <v>82.335577652336895</v>
      </c>
      <c r="BR76" s="50">
        <f t="shared" si="73"/>
        <v>18.248833974385644</v>
      </c>
      <c r="BS76" s="2">
        <f t="shared" si="74"/>
        <v>6.4688545206662257E-2</v>
      </c>
      <c r="BT76" s="2">
        <f t="shared" si="75"/>
        <v>0.67667636550472254</v>
      </c>
      <c r="BU76" s="2">
        <f t="shared" si="76"/>
        <v>3.6927004887072852</v>
      </c>
      <c r="BV76" s="2">
        <f t="shared" si="77"/>
        <v>1.1043478689937132</v>
      </c>
      <c r="BW76" s="50">
        <f t="shared" si="78"/>
        <v>763.23406913232157</v>
      </c>
      <c r="BX76" s="50">
        <f t="shared" si="79"/>
        <v>370.47483689779392</v>
      </c>
      <c r="BY76" s="50">
        <f t="shared" si="80"/>
        <v>82.335577603304898</v>
      </c>
      <c r="BZ76" s="50">
        <f t="shared" si="81"/>
        <v>18.248833966794976</v>
      </c>
      <c r="CA76" s="2">
        <f t="shared" si="82"/>
        <v>6.4688545142269932E-2</v>
      </c>
      <c r="CB76" s="2">
        <f t="shared" si="83"/>
        <v>0.67667636415827404</v>
      </c>
      <c r="CC76" s="2">
        <f t="shared" si="84"/>
        <v>3.6927004930388088</v>
      </c>
      <c r="CD76" s="2">
        <f t="shared" si="85"/>
        <v>1.1043478690517667</v>
      </c>
      <c r="CE76" s="50">
        <f t="shared" si="86"/>
        <v>763.23406855397639</v>
      </c>
      <c r="CF76" s="50">
        <f t="shared" si="87"/>
        <v>370.47483687762258</v>
      </c>
      <c r="CG76" s="50">
        <f t="shared" si="88"/>
        <v>82.335577600506895</v>
      </c>
      <c r="CH76" s="50">
        <f t="shared" si="89"/>
        <v>18.248833966361811</v>
      </c>
      <c r="CI76" s="2">
        <f t="shared" si="90"/>
        <v>6.4688545138595385E-2</v>
      </c>
      <c r="CJ76" s="2">
        <f t="shared" si="91"/>
        <v>0.6766763640814395</v>
      </c>
      <c r="CK76" s="2">
        <f t="shared" si="92"/>
        <v>3.6927004932859857</v>
      </c>
      <c r="CL76" s="2">
        <f t="shared" si="93"/>
        <v>1.1043478690550796</v>
      </c>
      <c r="CM76" s="50">
        <f t="shared" si="94"/>
        <v>763.23406852097355</v>
      </c>
      <c r="CN76" s="50">
        <f t="shared" si="95"/>
        <v>370.4748368764715</v>
      </c>
      <c r="CO76" s="50">
        <f t="shared" si="96"/>
        <v>82.335577600347222</v>
      </c>
      <c r="CP76" s="50">
        <f t="shared" si="97"/>
        <v>18.248833966337106</v>
      </c>
      <c r="CQ76" s="2">
        <f t="shared" si="98"/>
        <v>6.4688545138385747E-2</v>
      </c>
      <c r="CR76" s="2">
        <f t="shared" si="99"/>
        <v>0.67667636407705423</v>
      </c>
      <c r="CS76" s="2">
        <f t="shared" si="100"/>
        <v>3.6927004933000922</v>
      </c>
      <c r="CT76" s="2">
        <f t="shared" si="101"/>
        <v>1.1043478690552686</v>
      </c>
      <c r="CU76" s="50">
        <f t="shared" si="102"/>
        <v>763.23406851909067</v>
      </c>
      <c r="CV76" s="50">
        <f t="shared" si="103"/>
        <v>370.4748368764059</v>
      </c>
      <c r="CW76" s="66">
        <f t="shared" si="104"/>
        <v>82.335577600338112</v>
      </c>
      <c r="CX76" s="66">
        <f t="shared" si="105"/>
        <v>18.248833966335685</v>
      </c>
      <c r="CY76" s="67">
        <f t="shared" si="106"/>
        <v>6.4688545138373757E-2</v>
      </c>
      <c r="CZ76" s="67">
        <f t="shared" si="107"/>
        <v>0.67667636407680498</v>
      </c>
      <c r="DA76" s="67">
        <f t="shared" si="108"/>
        <v>3.6927004933008951</v>
      </c>
      <c r="DB76" s="67">
        <f t="shared" si="109"/>
        <v>1.1043478690552793</v>
      </c>
      <c r="DC76" s="66">
        <f t="shared" si="110"/>
        <v>763.23406851898324</v>
      </c>
      <c r="DD76" s="50">
        <f t="shared" si="111"/>
        <v>370.47483687640215</v>
      </c>
      <c r="DE76" s="66">
        <f t="shared" si="112"/>
        <v>82.335577600337601</v>
      </c>
      <c r="DF76" s="66">
        <f t="shared" si="113"/>
        <v>18.248833966335614</v>
      </c>
      <c r="DG76" s="67">
        <f t="shared" si="114"/>
        <v>6.4688545138373105E-2</v>
      </c>
      <c r="DH76" s="67">
        <f t="shared" si="115"/>
        <v>0.67667636407679022</v>
      </c>
      <c r="DI76" s="67">
        <f t="shared" si="116"/>
        <v>3.6927004933009426</v>
      </c>
      <c r="DJ76" s="67">
        <f t="shared" si="117"/>
        <v>1.1043478690552799</v>
      </c>
      <c r="DK76" s="66">
        <f t="shared" si="118"/>
        <v>763.23406851897664</v>
      </c>
      <c r="DL76" s="50">
        <f t="shared" si="119"/>
        <v>370.47483687640192</v>
      </c>
      <c r="DM76" s="66">
        <f t="shared" si="120"/>
        <v>82.335577600337572</v>
      </c>
      <c r="DN76" s="66">
        <f t="shared" si="121"/>
        <v>18.248833966335603</v>
      </c>
      <c r="DO76" s="67">
        <f t="shared" si="122"/>
        <v>6.4688545138373035E-2</v>
      </c>
      <c r="DP76" s="67">
        <f t="shared" si="123"/>
        <v>0.67667636407678966</v>
      </c>
      <c r="DQ76" s="67">
        <f t="shared" si="124"/>
        <v>3.692700493300944</v>
      </c>
      <c r="DR76" s="67">
        <f t="shared" si="125"/>
        <v>1.1043478690552799</v>
      </c>
      <c r="DS76" s="66">
        <f t="shared" si="126"/>
        <v>763.23406851897653</v>
      </c>
      <c r="DT76" s="50">
        <f t="shared" si="127"/>
        <v>370.47483687640192</v>
      </c>
      <c r="DU76" s="66">
        <f t="shared" si="128"/>
        <v>82.335577600337572</v>
      </c>
      <c r="DV76" s="66">
        <f t="shared" si="129"/>
        <v>18.248833966335603</v>
      </c>
      <c r="DW76" s="67">
        <f t="shared" si="130"/>
        <v>6.4688545138373035E-2</v>
      </c>
      <c r="DX76" s="67">
        <f t="shared" si="131"/>
        <v>0.67667636407678966</v>
      </c>
      <c r="DY76" s="67">
        <f t="shared" si="132"/>
        <v>3.692700493300944</v>
      </c>
      <c r="DZ76" s="67">
        <f t="shared" si="133"/>
        <v>1.1043478690552799</v>
      </c>
      <c r="EA76" s="66">
        <f t="shared" si="134"/>
        <v>763.23406851897653</v>
      </c>
      <c r="EB76" s="50">
        <f t="shared" si="135"/>
        <v>370.47483687640192</v>
      </c>
      <c r="EC76" s="66">
        <f t="shared" si="136"/>
        <v>82.335577600337572</v>
      </c>
      <c r="ED76" s="66">
        <f t="shared" si="137"/>
        <v>18.248833966335603</v>
      </c>
      <c r="EE76" s="67">
        <f t="shared" si="138"/>
        <v>6.4688545138373035E-2</v>
      </c>
      <c r="EF76" s="67">
        <f t="shared" si="139"/>
        <v>0.67667636407678966</v>
      </c>
      <c r="EG76" s="67">
        <f t="shared" si="140"/>
        <v>3.692700493300944</v>
      </c>
      <c r="EH76" s="67">
        <f t="shared" si="141"/>
        <v>1.1043478690552799</v>
      </c>
      <c r="EI76" s="66">
        <f t="shared" si="142"/>
        <v>763.23406851897653</v>
      </c>
      <c r="EJ76" s="50">
        <f t="shared" si="143"/>
        <v>370.47483687640192</v>
      </c>
      <c r="EK76" s="66">
        <f t="shared" si="144"/>
        <v>82.335577600337572</v>
      </c>
      <c r="EL76" s="66">
        <f t="shared" si="145"/>
        <v>18.248833966335603</v>
      </c>
      <c r="EM76" s="67">
        <f t="shared" si="146"/>
        <v>6.4688545138373035E-2</v>
      </c>
      <c r="EN76" s="67">
        <f t="shared" si="147"/>
        <v>0.67667636407678966</v>
      </c>
      <c r="EO76" s="67">
        <f t="shared" si="148"/>
        <v>3.692700493300944</v>
      </c>
      <c r="EP76" s="67">
        <f t="shared" si="149"/>
        <v>1.1043478690552799</v>
      </c>
      <c r="EQ76" s="50">
        <f t="shared" si="150"/>
        <v>0.37575403207376884</v>
      </c>
      <c r="ER76" s="50">
        <f t="shared" si="151"/>
        <v>97.324836876401946</v>
      </c>
    </row>
    <row r="77" spans="15:151" x14ac:dyDescent="0.25">
      <c r="S77" s="50">
        <v>0.15</v>
      </c>
      <c r="T77" s="56">
        <f t="shared" si="23"/>
        <v>381.98316142476989</v>
      </c>
      <c r="U77" s="50">
        <f t="shared" si="24"/>
        <v>83.989419424604108</v>
      </c>
      <c r="V77" s="50">
        <f t="shared" si="25"/>
        <v>18.501455567970556</v>
      </c>
      <c r="W77" s="2">
        <f t="shared" si="152"/>
        <v>6.6722773651296599E-2</v>
      </c>
      <c r="X77" s="2">
        <f t="shared" si="153"/>
        <v>0.72089455432862437</v>
      </c>
      <c r="Y77" s="2">
        <f t="shared" si="28"/>
        <v>3.3576567164369733</v>
      </c>
      <c r="Z77" s="2">
        <f t="shared" si="29"/>
        <v>1.1131679067948999</v>
      </c>
      <c r="AA77" s="50">
        <f t="shared" si="30"/>
        <v>778.67771033878296</v>
      </c>
      <c r="AB77" s="50">
        <f t="shared" si="31"/>
        <v>371.00907945221843</v>
      </c>
      <c r="AC77" s="50">
        <f t="shared" si="32"/>
        <v>82.409802011833605</v>
      </c>
      <c r="AD77" s="50">
        <f t="shared" si="33"/>
        <v>18.260317835248955</v>
      </c>
      <c r="AE77" s="2">
        <f t="shared" si="34"/>
        <v>6.4785734697792696E-2</v>
      </c>
      <c r="AF77" s="2">
        <f t="shared" si="35"/>
        <v>0.67871215061181456</v>
      </c>
      <c r="AG77" s="2">
        <f t="shared" si="36"/>
        <v>3.4793070272961115</v>
      </c>
      <c r="AH77" s="2">
        <f t="shared" si="37"/>
        <v>1.1151247926282501</v>
      </c>
      <c r="AI77" s="50">
        <f t="shared" si="38"/>
        <v>761.77800150973064</v>
      </c>
      <c r="AJ77" s="50">
        <f t="shared" si="39"/>
        <v>370.42401303083705</v>
      </c>
      <c r="AK77" s="50">
        <f t="shared" si="40"/>
        <v>82.328528803955919</v>
      </c>
      <c r="AL77" s="50">
        <f t="shared" si="41"/>
        <v>18.247742677741137</v>
      </c>
      <c r="AM77" s="2">
        <f t="shared" si="42"/>
        <v>6.4679285564364836E-2</v>
      </c>
      <c r="AN77" s="2">
        <f t="shared" si="43"/>
        <v>0.6764827776016602</v>
      </c>
      <c r="AO77" s="2">
        <f t="shared" si="44"/>
        <v>3.4859136380827263</v>
      </c>
      <c r="AP77" s="2">
        <f t="shared" si="45"/>
        <v>1.1152301891372811</v>
      </c>
      <c r="AQ77" s="50">
        <f t="shared" si="46"/>
        <v>760.83228666371838</v>
      </c>
      <c r="AR77" s="50">
        <f t="shared" si="47"/>
        <v>370.39096045394911</v>
      </c>
      <c r="AS77" s="50">
        <f t="shared" si="48"/>
        <v>82.323945867422495</v>
      </c>
      <c r="AT77" s="50">
        <f t="shared" si="49"/>
        <v>18.247033085269887</v>
      </c>
      <c r="AU77" s="2">
        <f t="shared" si="50"/>
        <v>6.4673262455380631E-2</v>
      </c>
      <c r="AV77" s="2">
        <f t="shared" si="51"/>
        <v>0.67635688907603386</v>
      </c>
      <c r="AW77" s="2">
        <f t="shared" si="52"/>
        <v>3.4862872426506217</v>
      </c>
      <c r="AX77" s="2">
        <f t="shared" si="53"/>
        <v>1.1152361466624789</v>
      </c>
      <c r="AY77" s="50">
        <f t="shared" si="54"/>
        <v>760.77871872523474</v>
      </c>
      <c r="AZ77" s="50">
        <f t="shared" si="55"/>
        <v>370.38908725952308</v>
      </c>
      <c r="BA77" s="50">
        <f t="shared" si="56"/>
        <v>82.323686164984238</v>
      </c>
      <c r="BB77" s="50">
        <f t="shared" si="57"/>
        <v>18.246992873050353</v>
      </c>
      <c r="BC77" s="2">
        <f t="shared" si="58"/>
        <v>6.4672921076606368E-2</v>
      </c>
      <c r="BD77" s="2">
        <f t="shared" si="59"/>
        <v>0.67634975475615078</v>
      </c>
      <c r="BE77" s="2">
        <f t="shared" si="60"/>
        <v>3.4863084172012968</v>
      </c>
      <c r="BF77" s="2">
        <f t="shared" si="61"/>
        <v>1.1152364843048665</v>
      </c>
      <c r="BG77" s="50">
        <f t="shared" si="62"/>
        <v>760.77568240763742</v>
      </c>
      <c r="BH77" s="50">
        <f t="shared" si="63"/>
        <v>370.3889810806005</v>
      </c>
      <c r="BI77" s="50">
        <f t="shared" si="64"/>
        <v>82.323671444268911</v>
      </c>
      <c r="BJ77" s="50">
        <f t="shared" si="65"/>
        <v>18.246990593695781</v>
      </c>
      <c r="BK77" s="2">
        <f t="shared" si="66"/>
        <v>6.4672901726019513E-2</v>
      </c>
      <c r="BL77" s="2">
        <f t="shared" si="67"/>
        <v>0.67634935035963417</v>
      </c>
      <c r="BM77" s="2">
        <f t="shared" si="68"/>
        <v>3.4863096174494563</v>
      </c>
      <c r="BN77" s="2">
        <f t="shared" si="69"/>
        <v>1.1152365034435996</v>
      </c>
      <c r="BO77" s="50">
        <f t="shared" si="70"/>
        <v>760.77551029755068</v>
      </c>
      <c r="BP77" s="50">
        <f t="shared" si="71"/>
        <v>370.38897506196292</v>
      </c>
      <c r="BQ77" s="50">
        <f t="shared" si="72"/>
        <v>82.323670609841329</v>
      </c>
      <c r="BR77" s="50">
        <f t="shared" si="73"/>
        <v>18.246990464493059</v>
      </c>
      <c r="BS77" s="2">
        <f t="shared" si="74"/>
        <v>6.4672900629152111E-2</v>
      </c>
      <c r="BT77" s="2">
        <f t="shared" si="75"/>
        <v>0.67634932743685594</v>
      </c>
      <c r="BU77" s="2">
        <f t="shared" si="76"/>
        <v>3.4863096854842395</v>
      </c>
      <c r="BV77" s="2">
        <f t="shared" si="77"/>
        <v>1.1152365045284582</v>
      </c>
      <c r="BW77" s="50">
        <f t="shared" si="78"/>
        <v>760.77550054167102</v>
      </c>
      <c r="BX77" s="50">
        <f t="shared" si="79"/>
        <v>370.38897472080271</v>
      </c>
      <c r="BY77" s="50">
        <f t="shared" si="80"/>
        <v>82.323670562542688</v>
      </c>
      <c r="BZ77" s="50">
        <f t="shared" si="81"/>
        <v>18.246990457169336</v>
      </c>
      <c r="CA77" s="2">
        <f t="shared" si="82"/>
        <v>6.4672900566977304E-2</v>
      </c>
      <c r="CB77" s="2">
        <f t="shared" si="83"/>
        <v>0.67634932613750232</v>
      </c>
      <c r="CC77" s="2">
        <f t="shared" si="84"/>
        <v>3.4863096893407204</v>
      </c>
      <c r="CD77" s="2">
        <f t="shared" si="85"/>
        <v>1.1152365045899524</v>
      </c>
      <c r="CE77" s="50">
        <f t="shared" si="86"/>
        <v>760.77549998866994</v>
      </c>
      <c r="CF77" s="50">
        <f t="shared" si="87"/>
        <v>370.38897470146446</v>
      </c>
      <c r="CG77" s="50">
        <f t="shared" si="88"/>
        <v>82.323670559861583</v>
      </c>
      <c r="CH77" s="50">
        <f t="shared" si="89"/>
        <v>18.246990456754197</v>
      </c>
      <c r="CI77" s="2">
        <f t="shared" si="90"/>
        <v>6.467290056345304E-2</v>
      </c>
      <c r="CJ77" s="2">
        <f t="shared" si="91"/>
        <v>0.67634932606384968</v>
      </c>
      <c r="CK77" s="2">
        <f t="shared" si="92"/>
        <v>3.4863096895593215</v>
      </c>
      <c r="CL77" s="2">
        <f t="shared" si="93"/>
        <v>1.1152365045934378</v>
      </c>
      <c r="CM77" s="50">
        <f t="shared" si="94"/>
        <v>760.77549995732306</v>
      </c>
      <c r="CN77" s="50">
        <f t="shared" si="95"/>
        <v>370.38897470036829</v>
      </c>
      <c r="CO77" s="50">
        <f t="shared" si="96"/>
        <v>82.323670559709612</v>
      </c>
      <c r="CP77" s="50">
        <f t="shared" si="97"/>
        <v>18.246990456730664</v>
      </c>
      <c r="CQ77" s="2">
        <f t="shared" si="98"/>
        <v>6.4672900563253241E-2</v>
      </c>
      <c r="CR77" s="2">
        <f t="shared" si="99"/>
        <v>0.6763493260596749</v>
      </c>
      <c r="CS77" s="2">
        <f t="shared" si="100"/>
        <v>3.4863096895717129</v>
      </c>
      <c r="CT77" s="2">
        <f t="shared" si="101"/>
        <v>1.1152365045936357</v>
      </c>
      <c r="CU77" s="50">
        <f t="shared" si="102"/>
        <v>760.77549995554682</v>
      </c>
      <c r="CV77" s="50">
        <f t="shared" si="103"/>
        <v>370.38897470030611</v>
      </c>
      <c r="CW77" s="66">
        <f t="shared" si="104"/>
        <v>82.323670559700986</v>
      </c>
      <c r="CX77" s="66">
        <f t="shared" si="105"/>
        <v>18.246990456729336</v>
      </c>
      <c r="CY77" s="67">
        <f t="shared" si="106"/>
        <v>6.4672900563241931E-2</v>
      </c>
      <c r="CZ77" s="67">
        <f t="shared" si="107"/>
        <v>0.67634932605943809</v>
      </c>
      <c r="DA77" s="67">
        <f t="shared" si="108"/>
        <v>3.486309689572415</v>
      </c>
      <c r="DB77" s="67">
        <f t="shared" si="109"/>
        <v>1.1152365045936468</v>
      </c>
      <c r="DC77" s="66">
        <f t="shared" si="110"/>
        <v>760.77549995544621</v>
      </c>
      <c r="DD77" s="50">
        <f t="shared" si="111"/>
        <v>370.3889747003027</v>
      </c>
      <c r="DE77" s="66">
        <f t="shared" si="112"/>
        <v>82.323670559700503</v>
      </c>
      <c r="DF77" s="66">
        <f t="shared" si="113"/>
        <v>18.246990456729261</v>
      </c>
      <c r="DG77" s="67">
        <f t="shared" si="114"/>
        <v>6.467290056324132E-2</v>
      </c>
      <c r="DH77" s="67">
        <f t="shared" si="115"/>
        <v>0.67634932605942499</v>
      </c>
      <c r="DI77" s="67">
        <f t="shared" si="116"/>
        <v>3.4863096895724537</v>
      </c>
      <c r="DJ77" s="67">
        <f t="shared" si="117"/>
        <v>1.1152365045936474</v>
      </c>
      <c r="DK77" s="66">
        <f t="shared" si="118"/>
        <v>760.7754999554403</v>
      </c>
      <c r="DL77" s="50">
        <f t="shared" si="119"/>
        <v>370.38897470030247</v>
      </c>
      <c r="DM77" s="66">
        <f t="shared" si="120"/>
        <v>82.323670559700503</v>
      </c>
      <c r="DN77" s="66">
        <f t="shared" si="121"/>
        <v>18.246990456729254</v>
      </c>
      <c r="DO77" s="67">
        <f t="shared" si="122"/>
        <v>6.4672900563241237E-2</v>
      </c>
      <c r="DP77" s="67">
        <f t="shared" si="123"/>
        <v>0.67634932605942433</v>
      </c>
      <c r="DQ77" s="67">
        <f t="shared" si="124"/>
        <v>3.4863096895724559</v>
      </c>
      <c r="DR77" s="67">
        <f t="shared" si="125"/>
        <v>1.1152365045936474</v>
      </c>
      <c r="DS77" s="66">
        <f t="shared" si="126"/>
        <v>760.77549995544007</v>
      </c>
      <c r="DT77" s="50">
        <f t="shared" si="127"/>
        <v>370.38897470030247</v>
      </c>
      <c r="DU77" s="66">
        <f t="shared" si="128"/>
        <v>82.323670559700503</v>
      </c>
      <c r="DV77" s="66">
        <f t="shared" si="129"/>
        <v>18.246990456729254</v>
      </c>
      <c r="DW77" s="67">
        <f t="shared" si="130"/>
        <v>6.4672900563241237E-2</v>
      </c>
      <c r="DX77" s="67">
        <f t="shared" si="131"/>
        <v>0.67634932605942433</v>
      </c>
      <c r="DY77" s="67">
        <f t="shared" si="132"/>
        <v>3.4863096895724559</v>
      </c>
      <c r="DZ77" s="67">
        <f t="shared" si="133"/>
        <v>1.1152365045936474</v>
      </c>
      <c r="EA77" s="66">
        <f t="shared" si="134"/>
        <v>760.77549995544007</v>
      </c>
      <c r="EB77" s="50">
        <f t="shared" si="135"/>
        <v>370.38897470030247</v>
      </c>
      <c r="EC77" s="66">
        <f t="shared" si="136"/>
        <v>82.323670559700503</v>
      </c>
      <c r="ED77" s="66">
        <f t="shared" si="137"/>
        <v>18.246990456729254</v>
      </c>
      <c r="EE77" s="67">
        <f t="shared" si="138"/>
        <v>6.4672900563241237E-2</v>
      </c>
      <c r="EF77" s="67">
        <f t="shared" si="139"/>
        <v>0.67634932605942433</v>
      </c>
      <c r="EG77" s="67">
        <f t="shared" si="140"/>
        <v>3.4863096895724559</v>
      </c>
      <c r="EH77" s="67">
        <f t="shared" si="141"/>
        <v>1.1152365045936474</v>
      </c>
      <c r="EI77" s="66">
        <f t="shared" si="142"/>
        <v>760.77549995544007</v>
      </c>
      <c r="EJ77" s="50">
        <f t="shared" si="143"/>
        <v>370.38897470030247</v>
      </c>
      <c r="EK77" s="66">
        <f t="shared" si="144"/>
        <v>82.323670559700503</v>
      </c>
      <c r="EL77" s="66">
        <f t="shared" si="145"/>
        <v>18.246990456729254</v>
      </c>
      <c r="EM77" s="67">
        <f t="shared" si="146"/>
        <v>6.4672900563241237E-2</v>
      </c>
      <c r="EN77" s="67">
        <f t="shared" si="147"/>
        <v>0.67634932605942433</v>
      </c>
      <c r="EO77" s="67">
        <f t="shared" si="148"/>
        <v>3.4863096895724559</v>
      </c>
      <c r="EP77" s="67">
        <f t="shared" si="149"/>
        <v>1.1152365045936474</v>
      </c>
      <c r="EQ77" s="50">
        <f t="shared" si="150"/>
        <v>0.37886764792464162</v>
      </c>
      <c r="ER77" s="50">
        <f t="shared" si="151"/>
        <v>97.238974700302492</v>
      </c>
    </row>
    <row r="78" spans="15:151" x14ac:dyDescent="0.25">
      <c r="S78" s="50">
        <v>0.16</v>
      </c>
      <c r="T78" s="56">
        <f t="shared" si="23"/>
        <v>381.95070397738215</v>
      </c>
      <c r="U78" s="50">
        <f t="shared" si="24"/>
        <v>83.984585761437174</v>
      </c>
      <c r="V78" s="50">
        <f t="shared" si="25"/>
        <v>18.500727212921309</v>
      </c>
      <c r="W78" s="2">
        <f t="shared" si="152"/>
        <v>6.6717215155413609E-2</v>
      </c>
      <c r="X78" s="2">
        <f t="shared" si="153"/>
        <v>0.72076873112476325</v>
      </c>
      <c r="Y78" s="2">
        <f t="shared" si="28"/>
        <v>3.1833207544112692</v>
      </c>
      <c r="Z78" s="2">
        <f t="shared" si="29"/>
        <v>1.124132434934616</v>
      </c>
      <c r="AA78" s="50">
        <f t="shared" si="30"/>
        <v>776.3793189997366</v>
      </c>
      <c r="AB78" s="50">
        <f t="shared" si="31"/>
        <v>370.93012215495935</v>
      </c>
      <c r="AC78" s="50">
        <f t="shared" si="32"/>
        <v>82.398817194826023</v>
      </c>
      <c r="AD78" s="50">
        <f t="shared" si="33"/>
        <v>18.25861914665883</v>
      </c>
      <c r="AE78" s="2">
        <f t="shared" si="34"/>
        <v>6.4771387324120536E-2</v>
      </c>
      <c r="AF78" s="2">
        <f t="shared" si="35"/>
        <v>0.67841117515366633</v>
      </c>
      <c r="AG78" s="2">
        <f t="shared" si="36"/>
        <v>3.296481947852028</v>
      </c>
      <c r="AH78" s="2">
        <f t="shared" si="37"/>
        <v>1.1262843737522585</v>
      </c>
      <c r="AI78" s="50">
        <f t="shared" si="38"/>
        <v>759.56247796125399</v>
      </c>
      <c r="AJ78" s="50">
        <f t="shared" si="39"/>
        <v>370.34652803971278</v>
      </c>
      <c r="AK78" s="50">
        <f t="shared" si="40"/>
        <v>82.317786475607235</v>
      </c>
      <c r="AL78" s="50">
        <f t="shared" si="41"/>
        <v>18.246079322445912</v>
      </c>
      <c r="AM78" s="2">
        <f t="shared" si="42"/>
        <v>6.4665164037529796E-2</v>
      </c>
      <c r="AN78" s="2">
        <f t="shared" si="43"/>
        <v>0.6761876673554883</v>
      </c>
      <c r="AO78" s="2">
        <f t="shared" si="44"/>
        <v>3.3025859221679443</v>
      </c>
      <c r="AP78" s="2">
        <f t="shared" si="45"/>
        <v>1.1263993091037774</v>
      </c>
      <c r="AQ78" s="50">
        <f t="shared" si="46"/>
        <v>758.6274254635598</v>
      </c>
      <c r="AR78" s="50">
        <f t="shared" si="47"/>
        <v>370.31377042197221</v>
      </c>
      <c r="AS78" s="50">
        <f t="shared" si="48"/>
        <v>82.313246536428991</v>
      </c>
      <c r="AT78" s="50">
        <f t="shared" si="49"/>
        <v>18.245376266570844</v>
      </c>
      <c r="AU78" s="2">
        <f t="shared" si="50"/>
        <v>6.4659192349698122E-2</v>
      </c>
      <c r="AV78" s="2">
        <f t="shared" si="51"/>
        <v>0.67606291637233473</v>
      </c>
      <c r="AW78" s="2">
        <f t="shared" si="52"/>
        <v>3.3029288823035747</v>
      </c>
      <c r="AX78" s="2">
        <f t="shared" si="53"/>
        <v>1.1264057634958691</v>
      </c>
      <c r="AY78" s="50">
        <f t="shared" si="54"/>
        <v>758.57480161408409</v>
      </c>
      <c r="AZ78" s="50">
        <f t="shared" si="55"/>
        <v>370.31192587501573</v>
      </c>
      <c r="BA78" s="50">
        <f t="shared" si="56"/>
        <v>82.312990923668622</v>
      </c>
      <c r="BB78" s="50">
        <f t="shared" si="57"/>
        <v>18.245336680806854</v>
      </c>
      <c r="BC78" s="2">
        <f t="shared" si="58"/>
        <v>6.4658856060918105E-2</v>
      </c>
      <c r="BD78" s="2">
        <f t="shared" si="59"/>
        <v>0.67605589195367499</v>
      </c>
      <c r="BE78" s="2">
        <f t="shared" si="60"/>
        <v>3.302948195100408</v>
      </c>
      <c r="BF78" s="2">
        <f t="shared" si="61"/>
        <v>1.1264061269453081</v>
      </c>
      <c r="BG78" s="50">
        <f t="shared" si="62"/>
        <v>758.57183798143137</v>
      </c>
      <c r="BH78" s="50">
        <f t="shared" si="63"/>
        <v>370.3118219920193</v>
      </c>
      <c r="BI78" s="50">
        <f t="shared" si="64"/>
        <v>82.31297652790343</v>
      </c>
      <c r="BJ78" s="50">
        <f t="shared" si="65"/>
        <v>18.245334451385308</v>
      </c>
      <c r="BK78" s="2">
        <f t="shared" si="66"/>
        <v>6.4658837121385301E-2</v>
      </c>
      <c r="BL78" s="2">
        <f t="shared" si="67"/>
        <v>0.67605549634617035</v>
      </c>
      <c r="BM78" s="2">
        <f t="shared" si="68"/>
        <v>3.3029492827807587</v>
      </c>
      <c r="BN78" s="2">
        <f t="shared" si="69"/>
        <v>1.1264061474144385</v>
      </c>
      <c r="BO78" s="50">
        <f t="shared" si="70"/>
        <v>758.57167107128112</v>
      </c>
      <c r="BP78" s="50">
        <f t="shared" si="71"/>
        <v>370.31181614137665</v>
      </c>
      <c r="BQ78" s="50">
        <f t="shared" si="72"/>
        <v>82.312975717140802</v>
      </c>
      <c r="BR78" s="50">
        <f t="shared" si="73"/>
        <v>18.245334325825333</v>
      </c>
      <c r="BS78" s="2">
        <f t="shared" si="74"/>
        <v>6.4658836054719199E-2</v>
      </c>
      <c r="BT78" s="2">
        <f t="shared" si="75"/>
        <v>0.67605547406573907</v>
      </c>
      <c r="BU78" s="2">
        <f t="shared" si="76"/>
        <v>3.3029493440384279</v>
      </c>
      <c r="BV78" s="2">
        <f t="shared" si="77"/>
        <v>1.1264061485672505</v>
      </c>
      <c r="BW78" s="50">
        <f t="shared" si="78"/>
        <v>758.57166167097375</v>
      </c>
      <c r="BX78" s="50">
        <f t="shared" si="79"/>
        <v>370.31181581187093</v>
      </c>
      <c r="BY78" s="50">
        <f t="shared" si="80"/>
        <v>82.312975671478995</v>
      </c>
      <c r="BZ78" s="50">
        <f t="shared" si="81"/>
        <v>18.245334318753851</v>
      </c>
      <c r="CA78" s="2">
        <f t="shared" si="82"/>
        <v>6.4658835994645031E-2</v>
      </c>
      <c r="CB78" s="2">
        <f t="shared" si="83"/>
        <v>0.67605547281091449</v>
      </c>
      <c r="CC78" s="2">
        <f t="shared" si="84"/>
        <v>3.3029493474884344</v>
      </c>
      <c r="CD78" s="2">
        <f t="shared" si="85"/>
        <v>1.1264061486321764</v>
      </c>
      <c r="CE78" s="50">
        <f t="shared" si="86"/>
        <v>758.57166114155166</v>
      </c>
      <c r="CF78" s="50">
        <f t="shared" si="87"/>
        <v>370.31181579331326</v>
      </c>
      <c r="CG78" s="50">
        <f t="shared" si="88"/>
        <v>82.31297566890737</v>
      </c>
      <c r="CH78" s="50">
        <f t="shared" si="89"/>
        <v>18.245334318355578</v>
      </c>
      <c r="CI78" s="2">
        <f t="shared" si="90"/>
        <v>6.4658835991261598E-2</v>
      </c>
      <c r="CJ78" s="2">
        <f t="shared" si="91"/>
        <v>0.6760554727402438</v>
      </c>
      <c r="CK78" s="2">
        <f t="shared" si="92"/>
        <v>3.3029493476827358</v>
      </c>
      <c r="CL78" s="2">
        <f t="shared" si="93"/>
        <v>1.126406148635833</v>
      </c>
      <c r="CM78" s="50">
        <f t="shared" si="94"/>
        <v>758.57166111173512</v>
      </c>
      <c r="CN78" s="50">
        <f t="shared" si="95"/>
        <v>370.31181579226813</v>
      </c>
      <c r="CO78" s="50">
        <f t="shared" si="96"/>
        <v>82.312975668762533</v>
      </c>
      <c r="CP78" s="50">
        <f t="shared" si="97"/>
        <v>18.245334318333157</v>
      </c>
      <c r="CQ78" s="2">
        <f t="shared" si="98"/>
        <v>6.4658835991071084E-2</v>
      </c>
      <c r="CR78" s="2">
        <f t="shared" si="99"/>
        <v>0.67605547273626321</v>
      </c>
      <c r="CS78" s="2">
        <f t="shared" si="100"/>
        <v>3.3029493476936795</v>
      </c>
      <c r="CT78" s="2">
        <f t="shared" si="101"/>
        <v>1.1264061486360388</v>
      </c>
      <c r="CU78" s="50">
        <f t="shared" si="102"/>
        <v>758.57166111005597</v>
      </c>
      <c r="CV78" s="50">
        <f t="shared" si="103"/>
        <v>370.31181579220925</v>
      </c>
      <c r="CW78" s="66">
        <f t="shared" si="104"/>
        <v>82.312975668754333</v>
      </c>
      <c r="CX78" s="66">
        <f t="shared" si="105"/>
        <v>18.245334318331889</v>
      </c>
      <c r="CY78" s="67">
        <f t="shared" si="106"/>
        <v>6.465883599106037E-2</v>
      </c>
      <c r="CZ78" s="67">
        <f t="shared" si="107"/>
        <v>0.67605547273603883</v>
      </c>
      <c r="DA78" s="67">
        <f t="shared" si="108"/>
        <v>3.3029493476942964</v>
      </c>
      <c r="DB78" s="67">
        <f t="shared" si="109"/>
        <v>1.1264061486360504</v>
      </c>
      <c r="DC78" s="66">
        <f t="shared" si="110"/>
        <v>758.57166110996138</v>
      </c>
      <c r="DD78" s="50">
        <f t="shared" si="111"/>
        <v>370.31181579220595</v>
      </c>
      <c r="DE78" s="66">
        <f t="shared" si="112"/>
        <v>82.312975668753907</v>
      </c>
      <c r="DF78" s="66">
        <f t="shared" si="113"/>
        <v>18.245334318331825</v>
      </c>
      <c r="DG78" s="67">
        <f t="shared" si="114"/>
        <v>6.4658835991059774E-2</v>
      </c>
      <c r="DH78" s="67">
        <f t="shared" si="115"/>
        <v>0.6760554727360264</v>
      </c>
      <c r="DI78" s="67">
        <f t="shared" si="116"/>
        <v>3.3029493476943301</v>
      </c>
      <c r="DJ78" s="67">
        <f t="shared" si="117"/>
        <v>1.126406148636051</v>
      </c>
      <c r="DK78" s="66">
        <f t="shared" si="118"/>
        <v>758.57166110995649</v>
      </c>
      <c r="DL78" s="50">
        <f t="shared" si="119"/>
        <v>370.31181579220572</v>
      </c>
      <c r="DM78" s="66">
        <f t="shared" si="120"/>
        <v>82.312975668753865</v>
      </c>
      <c r="DN78" s="66">
        <f t="shared" si="121"/>
        <v>18.245334318331825</v>
      </c>
      <c r="DO78" s="67">
        <f t="shared" si="122"/>
        <v>6.4658835991059746E-2</v>
      </c>
      <c r="DP78" s="67">
        <f t="shared" si="123"/>
        <v>0.67605547273602529</v>
      </c>
      <c r="DQ78" s="67">
        <f t="shared" si="124"/>
        <v>3.3029493476943332</v>
      </c>
      <c r="DR78" s="67">
        <f t="shared" si="125"/>
        <v>1.1264061486360513</v>
      </c>
      <c r="DS78" s="66">
        <f t="shared" si="126"/>
        <v>758.57166110995615</v>
      </c>
      <c r="DT78" s="50">
        <f t="shared" si="127"/>
        <v>370.31181579220572</v>
      </c>
      <c r="DU78" s="66">
        <f t="shared" si="128"/>
        <v>82.312975668753865</v>
      </c>
      <c r="DV78" s="66">
        <f t="shared" si="129"/>
        <v>18.245334318331825</v>
      </c>
      <c r="DW78" s="67">
        <f t="shared" si="130"/>
        <v>6.4658835991059746E-2</v>
      </c>
      <c r="DX78" s="67">
        <f t="shared" si="131"/>
        <v>0.67605547273602529</v>
      </c>
      <c r="DY78" s="67">
        <f t="shared" si="132"/>
        <v>3.3029493476943332</v>
      </c>
      <c r="DZ78" s="67">
        <f t="shared" si="133"/>
        <v>1.1264061486360513</v>
      </c>
      <c r="EA78" s="66">
        <f t="shared" si="134"/>
        <v>758.57166110995615</v>
      </c>
      <c r="EB78" s="50">
        <f t="shared" si="135"/>
        <v>370.31181579220572</v>
      </c>
      <c r="EC78" s="66">
        <f t="shared" si="136"/>
        <v>82.312975668753865</v>
      </c>
      <c r="ED78" s="66">
        <f t="shared" si="137"/>
        <v>18.245334318331825</v>
      </c>
      <c r="EE78" s="67">
        <f t="shared" si="138"/>
        <v>6.4658835991059746E-2</v>
      </c>
      <c r="EF78" s="67">
        <f t="shared" si="139"/>
        <v>0.67605547273602529</v>
      </c>
      <c r="EG78" s="67">
        <f t="shared" si="140"/>
        <v>3.3029493476943332</v>
      </c>
      <c r="EH78" s="67">
        <f t="shared" si="141"/>
        <v>1.1264061486360513</v>
      </c>
      <c r="EI78" s="66">
        <f t="shared" si="142"/>
        <v>758.57166110995615</v>
      </c>
      <c r="EJ78" s="50">
        <f t="shared" si="143"/>
        <v>370.31181579220572</v>
      </c>
      <c r="EK78" s="66">
        <f t="shared" si="144"/>
        <v>82.312975668753865</v>
      </c>
      <c r="EL78" s="66">
        <f t="shared" si="145"/>
        <v>18.245334318331825</v>
      </c>
      <c r="EM78" s="67">
        <f t="shared" si="146"/>
        <v>6.4658835991059746E-2</v>
      </c>
      <c r="EN78" s="67">
        <f t="shared" si="147"/>
        <v>0.67605547273602529</v>
      </c>
      <c r="EO78" s="67">
        <f t="shared" si="148"/>
        <v>3.3029493476943332</v>
      </c>
      <c r="EP78" s="67">
        <f t="shared" si="149"/>
        <v>1.1264061486360513</v>
      </c>
      <c r="EQ78" s="50">
        <f t="shared" si="150"/>
        <v>0.3817616439499244</v>
      </c>
      <c r="ER78" s="50">
        <f t="shared" si="151"/>
        <v>97.161815792205743</v>
      </c>
    </row>
    <row r="79" spans="15:151" x14ac:dyDescent="0.25">
      <c r="S79" s="50">
        <v>0.17</v>
      </c>
      <c r="T79" s="56">
        <f t="shared" si="23"/>
        <v>381.91824652999441</v>
      </c>
      <c r="U79" s="50">
        <f t="shared" si="24"/>
        <v>83.979753100494136</v>
      </c>
      <c r="V79" s="50">
        <f t="shared" si="25"/>
        <v>18.499998950176288</v>
      </c>
      <c r="W79" s="2">
        <f t="shared" si="152"/>
        <v>6.6711655626030278E-2</v>
      </c>
      <c r="X79" s="2">
        <f t="shared" si="153"/>
        <v>0.72064291446295492</v>
      </c>
      <c r="Y79" s="2">
        <f t="shared" si="28"/>
        <v>3.0275092303346676</v>
      </c>
      <c r="Z79" s="2">
        <f t="shared" si="29"/>
        <v>1.1353618155233383</v>
      </c>
      <c r="AA79" s="50">
        <f t="shared" si="30"/>
        <v>774.28690139056971</v>
      </c>
      <c r="AB79" s="50">
        <f t="shared" si="31"/>
        <v>370.85807462854643</v>
      </c>
      <c r="AC79" s="50">
        <f t="shared" si="32"/>
        <v>82.388798226956297</v>
      </c>
      <c r="AD79" s="50">
        <f t="shared" si="33"/>
        <v>18.257069555280758</v>
      </c>
      <c r="AE79" s="2">
        <f t="shared" si="34"/>
        <v>6.4758290513472469E-2</v>
      </c>
      <c r="AF79" s="2">
        <f t="shared" si="35"/>
        <v>0.67813656933924416</v>
      </c>
      <c r="AG79" s="2">
        <f t="shared" si="36"/>
        <v>3.1330798183207942</v>
      </c>
      <c r="AH79" s="2">
        <f t="shared" si="37"/>
        <v>1.1377185690481444</v>
      </c>
      <c r="AI79" s="50">
        <f t="shared" si="38"/>
        <v>757.55538601467163</v>
      </c>
      <c r="AJ79" s="50">
        <f t="shared" si="39"/>
        <v>370.2761731505434</v>
      </c>
      <c r="AK79" s="50">
        <f t="shared" si="40"/>
        <v>82.30803695599522</v>
      </c>
      <c r="AL79" s="50">
        <f t="shared" si="41"/>
        <v>18.244569446873495</v>
      </c>
      <c r="AM79" s="2">
        <f t="shared" si="42"/>
        <v>6.4652337181473382E-2</v>
      </c>
      <c r="AN79" s="2">
        <f t="shared" si="43"/>
        <v>0.67591974188312109</v>
      </c>
      <c r="AO79" s="2">
        <f t="shared" si="44"/>
        <v>3.138737447078678</v>
      </c>
      <c r="AP79" s="2">
        <f t="shared" si="45"/>
        <v>1.1378434380419518</v>
      </c>
      <c r="AQ79" s="50">
        <f t="shared" si="46"/>
        <v>756.63080902724982</v>
      </c>
      <c r="AR79" s="50">
        <f t="shared" si="47"/>
        <v>370.24371258821895</v>
      </c>
      <c r="AS79" s="50">
        <f t="shared" si="48"/>
        <v>82.303540073315489</v>
      </c>
      <c r="AT79" s="50">
        <f t="shared" si="49"/>
        <v>18.243872950137412</v>
      </c>
      <c r="AU79" s="2">
        <f t="shared" si="50"/>
        <v>6.4646417552623098E-2</v>
      </c>
      <c r="AV79" s="2">
        <f t="shared" si="51"/>
        <v>0.67579613487317025</v>
      </c>
      <c r="AW79" s="2">
        <f t="shared" si="52"/>
        <v>3.1390533602439459</v>
      </c>
      <c r="AX79" s="2">
        <f t="shared" si="53"/>
        <v>1.1378504063128561</v>
      </c>
      <c r="AY79" s="50">
        <f t="shared" si="54"/>
        <v>756.5790965473451</v>
      </c>
      <c r="AZ79" s="50">
        <f t="shared" si="55"/>
        <v>370.24189608126619</v>
      </c>
      <c r="BA79" s="50">
        <f t="shared" si="56"/>
        <v>82.303288451603493</v>
      </c>
      <c r="BB79" s="50">
        <f t="shared" si="57"/>
        <v>18.243833976389926</v>
      </c>
      <c r="BC79" s="2">
        <f t="shared" si="58"/>
        <v>6.4646086259061084E-2</v>
      </c>
      <c r="BD79" s="2">
        <f t="shared" si="59"/>
        <v>0.67578921794540114</v>
      </c>
      <c r="BE79" s="2">
        <f t="shared" si="60"/>
        <v>3.1390710398493664</v>
      </c>
      <c r="BF79" s="2">
        <f t="shared" si="61"/>
        <v>1.1378507962684909</v>
      </c>
      <c r="BG79" s="50">
        <f t="shared" si="62"/>
        <v>756.57620226847507</v>
      </c>
      <c r="BH79" s="50">
        <f t="shared" si="63"/>
        <v>370.24179441078616</v>
      </c>
      <c r="BI79" s="50">
        <f t="shared" si="64"/>
        <v>82.303274368335792</v>
      </c>
      <c r="BJ79" s="50">
        <f t="shared" si="65"/>
        <v>18.243831795024562</v>
      </c>
      <c r="BK79" s="2">
        <f t="shared" si="66"/>
        <v>6.4646067716364011E-2</v>
      </c>
      <c r="BL79" s="2">
        <f t="shared" si="67"/>
        <v>0.67578883080326568</v>
      </c>
      <c r="BM79" s="2">
        <f t="shared" si="68"/>
        <v>3.1390720293856216</v>
      </c>
      <c r="BN79" s="2">
        <f t="shared" si="69"/>
        <v>1.1378508180944593</v>
      </c>
      <c r="BO79" s="50">
        <f t="shared" si="70"/>
        <v>756.57604027341813</v>
      </c>
      <c r="BP79" s="50">
        <f t="shared" si="71"/>
        <v>370.24178872020036</v>
      </c>
      <c r="BQ79" s="50">
        <f t="shared" si="72"/>
        <v>82.303273580083271</v>
      </c>
      <c r="BR79" s="50">
        <f t="shared" si="73"/>
        <v>18.243831672931659</v>
      </c>
      <c r="BS79" s="2">
        <f t="shared" si="74"/>
        <v>6.4646066678512706E-2</v>
      </c>
      <c r="BT79" s="2">
        <f t="shared" si="75"/>
        <v>0.6757888091345835</v>
      </c>
      <c r="BU79" s="2">
        <f t="shared" si="76"/>
        <v>3.1390720847708407</v>
      </c>
      <c r="BV79" s="2">
        <f t="shared" si="77"/>
        <v>1.1378508193160781</v>
      </c>
      <c r="BW79" s="50">
        <f t="shared" si="78"/>
        <v>756.5760312064084</v>
      </c>
      <c r="BX79" s="50">
        <f t="shared" si="79"/>
        <v>370.24178840169304</v>
      </c>
      <c r="BY79" s="50">
        <f t="shared" si="80"/>
        <v>82.303273535964067</v>
      </c>
      <c r="BZ79" s="50">
        <f t="shared" si="81"/>
        <v>18.243831666098007</v>
      </c>
      <c r="CA79" s="2">
        <f t="shared" si="82"/>
        <v>6.4646066620423215E-2</v>
      </c>
      <c r="CB79" s="2">
        <f t="shared" si="83"/>
        <v>0.67578880792176754</v>
      </c>
      <c r="CC79" s="2">
        <f t="shared" si="84"/>
        <v>3.1390720878708027</v>
      </c>
      <c r="CD79" s="2">
        <f t="shared" si="85"/>
        <v>1.1378508193844532</v>
      </c>
      <c r="CE79" s="50">
        <f t="shared" si="86"/>
        <v>756.57603069891991</v>
      </c>
      <c r="CF79" s="50">
        <f t="shared" si="87"/>
        <v>370.24178838386592</v>
      </c>
      <c r="CG79" s="50">
        <f t="shared" si="88"/>
        <v>82.303273533494632</v>
      </c>
      <c r="CH79" s="50">
        <f t="shared" si="89"/>
        <v>18.243831665715515</v>
      </c>
      <c r="CI79" s="2">
        <f t="shared" si="90"/>
        <v>6.4646066617171899E-2</v>
      </c>
      <c r="CJ79" s="2">
        <f t="shared" si="91"/>
        <v>0.67578880785388507</v>
      </c>
      <c r="CK79" s="2">
        <f t="shared" si="92"/>
        <v>3.1390720880443097</v>
      </c>
      <c r="CL79" s="2">
        <f t="shared" si="93"/>
        <v>1.1378508193882801</v>
      </c>
      <c r="CM79" s="50">
        <f t="shared" si="94"/>
        <v>756.5760306705148</v>
      </c>
      <c r="CN79" s="50">
        <f t="shared" si="95"/>
        <v>370.24178838286809</v>
      </c>
      <c r="CO79" s="50">
        <f t="shared" si="96"/>
        <v>82.303273533356403</v>
      </c>
      <c r="CP79" s="50">
        <f t="shared" si="97"/>
        <v>18.243831665694113</v>
      </c>
      <c r="CQ79" s="2">
        <f t="shared" si="98"/>
        <v>6.4646066616989961E-2</v>
      </c>
      <c r="CR79" s="2">
        <f t="shared" si="99"/>
        <v>0.67578880785008522</v>
      </c>
      <c r="CS79" s="2">
        <f t="shared" si="100"/>
        <v>3.1390720880540228</v>
      </c>
      <c r="CT79" s="2">
        <f t="shared" si="101"/>
        <v>1.1378508193884944</v>
      </c>
      <c r="CU79" s="50">
        <f t="shared" si="102"/>
        <v>756.57603066892466</v>
      </c>
      <c r="CV79" s="50">
        <f t="shared" si="103"/>
        <v>370.24178838281227</v>
      </c>
      <c r="CW79" s="66">
        <f t="shared" si="104"/>
        <v>82.303273533348701</v>
      </c>
      <c r="CX79" s="66">
        <f t="shared" si="105"/>
        <v>18.243831665692902</v>
      </c>
      <c r="CY79" s="67">
        <f t="shared" si="106"/>
        <v>6.4646066616979705E-2</v>
      </c>
      <c r="CZ79" s="67">
        <f t="shared" si="107"/>
        <v>0.67578880784987327</v>
      </c>
      <c r="DA79" s="67">
        <f t="shared" si="108"/>
        <v>3.1390720880545642</v>
      </c>
      <c r="DB79" s="67">
        <f t="shared" si="109"/>
        <v>1.1378508193885064</v>
      </c>
      <c r="DC79" s="66">
        <f t="shared" si="110"/>
        <v>756.57603066883655</v>
      </c>
      <c r="DD79" s="50">
        <f t="shared" si="111"/>
        <v>370.24178838280909</v>
      </c>
      <c r="DE79" s="66">
        <f t="shared" si="112"/>
        <v>82.303273533348246</v>
      </c>
      <c r="DF79" s="66">
        <f t="shared" si="113"/>
        <v>18.243831665692849</v>
      </c>
      <c r="DG79" s="67">
        <f t="shared" si="114"/>
        <v>6.4646066616979178E-2</v>
      </c>
      <c r="DH79" s="67">
        <f t="shared" si="115"/>
        <v>0.6757888078498604</v>
      </c>
      <c r="DI79" s="67">
        <f t="shared" si="116"/>
        <v>3.139072088054597</v>
      </c>
      <c r="DJ79" s="67">
        <f t="shared" si="117"/>
        <v>1.1378508193885071</v>
      </c>
      <c r="DK79" s="66">
        <f t="shared" si="118"/>
        <v>756.57603066883144</v>
      </c>
      <c r="DL79" s="50">
        <f t="shared" si="119"/>
        <v>370.24178838280898</v>
      </c>
      <c r="DM79" s="66">
        <f t="shared" si="120"/>
        <v>82.303273533348246</v>
      </c>
      <c r="DN79" s="66">
        <f t="shared" si="121"/>
        <v>18.243831665692838</v>
      </c>
      <c r="DO79" s="67">
        <f t="shared" si="122"/>
        <v>6.4646066616979109E-2</v>
      </c>
      <c r="DP79" s="67">
        <f t="shared" si="123"/>
        <v>0.67578880784986062</v>
      </c>
      <c r="DQ79" s="67">
        <f t="shared" si="124"/>
        <v>3.139072088054597</v>
      </c>
      <c r="DR79" s="67">
        <f t="shared" si="125"/>
        <v>1.1378508193885071</v>
      </c>
      <c r="DS79" s="66">
        <f t="shared" si="126"/>
        <v>756.57603066883075</v>
      </c>
      <c r="DT79" s="50">
        <f t="shared" si="127"/>
        <v>370.24178838280898</v>
      </c>
      <c r="DU79" s="66">
        <f t="shared" si="128"/>
        <v>82.303273533348246</v>
      </c>
      <c r="DV79" s="66">
        <f t="shared" si="129"/>
        <v>18.243831665692838</v>
      </c>
      <c r="DW79" s="67">
        <f t="shared" si="130"/>
        <v>6.4646066616979109E-2</v>
      </c>
      <c r="DX79" s="67">
        <f t="shared" si="131"/>
        <v>0.67578880784986062</v>
      </c>
      <c r="DY79" s="67">
        <f t="shared" si="132"/>
        <v>3.139072088054597</v>
      </c>
      <c r="DZ79" s="67">
        <f t="shared" si="133"/>
        <v>1.1378508193885071</v>
      </c>
      <c r="EA79" s="66">
        <f t="shared" si="134"/>
        <v>756.57603066883075</v>
      </c>
      <c r="EB79" s="50">
        <f t="shared" si="135"/>
        <v>370.24178838280898</v>
      </c>
      <c r="EC79" s="66">
        <f t="shared" si="136"/>
        <v>82.303273533348246</v>
      </c>
      <c r="ED79" s="66">
        <f t="shared" si="137"/>
        <v>18.243831665692838</v>
      </c>
      <c r="EE79" s="67">
        <f t="shared" si="138"/>
        <v>6.4646066616979109E-2</v>
      </c>
      <c r="EF79" s="67">
        <f t="shared" si="139"/>
        <v>0.67578880784986062</v>
      </c>
      <c r="EG79" s="67">
        <f t="shared" si="140"/>
        <v>3.139072088054597</v>
      </c>
      <c r="EH79" s="67">
        <f t="shared" si="141"/>
        <v>1.1378508193885071</v>
      </c>
      <c r="EI79" s="66">
        <f t="shared" si="142"/>
        <v>756.57603066883075</v>
      </c>
      <c r="EJ79" s="50">
        <f t="shared" si="143"/>
        <v>370.24178838280898</v>
      </c>
      <c r="EK79" s="66">
        <f t="shared" si="144"/>
        <v>82.303273533348246</v>
      </c>
      <c r="EL79" s="66">
        <f t="shared" si="145"/>
        <v>18.243831665692838</v>
      </c>
      <c r="EM79" s="67">
        <f t="shared" si="146"/>
        <v>6.4646066616979109E-2</v>
      </c>
      <c r="EN79" s="67">
        <f t="shared" si="147"/>
        <v>0.67578880784986062</v>
      </c>
      <c r="EO79" s="67">
        <f t="shared" si="148"/>
        <v>3.139072088054597</v>
      </c>
      <c r="EP79" s="67">
        <f t="shared" si="149"/>
        <v>1.1378508193885071</v>
      </c>
      <c r="EQ79" s="50">
        <f t="shared" si="150"/>
        <v>0.38448249392046352</v>
      </c>
      <c r="ER79" s="50">
        <f t="shared" si="151"/>
        <v>97.091788382809</v>
      </c>
    </row>
    <row r="80" spans="15:151" x14ac:dyDescent="0.25">
      <c r="S80" s="50">
        <v>0.18</v>
      </c>
      <c r="T80" s="56">
        <f t="shared" si="23"/>
        <v>381.88578908260666</v>
      </c>
      <c r="U80" s="50">
        <f t="shared" si="24"/>
        <v>83.974921441373723</v>
      </c>
      <c r="V80" s="50">
        <f t="shared" si="25"/>
        <v>18.499270779713477</v>
      </c>
      <c r="W80" s="2">
        <f t="shared" si="152"/>
        <v>6.6706095063347223E-2</v>
      </c>
      <c r="X80" s="2">
        <f t="shared" si="153"/>
        <v>0.72051710434084559</v>
      </c>
      <c r="Y80" s="2">
        <f t="shared" si="28"/>
        <v>2.8874987352794714</v>
      </c>
      <c r="Z80" s="2">
        <f t="shared" si="29"/>
        <v>1.1468511007997342</v>
      </c>
      <c r="AA80" s="50">
        <f t="shared" si="30"/>
        <v>772.36610631918597</v>
      </c>
      <c r="AB80" s="50">
        <f t="shared" si="31"/>
        <v>370.79179646116813</v>
      </c>
      <c r="AC80" s="50">
        <f t="shared" si="32"/>
        <v>82.379585369741463</v>
      </c>
      <c r="AD80" s="50">
        <f t="shared" si="33"/>
        <v>18.255644421564106</v>
      </c>
      <c r="AE80" s="2">
        <f t="shared" si="34"/>
        <v>6.4746238233212655E-2</v>
      </c>
      <c r="AF80" s="2">
        <f t="shared" si="35"/>
        <v>0.67788397881640017</v>
      </c>
      <c r="AG80" s="2">
        <f t="shared" si="36"/>
        <v>2.9862450082093401</v>
      </c>
      <c r="AH80" s="2">
        <f t="shared" si="37"/>
        <v>1.1494231686429401</v>
      </c>
      <c r="AI80" s="50">
        <f t="shared" si="38"/>
        <v>755.72124899169762</v>
      </c>
      <c r="AJ80" s="50">
        <f t="shared" si="39"/>
        <v>370.21174762139447</v>
      </c>
      <c r="AK80" s="50">
        <f t="shared" si="40"/>
        <v>82.299112699434644</v>
      </c>
      <c r="AL80" s="50">
        <f t="shared" si="41"/>
        <v>18.243187170185848</v>
      </c>
      <c r="AM80" s="2">
        <f t="shared" si="42"/>
        <v>6.464058735655287E-2</v>
      </c>
      <c r="AN80" s="2">
        <f t="shared" si="43"/>
        <v>0.67567442078200268</v>
      </c>
      <c r="AO80" s="2">
        <f t="shared" si="44"/>
        <v>2.9915040829162032</v>
      </c>
      <c r="AP80" s="2">
        <f t="shared" si="45"/>
        <v>1.1495584039229616</v>
      </c>
      <c r="AQ80" s="50">
        <f t="shared" si="46"/>
        <v>754.80691418537128</v>
      </c>
      <c r="AR80" s="50">
        <f t="shared" si="47"/>
        <v>370.17958316630211</v>
      </c>
      <c r="AS80" s="50">
        <f t="shared" si="48"/>
        <v>82.294658548186874</v>
      </c>
      <c r="AT80" s="50">
        <f t="shared" si="49"/>
        <v>18.242497193443704</v>
      </c>
      <c r="AU80" s="2">
        <f t="shared" si="50"/>
        <v>6.4634719827931827E-2</v>
      </c>
      <c r="AV80" s="2">
        <f t="shared" si="51"/>
        <v>0.67555195283450231</v>
      </c>
      <c r="AW80" s="2">
        <f t="shared" si="52"/>
        <v>2.9917959906756959</v>
      </c>
      <c r="AX80" s="2">
        <f t="shared" si="53"/>
        <v>1.1495659051391831</v>
      </c>
      <c r="AY80" s="50">
        <f t="shared" si="54"/>
        <v>754.75607917433399</v>
      </c>
      <c r="AZ80" s="50">
        <f t="shared" si="55"/>
        <v>370.17779395941454</v>
      </c>
      <c r="BA80" s="50">
        <f t="shared" si="56"/>
        <v>82.294410802964336</v>
      </c>
      <c r="BB80" s="50">
        <f t="shared" si="57"/>
        <v>18.242458814665898</v>
      </c>
      <c r="BC80" s="2">
        <f t="shared" si="58"/>
        <v>6.4634393407981605E-2</v>
      </c>
      <c r="BD80" s="2">
        <f t="shared" si="59"/>
        <v>0.67554514049908165</v>
      </c>
      <c r="BE80" s="2">
        <f t="shared" si="60"/>
        <v>2.9918122294619658</v>
      </c>
      <c r="BF80" s="2">
        <f t="shared" si="61"/>
        <v>1.1495663224150483</v>
      </c>
      <c r="BG80" s="50">
        <f t="shared" si="62"/>
        <v>754.75325096919676</v>
      </c>
      <c r="BH80" s="50">
        <f t="shared" si="63"/>
        <v>370.17769441402368</v>
      </c>
      <c r="BI80" s="50">
        <f t="shared" si="64"/>
        <v>82.294397019339826</v>
      </c>
      <c r="BJ80" s="50">
        <f t="shared" si="65"/>
        <v>18.242456679408697</v>
      </c>
      <c r="BK80" s="2">
        <f t="shared" si="66"/>
        <v>6.4634375246998554E-2</v>
      </c>
      <c r="BL80" s="2">
        <f t="shared" si="67"/>
        <v>0.67554476148441289</v>
      </c>
      <c r="BM80" s="2">
        <f t="shared" si="68"/>
        <v>2.991813132935575</v>
      </c>
      <c r="BN80" s="2">
        <f t="shared" si="69"/>
        <v>1.1495663456308811</v>
      </c>
      <c r="BO80" s="50">
        <f t="shared" si="70"/>
        <v>754.75309361619202</v>
      </c>
      <c r="BP80" s="50">
        <f t="shared" si="71"/>
        <v>370.17768887560237</v>
      </c>
      <c r="BQ80" s="50">
        <f t="shared" si="72"/>
        <v>82.294396252458583</v>
      </c>
      <c r="BR80" s="50">
        <f t="shared" si="73"/>
        <v>18.242456560609106</v>
      </c>
      <c r="BS80" s="2">
        <f t="shared" si="74"/>
        <v>6.4634374236573033E-2</v>
      </c>
      <c r="BT80" s="2">
        <f t="shared" si="75"/>
        <v>0.67554474039712076</v>
      </c>
      <c r="BU80" s="2">
        <f t="shared" si="76"/>
        <v>2.9918131832022752</v>
      </c>
      <c r="BV80" s="2">
        <f t="shared" si="77"/>
        <v>1.1495663469225437</v>
      </c>
      <c r="BW80" s="50">
        <f t="shared" si="78"/>
        <v>754.75308486151687</v>
      </c>
      <c r="BX80" s="50">
        <f t="shared" si="79"/>
        <v>370.17768856746022</v>
      </c>
      <c r="BY80" s="50">
        <f t="shared" si="80"/>
        <v>82.294396209791415</v>
      </c>
      <c r="BZ80" s="50">
        <f t="shared" si="81"/>
        <v>18.242456553999435</v>
      </c>
      <c r="CA80" s="2">
        <f t="shared" si="82"/>
        <v>6.4634374180355864E-2</v>
      </c>
      <c r="CB80" s="2">
        <f t="shared" si="83"/>
        <v>0.67554473922388281</v>
      </c>
      <c r="CC80" s="2">
        <f t="shared" si="84"/>
        <v>2.9918131859989741</v>
      </c>
      <c r="CD80" s="2">
        <f t="shared" si="85"/>
        <v>1.1495663469944082</v>
      </c>
      <c r="CE80" s="50">
        <f t="shared" si="86"/>
        <v>754.75308437443027</v>
      </c>
      <c r="CF80" s="50">
        <f t="shared" si="87"/>
        <v>370.17768855031602</v>
      </c>
      <c r="CG80" s="50">
        <f t="shared" si="88"/>
        <v>82.294396207417577</v>
      </c>
      <c r="CH80" s="50">
        <f t="shared" si="89"/>
        <v>18.242456553631683</v>
      </c>
      <c r="CI80" s="2">
        <f t="shared" si="90"/>
        <v>6.4634374177228032E-2</v>
      </c>
      <c r="CJ80" s="2">
        <f t="shared" si="91"/>
        <v>0.6755447391586078</v>
      </c>
      <c r="CK80" s="2">
        <f t="shared" si="92"/>
        <v>2.9918131861545731</v>
      </c>
      <c r="CL80" s="2">
        <f t="shared" si="93"/>
        <v>1.1495663469984065</v>
      </c>
      <c r="CM80" s="50">
        <f t="shared" si="94"/>
        <v>754.75308434733074</v>
      </c>
      <c r="CN80" s="50">
        <f t="shared" si="95"/>
        <v>370.17768854936219</v>
      </c>
      <c r="CO80" s="50">
        <f t="shared" si="96"/>
        <v>82.294396207285487</v>
      </c>
      <c r="CP80" s="50">
        <f t="shared" si="97"/>
        <v>18.24245655361123</v>
      </c>
      <c r="CQ80" s="2">
        <f t="shared" si="98"/>
        <v>6.4634374177054046E-2</v>
      </c>
      <c r="CR80" s="2">
        <f t="shared" si="99"/>
        <v>0.67554473915497559</v>
      </c>
      <c r="CS80" s="2">
        <f t="shared" si="100"/>
        <v>2.9918131861632307</v>
      </c>
      <c r="CT80" s="2">
        <f t="shared" si="101"/>
        <v>1.149566346998629</v>
      </c>
      <c r="CU80" s="50">
        <f t="shared" si="102"/>
        <v>754.75308434582314</v>
      </c>
      <c r="CV80" s="50">
        <f t="shared" si="103"/>
        <v>370.1776885493091</v>
      </c>
      <c r="CW80" s="66">
        <f t="shared" si="104"/>
        <v>82.29439620727814</v>
      </c>
      <c r="CX80" s="66">
        <f t="shared" si="105"/>
        <v>18.242456553610086</v>
      </c>
      <c r="CY80" s="67">
        <f t="shared" si="106"/>
        <v>6.4634374177044346E-2</v>
      </c>
      <c r="CZ80" s="67">
        <f t="shared" si="107"/>
        <v>0.67554473915477364</v>
      </c>
      <c r="DA80" s="67">
        <f t="shared" si="108"/>
        <v>2.9918131861637121</v>
      </c>
      <c r="DB80" s="67">
        <f t="shared" si="109"/>
        <v>1.1495663469986412</v>
      </c>
      <c r="DC80" s="66">
        <f t="shared" si="110"/>
        <v>754.75308434573924</v>
      </c>
      <c r="DD80" s="50">
        <f t="shared" si="111"/>
        <v>370.17768854930614</v>
      </c>
      <c r="DE80" s="66">
        <f t="shared" si="112"/>
        <v>82.294396207277714</v>
      </c>
      <c r="DF80" s="66">
        <f t="shared" si="113"/>
        <v>18.242456553610022</v>
      </c>
      <c r="DG80" s="67">
        <f t="shared" si="114"/>
        <v>6.4634374177043805E-2</v>
      </c>
      <c r="DH80" s="67">
        <f t="shared" si="115"/>
        <v>0.67554473915476221</v>
      </c>
      <c r="DI80" s="67">
        <f t="shared" si="116"/>
        <v>2.9918131861637396</v>
      </c>
      <c r="DJ80" s="67">
        <f t="shared" si="117"/>
        <v>1.1495663469986421</v>
      </c>
      <c r="DK80" s="66">
        <f t="shared" si="118"/>
        <v>754.75308434573446</v>
      </c>
      <c r="DL80" s="50">
        <f t="shared" si="119"/>
        <v>370.17768854930603</v>
      </c>
      <c r="DM80" s="66">
        <f t="shared" si="120"/>
        <v>82.294396207277714</v>
      </c>
      <c r="DN80" s="66">
        <f t="shared" si="121"/>
        <v>18.242456553610022</v>
      </c>
      <c r="DO80" s="67">
        <f t="shared" si="122"/>
        <v>6.4634374177043791E-2</v>
      </c>
      <c r="DP80" s="67">
        <f t="shared" si="123"/>
        <v>0.67554473915476165</v>
      </c>
      <c r="DQ80" s="67">
        <f t="shared" si="124"/>
        <v>2.9918131861637409</v>
      </c>
      <c r="DR80" s="67">
        <f t="shared" si="125"/>
        <v>1.1495663469986421</v>
      </c>
      <c r="DS80" s="66">
        <f t="shared" si="126"/>
        <v>754.75308434573446</v>
      </c>
      <c r="DT80" s="50">
        <f t="shared" si="127"/>
        <v>370.17768854930603</v>
      </c>
      <c r="DU80" s="66">
        <f t="shared" si="128"/>
        <v>82.294396207277714</v>
      </c>
      <c r="DV80" s="66">
        <f t="shared" si="129"/>
        <v>18.242456553610022</v>
      </c>
      <c r="DW80" s="67">
        <f t="shared" si="130"/>
        <v>6.4634374177043791E-2</v>
      </c>
      <c r="DX80" s="67">
        <f t="shared" si="131"/>
        <v>0.67554473915476165</v>
      </c>
      <c r="DY80" s="67">
        <f t="shared" si="132"/>
        <v>2.9918131861637409</v>
      </c>
      <c r="DZ80" s="67">
        <f t="shared" si="133"/>
        <v>1.1495663469986421</v>
      </c>
      <c r="EA80" s="66">
        <f t="shared" si="134"/>
        <v>754.75308434573446</v>
      </c>
      <c r="EB80" s="50">
        <f t="shared" si="135"/>
        <v>370.17768854930603</v>
      </c>
      <c r="EC80" s="66">
        <f t="shared" si="136"/>
        <v>82.294396207277714</v>
      </c>
      <c r="ED80" s="66">
        <f t="shared" si="137"/>
        <v>18.242456553610022</v>
      </c>
      <c r="EE80" s="67">
        <f t="shared" si="138"/>
        <v>6.4634374177043791E-2</v>
      </c>
      <c r="EF80" s="67">
        <f t="shared" si="139"/>
        <v>0.67554473915476165</v>
      </c>
      <c r="EG80" s="67">
        <f t="shared" si="140"/>
        <v>2.9918131861637409</v>
      </c>
      <c r="EH80" s="67">
        <f t="shared" si="141"/>
        <v>1.1495663469986421</v>
      </c>
      <c r="EI80" s="66">
        <f t="shared" si="142"/>
        <v>754.75308434573446</v>
      </c>
      <c r="EJ80" s="50">
        <f t="shared" si="143"/>
        <v>370.17768854930603</v>
      </c>
      <c r="EK80" s="66">
        <f t="shared" si="144"/>
        <v>82.294396207277714</v>
      </c>
      <c r="EL80" s="66">
        <f t="shared" si="145"/>
        <v>18.242456553610022</v>
      </c>
      <c r="EM80" s="67">
        <f t="shared" si="146"/>
        <v>6.4634374177043791E-2</v>
      </c>
      <c r="EN80" s="67">
        <f t="shared" si="147"/>
        <v>0.67554473915476165</v>
      </c>
      <c r="EO80" s="67">
        <f t="shared" si="148"/>
        <v>2.9918131861637409</v>
      </c>
      <c r="EP80" s="67">
        <f t="shared" si="149"/>
        <v>1.1495663469986421</v>
      </c>
      <c r="EQ80" s="50">
        <f t="shared" si="150"/>
        <v>0.38706656218875407</v>
      </c>
      <c r="ER80" s="50">
        <f t="shared" si="151"/>
        <v>97.027688549306049</v>
      </c>
    </row>
    <row r="81" spans="19:148" x14ac:dyDescent="0.25">
      <c r="S81" s="50">
        <v>0.19</v>
      </c>
      <c r="T81" s="56">
        <f t="shared" si="23"/>
        <v>381.85333163521892</v>
      </c>
      <c r="U81" s="50">
        <f t="shared" si="24"/>
        <v>83.970090783674905</v>
      </c>
      <c r="V81" s="50">
        <f t="shared" si="25"/>
        <v>18.498542701510925</v>
      </c>
      <c r="W81" s="2">
        <f t="shared" si="152"/>
        <v>6.6700533467565229E-2</v>
      </c>
      <c r="X81" s="2">
        <f t="shared" si="153"/>
        <v>0.72039130075608271</v>
      </c>
      <c r="Y81" s="2">
        <f t="shared" si="28"/>
        <v>2.7610683572659438</v>
      </c>
      <c r="Z81" s="2">
        <f t="shared" si="29"/>
        <v>1.1585968305245409</v>
      </c>
      <c r="AA81" s="50">
        <f t="shared" si="30"/>
        <v>770.59038056408565</v>
      </c>
      <c r="AB81" s="50">
        <f t="shared" si="31"/>
        <v>370.73040418131814</v>
      </c>
      <c r="AC81" s="50">
        <f t="shared" si="32"/>
        <v>82.371054928777383</v>
      </c>
      <c r="AD81" s="50">
        <f t="shared" si="33"/>
        <v>18.254324662604809</v>
      </c>
      <c r="AE81" s="2">
        <f t="shared" si="34"/>
        <v>6.4735070811319864E-2</v>
      </c>
      <c r="AF81" s="2">
        <f t="shared" si="35"/>
        <v>0.67765003065204843</v>
      </c>
      <c r="AG81" s="2">
        <f t="shared" si="36"/>
        <v>2.8536481553363422</v>
      </c>
      <c r="AH81" s="2">
        <f t="shared" si="37"/>
        <v>1.161395448022444</v>
      </c>
      <c r="AI81" s="50">
        <f t="shared" si="38"/>
        <v>754.03268792669155</v>
      </c>
      <c r="AJ81" s="50">
        <f t="shared" si="39"/>
        <v>370.15232255458648</v>
      </c>
      <c r="AK81" s="50">
        <f t="shared" si="40"/>
        <v>82.290884153653323</v>
      </c>
      <c r="AL81" s="50">
        <f t="shared" si="41"/>
        <v>18.241912476852985</v>
      </c>
      <c r="AM81" s="2">
        <f t="shared" si="42"/>
        <v>6.4629746128148008E-2</v>
      </c>
      <c r="AN81" s="2">
        <f t="shared" si="43"/>
        <v>0.67544816105125038</v>
      </c>
      <c r="AO81" s="2">
        <f t="shared" si="44"/>
        <v>2.8585495252618718</v>
      </c>
      <c r="AP81" s="2">
        <f t="shared" si="45"/>
        <v>1.1615415193780696</v>
      </c>
      <c r="AQ81" s="50">
        <f t="shared" si="46"/>
        <v>753.12833204404922</v>
      </c>
      <c r="AR81" s="50">
        <f t="shared" si="47"/>
        <v>370.12045109529322</v>
      </c>
      <c r="AS81" s="50">
        <f t="shared" si="48"/>
        <v>82.286472138702521</v>
      </c>
      <c r="AT81" s="50">
        <f t="shared" si="49"/>
        <v>18.241228937412462</v>
      </c>
      <c r="AU81" s="2">
        <f t="shared" si="50"/>
        <v>6.4623930313847208E-2</v>
      </c>
      <c r="AV81" s="2">
        <f t="shared" si="51"/>
        <v>0.67532681921643822</v>
      </c>
      <c r="AW81" s="2">
        <f t="shared" si="52"/>
        <v>2.8588200167408706</v>
      </c>
      <c r="AX81" s="2">
        <f t="shared" si="53"/>
        <v>1.1615495745851703</v>
      </c>
      <c r="AY81" s="50">
        <f t="shared" si="54"/>
        <v>753.07834029589674</v>
      </c>
      <c r="AZ81" s="50">
        <f t="shared" si="55"/>
        <v>370.11868836622205</v>
      </c>
      <c r="BA81" s="50">
        <f t="shared" si="56"/>
        <v>82.286228145915757</v>
      </c>
      <c r="BB81" s="50">
        <f t="shared" si="57"/>
        <v>18.241191134976361</v>
      </c>
      <c r="BC81" s="2">
        <f t="shared" si="58"/>
        <v>6.4623608628786841E-2</v>
      </c>
      <c r="BD81" s="2">
        <f t="shared" si="59"/>
        <v>0.67532010827418465</v>
      </c>
      <c r="BE81" s="2">
        <f t="shared" si="60"/>
        <v>2.8588349777387445</v>
      </c>
      <c r="BF81" s="2">
        <f t="shared" si="61"/>
        <v>1.1615500201037154</v>
      </c>
      <c r="BG81" s="50">
        <f t="shared" si="62"/>
        <v>753.07557497709013</v>
      </c>
      <c r="BH81" s="50">
        <f t="shared" si="63"/>
        <v>370.11859085718311</v>
      </c>
      <c r="BI81" s="50">
        <f t="shared" si="64"/>
        <v>82.286214649020266</v>
      </c>
      <c r="BJ81" s="50">
        <f t="shared" si="65"/>
        <v>18.241189043862985</v>
      </c>
      <c r="BK81" s="2">
        <f t="shared" si="66"/>
        <v>6.4623590834022832E-2</v>
      </c>
      <c r="BL81" s="2">
        <f t="shared" si="67"/>
        <v>0.67531973704490655</v>
      </c>
      <c r="BM81" s="2">
        <f t="shared" si="68"/>
        <v>2.8588358053400404</v>
      </c>
      <c r="BN81" s="2">
        <f t="shared" si="69"/>
        <v>1.1615500447485212</v>
      </c>
      <c r="BO81" s="50">
        <f t="shared" si="70"/>
        <v>753.07542200647435</v>
      </c>
      <c r="BP81" s="50">
        <f t="shared" si="71"/>
        <v>370.11858546321503</v>
      </c>
      <c r="BQ81" s="50">
        <f t="shared" si="72"/>
        <v>82.286213902404327</v>
      </c>
      <c r="BR81" s="50">
        <f t="shared" si="73"/>
        <v>18.24118892818759</v>
      </c>
      <c r="BS81" s="2">
        <f t="shared" si="74"/>
        <v>6.4623589849658575E-2</v>
      </c>
      <c r="BT81" s="2">
        <f t="shared" si="75"/>
        <v>0.67531971650938727</v>
      </c>
      <c r="BU81" s="2">
        <f t="shared" si="76"/>
        <v>2.8588358511209839</v>
      </c>
      <c r="BV81" s="2">
        <f t="shared" si="77"/>
        <v>1.1615500461118131</v>
      </c>
      <c r="BW81" s="50">
        <f t="shared" si="78"/>
        <v>753.07541354449972</v>
      </c>
      <c r="BX81" s="50">
        <f t="shared" si="79"/>
        <v>370.11858516483335</v>
      </c>
      <c r="BY81" s="50">
        <f t="shared" si="80"/>
        <v>82.286213861103292</v>
      </c>
      <c r="BZ81" s="50">
        <f t="shared" si="81"/>
        <v>18.241188921788698</v>
      </c>
      <c r="CA81" s="2">
        <f t="shared" si="82"/>
        <v>6.4623589795205855E-2</v>
      </c>
      <c r="CB81" s="2">
        <f t="shared" si="83"/>
        <v>0.67531971537341062</v>
      </c>
      <c r="CC81" s="2">
        <f t="shared" si="84"/>
        <v>2.8588358536534781</v>
      </c>
      <c r="CD81" s="2">
        <f t="shared" si="85"/>
        <v>1.1615500461872272</v>
      </c>
      <c r="CE81" s="50">
        <f t="shared" si="86"/>
        <v>753.07541307640338</v>
      </c>
      <c r="CF81" s="50">
        <f t="shared" si="87"/>
        <v>370.11858514832761</v>
      </c>
      <c r="CG81" s="50">
        <f t="shared" si="88"/>
        <v>82.286213858818613</v>
      </c>
      <c r="CH81" s="50">
        <f t="shared" si="89"/>
        <v>18.241188921434727</v>
      </c>
      <c r="CI81" s="2">
        <f t="shared" si="90"/>
        <v>6.4623589792193667E-2</v>
      </c>
      <c r="CJ81" s="2">
        <f t="shared" si="91"/>
        <v>0.67531971531057111</v>
      </c>
      <c r="CK81" s="2">
        <f t="shared" si="92"/>
        <v>2.8588358537935692</v>
      </c>
      <c r="CL81" s="2">
        <f t="shared" si="93"/>
        <v>1.161550046191399</v>
      </c>
      <c r="CM81" s="50">
        <f t="shared" si="94"/>
        <v>753.07541305050995</v>
      </c>
      <c r="CN81" s="50">
        <f t="shared" si="95"/>
        <v>370.11858514741448</v>
      </c>
      <c r="CO81" s="50">
        <f t="shared" si="96"/>
        <v>82.28621385869225</v>
      </c>
      <c r="CP81" s="50">
        <f t="shared" si="97"/>
        <v>18.241188921415141</v>
      </c>
      <c r="CQ81" s="2">
        <f t="shared" si="98"/>
        <v>6.4623589792026995E-2</v>
      </c>
      <c r="CR81" s="2">
        <f t="shared" si="99"/>
        <v>0.67531971530709523</v>
      </c>
      <c r="CS81" s="2">
        <f t="shared" si="100"/>
        <v>2.8588358538013181</v>
      </c>
      <c r="CT81" s="2">
        <f t="shared" si="101"/>
        <v>1.1615500461916299</v>
      </c>
      <c r="CU81" s="50">
        <f t="shared" si="102"/>
        <v>753.07541304907693</v>
      </c>
      <c r="CV81" s="50">
        <f t="shared" si="103"/>
        <v>370.11858514736412</v>
      </c>
      <c r="CW81" s="66">
        <f t="shared" si="104"/>
        <v>82.28621385868523</v>
      </c>
      <c r="CX81" s="66">
        <f t="shared" si="105"/>
        <v>18.241188921414064</v>
      </c>
      <c r="CY81" s="67">
        <f t="shared" si="106"/>
        <v>6.4623589792017849E-2</v>
      </c>
      <c r="CZ81" s="67">
        <f t="shared" si="107"/>
        <v>0.6753197153069026</v>
      </c>
      <c r="DA81" s="67">
        <f t="shared" si="108"/>
        <v>2.8588358538017484</v>
      </c>
      <c r="DB81" s="67">
        <f t="shared" si="109"/>
        <v>1.1615500461916426</v>
      </c>
      <c r="DC81" s="66">
        <f t="shared" si="110"/>
        <v>753.07541304899758</v>
      </c>
      <c r="DD81" s="50">
        <f t="shared" si="111"/>
        <v>370.11858514736127</v>
      </c>
      <c r="DE81" s="66">
        <f t="shared" si="112"/>
        <v>82.286213858684874</v>
      </c>
      <c r="DF81" s="66">
        <f t="shared" si="113"/>
        <v>18.241188921414007</v>
      </c>
      <c r="DG81" s="67">
        <f t="shared" si="114"/>
        <v>6.4623589792017322E-2</v>
      </c>
      <c r="DH81" s="67">
        <f t="shared" si="115"/>
        <v>0.67531971530689217</v>
      </c>
      <c r="DI81" s="67">
        <f t="shared" si="116"/>
        <v>2.8588358538017706</v>
      </c>
      <c r="DJ81" s="67">
        <f t="shared" si="117"/>
        <v>1.1615500461916433</v>
      </c>
      <c r="DK81" s="66">
        <f t="shared" si="118"/>
        <v>753.07541304899416</v>
      </c>
      <c r="DL81" s="50">
        <f t="shared" si="119"/>
        <v>370.11858514736116</v>
      </c>
      <c r="DM81" s="66">
        <f t="shared" si="120"/>
        <v>82.286213858684832</v>
      </c>
      <c r="DN81" s="66">
        <f t="shared" si="121"/>
        <v>18.241188921414</v>
      </c>
      <c r="DO81" s="67">
        <f t="shared" si="122"/>
        <v>6.4623589792017308E-2</v>
      </c>
      <c r="DP81" s="67">
        <f t="shared" si="123"/>
        <v>0.67531971530689172</v>
      </c>
      <c r="DQ81" s="67">
        <f t="shared" si="124"/>
        <v>2.858835853801772</v>
      </c>
      <c r="DR81" s="67">
        <f t="shared" si="125"/>
        <v>1.1615500461916433</v>
      </c>
      <c r="DS81" s="66">
        <f t="shared" si="126"/>
        <v>753.07541304899325</v>
      </c>
      <c r="DT81" s="50">
        <f t="shared" si="127"/>
        <v>370.11858514736105</v>
      </c>
      <c r="DU81" s="66">
        <f t="shared" si="128"/>
        <v>82.286213858684832</v>
      </c>
      <c r="DV81" s="66">
        <f t="shared" si="129"/>
        <v>18.241188921414</v>
      </c>
      <c r="DW81" s="67">
        <f t="shared" si="130"/>
        <v>6.4623589792017294E-2</v>
      </c>
      <c r="DX81" s="67">
        <f t="shared" si="131"/>
        <v>0.67531971530689128</v>
      </c>
      <c r="DY81" s="67">
        <f t="shared" si="132"/>
        <v>2.8588358538017733</v>
      </c>
      <c r="DZ81" s="67">
        <f t="shared" si="133"/>
        <v>1.1615500461916433</v>
      </c>
      <c r="EA81" s="66">
        <f t="shared" si="134"/>
        <v>753.07541304899325</v>
      </c>
      <c r="EB81" s="50">
        <f t="shared" si="135"/>
        <v>370.11858514736105</v>
      </c>
      <c r="EC81" s="66">
        <f t="shared" si="136"/>
        <v>82.286213858684832</v>
      </c>
      <c r="ED81" s="66">
        <f t="shared" si="137"/>
        <v>18.241188921414</v>
      </c>
      <c r="EE81" s="67">
        <f t="shared" si="138"/>
        <v>6.4623589792017294E-2</v>
      </c>
      <c r="EF81" s="67">
        <f t="shared" si="139"/>
        <v>0.67531971530689128</v>
      </c>
      <c r="EG81" s="67">
        <f t="shared" si="140"/>
        <v>2.8588358538017733</v>
      </c>
      <c r="EH81" s="67">
        <f t="shared" si="141"/>
        <v>1.1615500461916433</v>
      </c>
      <c r="EI81" s="66">
        <f t="shared" si="142"/>
        <v>753.07541304899325</v>
      </c>
      <c r="EJ81" s="50">
        <f t="shared" si="143"/>
        <v>370.11858514736105</v>
      </c>
      <c r="EK81" s="66">
        <f t="shared" si="144"/>
        <v>82.286213858684832</v>
      </c>
      <c r="EL81" s="66">
        <f t="shared" si="145"/>
        <v>18.241188921414</v>
      </c>
      <c r="EM81" s="67">
        <f t="shared" si="146"/>
        <v>6.4623589792017294E-2</v>
      </c>
      <c r="EN81" s="67">
        <f t="shared" si="147"/>
        <v>0.67531971530689128</v>
      </c>
      <c r="EO81" s="67">
        <f t="shared" si="148"/>
        <v>2.8588358538017733</v>
      </c>
      <c r="EP81" s="67">
        <f t="shared" si="149"/>
        <v>1.1615500461916433</v>
      </c>
      <c r="EQ81" s="50">
        <f t="shared" si="150"/>
        <v>0.38954270117535278</v>
      </c>
      <c r="ER81" s="50">
        <f t="shared" si="151"/>
        <v>96.968585147361068</v>
      </c>
    </row>
    <row r="82" spans="19:148" x14ac:dyDescent="0.25">
      <c r="S82" s="61">
        <v>0.2</v>
      </c>
      <c r="T82" s="64">
        <f t="shared" si="23"/>
        <v>381.82087418783124</v>
      </c>
      <c r="U82" s="61">
        <f t="shared" si="24"/>
        <v>83.965261126996992</v>
      </c>
      <c r="V82" s="61">
        <f t="shared" si="25"/>
        <v>18.497814715546646</v>
      </c>
      <c r="W82" s="65">
        <f t="shared" si="152"/>
        <v>6.669497083888469E-2</v>
      </c>
      <c r="X82" s="65">
        <f t="shared" si="153"/>
        <v>0.72026550370631803</v>
      </c>
      <c r="Y82" s="65">
        <f t="shared" si="28"/>
        <v>2.6463900585354678</v>
      </c>
      <c r="Z82" s="65">
        <f t="shared" si="29"/>
        <v>1.1705967780919913</v>
      </c>
      <c r="AA82" s="61">
        <f t="shared" si="30"/>
        <v>768.9390216172286</v>
      </c>
      <c r="AB82" s="61">
        <f t="shared" si="31"/>
        <v>370.6732079018999</v>
      </c>
      <c r="AC82" s="61">
        <f t="shared" si="32"/>
        <v>82.363110343318809</v>
      </c>
      <c r="AD82" s="61">
        <f t="shared" si="33"/>
        <v>18.253095379799124</v>
      </c>
      <c r="AE82" s="65">
        <f t="shared" si="34"/>
        <v>6.472466352986754E-2</v>
      </c>
      <c r="AF82" s="65">
        <f t="shared" si="35"/>
        <v>0.6774320911834586</v>
      </c>
      <c r="AG82" s="65">
        <f t="shared" si="36"/>
        <v>2.7333716411493691</v>
      </c>
      <c r="AH82" s="65">
        <f t="shared" si="37"/>
        <v>1.1736339151918873</v>
      </c>
      <c r="AI82" s="61">
        <f t="shared" si="38"/>
        <v>752.46838753606448</v>
      </c>
      <c r="AJ82" s="61">
        <f t="shared" si="39"/>
        <v>370.09717348609865</v>
      </c>
      <c r="AK82" s="61">
        <f t="shared" si="40"/>
        <v>82.283250314030951</v>
      </c>
      <c r="AL82" s="61">
        <f t="shared" si="41"/>
        <v>18.240729759842928</v>
      </c>
      <c r="AM82" s="65">
        <f t="shared" si="42"/>
        <v>6.4619682091912975E-2</v>
      </c>
      <c r="AN82" s="65">
        <f t="shared" si="43"/>
        <v>0.67523819967868415</v>
      </c>
      <c r="AO82" s="65">
        <f t="shared" si="44"/>
        <v>2.7379504453031633</v>
      </c>
      <c r="AP82" s="65">
        <f t="shared" si="45"/>
        <v>1.1737913290843709</v>
      </c>
      <c r="AQ82" s="61">
        <f t="shared" si="46"/>
        <v>751.57372841272763</v>
      </c>
      <c r="AR82" s="61">
        <f t="shared" si="47"/>
        <v>370.06559036390547</v>
      </c>
      <c r="AS82" s="61">
        <f t="shared" si="48"/>
        <v>82.278879649432525</v>
      </c>
      <c r="AT82" s="61">
        <f t="shared" si="49"/>
        <v>18.240052544093693</v>
      </c>
      <c r="AU82" s="65">
        <f t="shared" si="50"/>
        <v>6.4613917297886736E-2</v>
      </c>
      <c r="AV82" s="65">
        <f t="shared" si="51"/>
        <v>0.67511796527273071</v>
      </c>
      <c r="AW82" s="65">
        <f t="shared" si="52"/>
        <v>2.7382017388241442</v>
      </c>
      <c r="AX82" s="65">
        <f t="shared" si="53"/>
        <v>1.1737999612530294</v>
      </c>
      <c r="AY82" s="61">
        <f t="shared" si="54"/>
        <v>751.52454594310632</v>
      </c>
      <c r="AZ82" s="61">
        <f t="shared" si="55"/>
        <v>370.06385324136011</v>
      </c>
      <c r="BA82" s="61">
        <f t="shared" si="56"/>
        <v>82.278639279749598</v>
      </c>
      <c r="BB82" s="61">
        <f t="shared" si="57"/>
        <v>18.240015298466012</v>
      </c>
      <c r="BC82" s="65">
        <f t="shared" si="58"/>
        <v>6.4613600198377294E-2</v>
      </c>
      <c r="BD82" s="65">
        <f t="shared" si="59"/>
        <v>0.67511135234787922</v>
      </c>
      <c r="BE82" s="65">
        <f t="shared" si="60"/>
        <v>2.7382155611101076</v>
      </c>
      <c r="BF82" s="65">
        <f t="shared" si="61"/>
        <v>1.1738004360404131</v>
      </c>
      <c r="BG82" s="61">
        <f t="shared" si="62"/>
        <v>751.52184043622981</v>
      </c>
      <c r="BH82" s="61">
        <f t="shared" si="63"/>
        <v>370.06375768028795</v>
      </c>
      <c r="BI82" s="61">
        <f t="shared" si="64"/>
        <v>82.278626056814332</v>
      </c>
      <c r="BJ82" s="61">
        <f t="shared" si="65"/>
        <v>18.24001324954903</v>
      </c>
      <c r="BK82" s="65">
        <f t="shared" si="66"/>
        <v>6.4613582754294935E-2</v>
      </c>
      <c r="BL82" s="65">
        <f t="shared" si="67"/>
        <v>0.6751109885639055</v>
      </c>
      <c r="BM82" s="65">
        <f t="shared" si="68"/>
        <v>2.7382163214918944</v>
      </c>
      <c r="BN82" s="65">
        <f t="shared" si="69"/>
        <v>1.1738004621590157</v>
      </c>
      <c r="BO82" s="61">
        <f t="shared" si="70"/>
        <v>751.5216916020571</v>
      </c>
      <c r="BP82" s="61">
        <f t="shared" si="71"/>
        <v>370.06375242331546</v>
      </c>
      <c r="BQ82" s="61">
        <f t="shared" si="72"/>
        <v>82.278625329399063</v>
      </c>
      <c r="BR82" s="61">
        <f t="shared" si="73"/>
        <v>18.240013136834747</v>
      </c>
      <c r="BS82" s="65">
        <f t="shared" si="74"/>
        <v>6.4613581794666877E-2</v>
      </c>
      <c r="BT82" s="65">
        <f t="shared" si="75"/>
        <v>0.67511096855154951</v>
      </c>
      <c r="BU82" s="65">
        <f t="shared" si="76"/>
        <v>2.7382163633217589</v>
      </c>
      <c r="BV82" s="65">
        <f t="shared" si="77"/>
        <v>1.1738004635958432</v>
      </c>
      <c r="BW82" s="61">
        <f t="shared" si="78"/>
        <v>751.5216834144403</v>
      </c>
      <c r="BX82" s="61">
        <f t="shared" si="79"/>
        <v>370.06375213412059</v>
      </c>
      <c r="BY82" s="61">
        <f t="shared" si="80"/>
        <v>82.278625289382703</v>
      </c>
      <c r="BZ82" s="61">
        <f t="shared" si="81"/>
        <v>18.240013130634139</v>
      </c>
      <c r="CA82" s="65">
        <f t="shared" si="82"/>
        <v>6.4613581741876133E-2</v>
      </c>
      <c r="CB82" s="65">
        <f t="shared" si="83"/>
        <v>0.67511096745063626</v>
      </c>
      <c r="CC82" s="65">
        <f t="shared" si="84"/>
        <v>2.7382163656228893</v>
      </c>
      <c r="CD82" s="65">
        <f t="shared" si="85"/>
        <v>1.1738004636748856</v>
      </c>
      <c r="CE82" s="61">
        <f t="shared" si="86"/>
        <v>751.5216829640259</v>
      </c>
      <c r="CF82" s="61">
        <f t="shared" si="87"/>
        <v>370.0637521182116</v>
      </c>
      <c r="CG82" s="61">
        <f t="shared" si="88"/>
        <v>82.27862528718137</v>
      </c>
      <c r="CH82" s="61">
        <f t="shared" si="89"/>
        <v>18.240013130293033</v>
      </c>
      <c r="CI82" s="65">
        <f t="shared" si="90"/>
        <v>6.4613581738972026E-2</v>
      </c>
      <c r="CJ82" s="65">
        <f t="shared" si="91"/>
        <v>0.67511096739007392</v>
      </c>
      <c r="CK82" s="65">
        <f t="shared" si="92"/>
        <v>2.7382163657494774</v>
      </c>
      <c r="CL82" s="65">
        <f t="shared" si="93"/>
        <v>1.1738004636792336</v>
      </c>
      <c r="CM82" s="61">
        <f t="shared" si="94"/>
        <v>751.52168293924717</v>
      </c>
      <c r="CN82" s="61">
        <f t="shared" si="95"/>
        <v>370.06375211733632</v>
      </c>
      <c r="CO82" s="61">
        <f t="shared" si="96"/>
        <v>82.278625287060251</v>
      </c>
      <c r="CP82" s="61">
        <f t="shared" si="97"/>
        <v>18.240013130274274</v>
      </c>
      <c r="CQ82" s="65">
        <f t="shared" si="98"/>
        <v>6.4613581738812265E-2</v>
      </c>
      <c r="CR82" s="65">
        <f t="shared" si="99"/>
        <v>0.67511096738674148</v>
      </c>
      <c r="CS82" s="65">
        <f t="shared" si="100"/>
        <v>2.7382163657564424</v>
      </c>
      <c r="CT82" s="65">
        <f t="shared" si="101"/>
        <v>1.173800463679473</v>
      </c>
      <c r="CU82" s="61">
        <f t="shared" si="102"/>
        <v>751.52168293788441</v>
      </c>
      <c r="CV82" s="61">
        <f t="shared" si="103"/>
        <v>370.06375211728823</v>
      </c>
      <c r="CW82" s="61">
        <f t="shared" si="104"/>
        <v>82.2786252870536</v>
      </c>
      <c r="CX82" s="61">
        <f t="shared" si="105"/>
        <v>18.240013130273244</v>
      </c>
      <c r="CY82" s="65">
        <f t="shared" si="106"/>
        <v>6.4613581738803494E-2</v>
      </c>
      <c r="CZ82" s="65">
        <f t="shared" si="107"/>
        <v>0.67511096738655818</v>
      </c>
      <c r="DA82" s="65">
        <f t="shared" si="108"/>
        <v>2.7382163657568261</v>
      </c>
      <c r="DB82" s="65">
        <f t="shared" si="109"/>
        <v>1.1738004636794861</v>
      </c>
      <c r="DC82" s="61">
        <f t="shared" si="110"/>
        <v>751.5216829378096</v>
      </c>
      <c r="DD82" s="61">
        <f t="shared" si="111"/>
        <v>370.06375211728562</v>
      </c>
      <c r="DE82" s="61">
        <f t="shared" si="112"/>
        <v>82.278625287053231</v>
      </c>
      <c r="DF82" s="61">
        <f t="shared" si="113"/>
        <v>18.240013130273187</v>
      </c>
      <c r="DG82" s="65">
        <f t="shared" si="114"/>
        <v>6.4613581738803022E-2</v>
      </c>
      <c r="DH82" s="65">
        <f t="shared" si="115"/>
        <v>0.67511096738654852</v>
      </c>
      <c r="DI82" s="65">
        <f t="shared" si="116"/>
        <v>2.7382163657568457</v>
      </c>
      <c r="DJ82" s="65">
        <f t="shared" si="117"/>
        <v>1.1738004636794868</v>
      </c>
      <c r="DK82" s="61">
        <f t="shared" si="118"/>
        <v>751.52168293780483</v>
      </c>
      <c r="DL82" s="61">
        <f t="shared" si="119"/>
        <v>370.06375211728539</v>
      </c>
      <c r="DM82" s="61">
        <f t="shared" si="120"/>
        <v>82.278625287053188</v>
      </c>
      <c r="DN82" s="61">
        <f t="shared" si="121"/>
        <v>18.24001313027318</v>
      </c>
      <c r="DO82" s="65">
        <f t="shared" si="122"/>
        <v>6.461358173880298E-2</v>
      </c>
      <c r="DP82" s="65">
        <f t="shared" si="123"/>
        <v>0.67511096738654752</v>
      </c>
      <c r="DQ82" s="65">
        <f t="shared" si="124"/>
        <v>2.7382163657568479</v>
      </c>
      <c r="DR82" s="65">
        <f t="shared" si="125"/>
        <v>1.173800463679487</v>
      </c>
      <c r="DS82" s="61">
        <f t="shared" si="126"/>
        <v>751.5216829378046</v>
      </c>
      <c r="DT82" s="61">
        <f t="shared" si="127"/>
        <v>370.06375211728539</v>
      </c>
      <c r="DU82" s="61">
        <f t="shared" si="128"/>
        <v>82.278625287053188</v>
      </c>
      <c r="DV82" s="61">
        <f t="shared" si="129"/>
        <v>18.24001313027318</v>
      </c>
      <c r="DW82" s="65">
        <f t="shared" si="130"/>
        <v>6.461358173880298E-2</v>
      </c>
      <c r="DX82" s="65">
        <f t="shared" si="131"/>
        <v>0.67511096738654752</v>
      </c>
      <c r="DY82" s="65">
        <f t="shared" si="132"/>
        <v>2.7382163657568479</v>
      </c>
      <c r="DZ82" s="65">
        <f t="shared" si="133"/>
        <v>1.173800463679487</v>
      </c>
      <c r="EA82" s="61">
        <f t="shared" si="134"/>
        <v>751.5216829378046</v>
      </c>
      <c r="EB82" s="61">
        <f t="shared" si="135"/>
        <v>370.06375211728539</v>
      </c>
      <c r="EC82" s="61">
        <f t="shared" si="136"/>
        <v>82.278625287053188</v>
      </c>
      <c r="ED82" s="61">
        <f t="shared" si="137"/>
        <v>18.24001313027318</v>
      </c>
      <c r="EE82" s="65">
        <f t="shared" si="138"/>
        <v>6.461358173880298E-2</v>
      </c>
      <c r="EF82" s="65">
        <f t="shared" si="139"/>
        <v>0.67511096738654752</v>
      </c>
      <c r="EG82" s="65">
        <f t="shared" si="140"/>
        <v>2.7382163657568479</v>
      </c>
      <c r="EH82" s="65">
        <f t="shared" si="141"/>
        <v>1.173800463679487</v>
      </c>
      <c r="EI82" s="61">
        <f t="shared" si="142"/>
        <v>751.5216829378046</v>
      </c>
      <c r="EJ82" s="61">
        <f t="shared" si="143"/>
        <v>370.06375211728539</v>
      </c>
      <c r="EK82" s="61">
        <f t="shared" si="144"/>
        <v>82.278625287053188</v>
      </c>
      <c r="EL82" s="61">
        <f t="shared" si="145"/>
        <v>18.24001313027318</v>
      </c>
      <c r="EM82" s="65">
        <f t="shared" si="146"/>
        <v>6.461358173880298E-2</v>
      </c>
      <c r="EN82" s="65">
        <f t="shared" si="147"/>
        <v>0.67511096738654752</v>
      </c>
      <c r="EO82" s="65">
        <f t="shared" si="148"/>
        <v>2.7382163657568479</v>
      </c>
      <c r="EP82" s="65">
        <f t="shared" si="149"/>
        <v>1.173800463679487</v>
      </c>
      <c r="EQ82" s="61">
        <f t="shared" si="150"/>
        <v>0.39193410350711422</v>
      </c>
      <c r="ER82" s="61">
        <f t="shared" si="151"/>
        <v>96.913752117285412</v>
      </c>
    </row>
    <row r="83" spans="19:148" x14ac:dyDescent="0.25">
      <c r="S83" s="50">
        <v>0.21</v>
      </c>
      <c r="T83" s="56">
        <f t="shared" si="23"/>
        <v>381.78841674044338</v>
      </c>
      <c r="U83" s="50">
        <f t="shared" si="24"/>
        <v>83.960432470939452</v>
      </c>
      <c r="V83" s="50">
        <f t="shared" si="25"/>
        <v>18.497086821798693</v>
      </c>
      <c r="W83" s="2">
        <f t="shared" si="152"/>
        <v>6.668940717750603E-2</v>
      </c>
      <c r="X83" s="2">
        <f t="shared" si="153"/>
        <v>0.72013971318920478</v>
      </c>
      <c r="Y83" s="2">
        <f t="shared" si="28"/>
        <v>2.5419463276670253</v>
      </c>
      <c r="Z83" s="2">
        <f t="shared" si="29"/>
        <v>1.1828497520096233</v>
      </c>
      <c r="AA83" s="50">
        <f t="shared" si="30"/>
        <v>767.39577375380634</v>
      </c>
      <c r="AB83" s="50">
        <f t="shared" si="31"/>
        <v>370.61966541475488</v>
      </c>
      <c r="AC83" s="50">
        <f t="shared" si="32"/>
        <v>82.355675736573133</v>
      </c>
      <c r="AD83" s="50">
        <f t="shared" si="33"/>
        <v>18.251944865114591</v>
      </c>
      <c r="AE83" s="2">
        <f t="shared" si="34"/>
        <v>6.4714918353152184E-2</v>
      </c>
      <c r="AF83" s="2">
        <f t="shared" si="35"/>
        <v>0.67722809060900202</v>
      </c>
      <c r="AG83" s="2">
        <f t="shared" si="36"/>
        <v>2.623823452354106</v>
      </c>
      <c r="AH83" s="2">
        <f t="shared" si="37"/>
        <v>1.1861381136377036</v>
      </c>
      <c r="AI83" s="50">
        <f t="shared" si="38"/>
        <v>751.01163305487557</v>
      </c>
      <c r="AJ83" s="50">
        <f t="shared" si="39"/>
        <v>370.04573164545172</v>
      </c>
      <c r="AK83" s="50">
        <f t="shared" si="40"/>
        <v>82.276131901005272</v>
      </c>
      <c r="AL83" s="50">
        <f t="shared" si="41"/>
        <v>18.239626767977914</v>
      </c>
      <c r="AM83" s="2">
        <f t="shared" si="42"/>
        <v>6.4610292063304528E-2</v>
      </c>
      <c r="AN83" s="2">
        <f t="shared" si="43"/>
        <v>0.67504236756956559</v>
      </c>
      <c r="AO83" s="2">
        <f t="shared" si="44"/>
        <v>2.6281101001553999</v>
      </c>
      <c r="AP83" s="2">
        <f t="shared" si="45"/>
        <v>1.1863074129502376</v>
      </c>
      <c r="AQ83" s="50">
        <f t="shared" si="46"/>
        <v>750.12637703334599</v>
      </c>
      <c r="AR83" s="50">
        <f t="shared" si="47"/>
        <v>370.01443109119919</v>
      </c>
      <c r="AS83" s="50">
        <f t="shared" si="48"/>
        <v>82.271801665827653</v>
      </c>
      <c r="AT83" s="50">
        <f t="shared" si="49"/>
        <v>18.238955740310033</v>
      </c>
      <c r="AU83" s="2">
        <f t="shared" si="50"/>
        <v>6.4604577372193925E-2</v>
      </c>
      <c r="AV83" s="2">
        <f t="shared" si="51"/>
        <v>0.67492321780648734</v>
      </c>
      <c r="AW83" s="2">
        <f t="shared" si="52"/>
        <v>2.6283441080192995</v>
      </c>
      <c r="AX83" s="2">
        <f t="shared" si="53"/>
        <v>1.1863166469420194</v>
      </c>
      <c r="AY83" s="50">
        <f t="shared" si="54"/>
        <v>750.07797039049365</v>
      </c>
      <c r="AZ83" s="50">
        <f t="shared" si="55"/>
        <v>370.01271867710136</v>
      </c>
      <c r="BA83" s="50">
        <f t="shared" si="56"/>
        <v>82.271564787420076</v>
      </c>
      <c r="BB83" s="50">
        <f t="shared" si="57"/>
        <v>18.238919031500469</v>
      </c>
      <c r="BC83" s="2">
        <f t="shared" si="58"/>
        <v>6.460426470267E-2</v>
      </c>
      <c r="BD83" s="2">
        <f t="shared" si="59"/>
        <v>0.67491669942941523</v>
      </c>
      <c r="BE83" s="2">
        <f t="shared" si="60"/>
        <v>2.6283569109758425</v>
      </c>
      <c r="BF83" s="2">
        <f t="shared" si="61"/>
        <v>1.1863171521249376</v>
      </c>
      <c r="BG83" s="50">
        <f t="shared" si="62"/>
        <v>750.07532174219011</v>
      </c>
      <c r="BH83" s="50">
        <f t="shared" si="63"/>
        <v>370.01262497697007</v>
      </c>
      <c r="BI83" s="50">
        <f t="shared" si="64"/>
        <v>82.271551825941714</v>
      </c>
      <c r="BJ83" s="50">
        <f t="shared" si="65"/>
        <v>18.238917022869131</v>
      </c>
      <c r="BK83" s="2">
        <f t="shared" si="66"/>
        <v>6.4604247593894479E-2</v>
      </c>
      <c r="BL83" s="2">
        <f t="shared" si="67"/>
        <v>0.67491634275635182</v>
      </c>
      <c r="BM83" s="2">
        <f t="shared" si="68"/>
        <v>2.6283576115319724</v>
      </c>
      <c r="BN83" s="2">
        <f t="shared" si="69"/>
        <v>1.1863171797676206</v>
      </c>
      <c r="BO83" s="50">
        <f t="shared" si="70"/>
        <v>750.07517681191223</v>
      </c>
      <c r="BP83" s="50">
        <f t="shared" si="71"/>
        <v>370.01261984982398</v>
      </c>
      <c r="BQ83" s="50">
        <f t="shared" si="72"/>
        <v>82.271551116707101</v>
      </c>
      <c r="BR83" s="50">
        <f t="shared" si="73"/>
        <v>18.238916912959528</v>
      </c>
      <c r="BS83" s="2">
        <f t="shared" si="74"/>
        <v>6.460424665772492E-2</v>
      </c>
      <c r="BT83" s="2">
        <f t="shared" si="75"/>
        <v>0.67491632323967921</v>
      </c>
      <c r="BU83" s="2">
        <f t="shared" si="76"/>
        <v>2.628357649865475</v>
      </c>
      <c r="BV83" s="2">
        <f t="shared" si="77"/>
        <v>1.1863171812801911</v>
      </c>
      <c r="BW83" s="50">
        <f t="shared" si="78"/>
        <v>750.07516888151883</v>
      </c>
      <c r="BX83" s="50">
        <f t="shared" si="79"/>
        <v>370.01261956927328</v>
      </c>
      <c r="BY83" s="50">
        <f t="shared" si="80"/>
        <v>82.271551077898735</v>
      </c>
      <c r="BZ83" s="50">
        <f t="shared" si="81"/>
        <v>18.238916906945416</v>
      </c>
      <c r="CA83" s="2">
        <f t="shared" si="82"/>
        <v>6.4604246606498925E-2</v>
      </c>
      <c r="CB83" s="2">
        <f t="shared" si="83"/>
        <v>0.67491632217175279</v>
      </c>
      <c r="CC83" s="2">
        <f t="shared" si="84"/>
        <v>2.6283576519630336</v>
      </c>
      <c r="CD83" s="2">
        <f t="shared" si="85"/>
        <v>1.1863171813629572</v>
      </c>
      <c r="CE83" s="50">
        <f t="shared" si="86"/>
        <v>750.0751684475772</v>
      </c>
      <c r="CF83" s="50">
        <f t="shared" si="87"/>
        <v>370.01261955392192</v>
      </c>
      <c r="CG83" s="50">
        <f t="shared" si="88"/>
        <v>82.271551075775193</v>
      </c>
      <c r="CH83" s="50">
        <f t="shared" si="89"/>
        <v>18.238916906616332</v>
      </c>
      <c r="CI83" s="2">
        <f t="shared" si="90"/>
        <v>6.4604246603695903E-2</v>
      </c>
      <c r="CJ83" s="2">
        <f t="shared" si="91"/>
        <v>0.67491632211331709</v>
      </c>
      <c r="CK83" s="2">
        <f t="shared" si="92"/>
        <v>2.6283576520778094</v>
      </c>
      <c r="CL83" s="2">
        <f t="shared" si="93"/>
        <v>1.186317181367486</v>
      </c>
      <c r="CM83" s="50">
        <f t="shared" si="94"/>
        <v>750.07516842383302</v>
      </c>
      <c r="CN83" s="50">
        <f t="shared" si="95"/>
        <v>370.01261955308189</v>
      </c>
      <c r="CO83" s="50">
        <f t="shared" si="96"/>
        <v>82.271551075658977</v>
      </c>
      <c r="CP83" s="50">
        <f t="shared" si="97"/>
        <v>18.238916906598327</v>
      </c>
      <c r="CQ83" s="2">
        <f t="shared" si="98"/>
        <v>6.4604246603542539E-2</v>
      </c>
      <c r="CR83" s="2">
        <f t="shared" si="99"/>
        <v>0.67491632211011943</v>
      </c>
      <c r="CS83" s="2">
        <f t="shared" si="100"/>
        <v>2.6283576520840906</v>
      </c>
      <c r="CT83" s="2">
        <f t="shared" si="101"/>
        <v>1.1863171813677338</v>
      </c>
      <c r="CU83" s="50">
        <f t="shared" si="102"/>
        <v>750.07516842253256</v>
      </c>
      <c r="CV83" s="50">
        <f t="shared" si="103"/>
        <v>370.01261955303596</v>
      </c>
      <c r="CW83" s="66">
        <f t="shared" si="104"/>
        <v>82.27155107565261</v>
      </c>
      <c r="CX83" s="66">
        <f t="shared" si="105"/>
        <v>18.238916906597336</v>
      </c>
      <c r="CY83" s="67">
        <f t="shared" si="106"/>
        <v>6.4604246603534143E-2</v>
      </c>
      <c r="CZ83" s="67">
        <f t="shared" si="107"/>
        <v>0.6749163221099449</v>
      </c>
      <c r="DA83" s="67">
        <f t="shared" si="108"/>
        <v>2.6283576520844334</v>
      </c>
      <c r="DB83" s="67">
        <f t="shared" si="109"/>
        <v>1.1863171813677473</v>
      </c>
      <c r="DC83" s="66">
        <f t="shared" si="110"/>
        <v>750.07516842246218</v>
      </c>
      <c r="DD83" s="50">
        <f t="shared" si="111"/>
        <v>370.01261955303335</v>
      </c>
      <c r="DE83" s="66">
        <f t="shared" si="112"/>
        <v>82.271551075652283</v>
      </c>
      <c r="DF83" s="66">
        <f t="shared" si="113"/>
        <v>18.238916906597282</v>
      </c>
      <c r="DG83" s="67">
        <f t="shared" si="114"/>
        <v>6.4604246603533644E-2</v>
      </c>
      <c r="DH83" s="67">
        <f t="shared" si="115"/>
        <v>0.67491632210993502</v>
      </c>
      <c r="DI83" s="67">
        <f t="shared" si="116"/>
        <v>2.628357652084452</v>
      </c>
      <c r="DJ83" s="67">
        <f t="shared" si="117"/>
        <v>1.1863171813677482</v>
      </c>
      <c r="DK83" s="66">
        <f t="shared" si="118"/>
        <v>750.075168422459</v>
      </c>
      <c r="DL83" s="50">
        <f t="shared" si="119"/>
        <v>370.01261955303335</v>
      </c>
      <c r="DM83" s="66">
        <f t="shared" si="120"/>
        <v>82.271551075652283</v>
      </c>
      <c r="DN83" s="66">
        <f t="shared" si="121"/>
        <v>18.238916906597282</v>
      </c>
      <c r="DO83" s="67">
        <f t="shared" si="122"/>
        <v>6.4604246603533644E-2</v>
      </c>
      <c r="DP83" s="67">
        <f t="shared" si="123"/>
        <v>0.67491632210993502</v>
      </c>
      <c r="DQ83" s="67">
        <f t="shared" si="124"/>
        <v>2.628357652084452</v>
      </c>
      <c r="DR83" s="67">
        <f t="shared" si="125"/>
        <v>1.1863171813677482</v>
      </c>
      <c r="DS83" s="66">
        <f t="shared" si="126"/>
        <v>750.075168422459</v>
      </c>
      <c r="DT83" s="50">
        <f t="shared" si="127"/>
        <v>370.01261955303335</v>
      </c>
      <c r="DU83" s="66">
        <f t="shared" si="128"/>
        <v>82.271551075652283</v>
      </c>
      <c r="DV83" s="66">
        <f t="shared" si="129"/>
        <v>18.238916906597282</v>
      </c>
      <c r="DW83" s="67">
        <f t="shared" si="130"/>
        <v>6.4604246603533644E-2</v>
      </c>
      <c r="DX83" s="67">
        <f t="shared" si="131"/>
        <v>0.67491632210993502</v>
      </c>
      <c r="DY83" s="67">
        <f t="shared" si="132"/>
        <v>2.628357652084452</v>
      </c>
      <c r="DZ83" s="67">
        <f t="shared" si="133"/>
        <v>1.1863171813677482</v>
      </c>
      <c r="EA83" s="66">
        <f t="shared" si="134"/>
        <v>750.075168422459</v>
      </c>
      <c r="EB83" s="50">
        <f t="shared" si="135"/>
        <v>370.01261955303335</v>
      </c>
      <c r="EC83" s="66">
        <f t="shared" si="136"/>
        <v>82.271551075652283</v>
      </c>
      <c r="ED83" s="66">
        <f t="shared" si="137"/>
        <v>18.238916906597282</v>
      </c>
      <c r="EE83" s="67">
        <f t="shared" si="138"/>
        <v>6.4604246603533644E-2</v>
      </c>
      <c r="EF83" s="67">
        <f t="shared" si="139"/>
        <v>0.67491632210993502</v>
      </c>
      <c r="EG83" s="67">
        <f t="shared" si="140"/>
        <v>2.628357652084452</v>
      </c>
      <c r="EH83" s="67">
        <f t="shared" si="141"/>
        <v>1.1863171813677482</v>
      </c>
      <c r="EI83" s="66">
        <f t="shared" si="142"/>
        <v>750.075168422459</v>
      </c>
      <c r="EJ83" s="50">
        <f t="shared" si="143"/>
        <v>370.01261955303335</v>
      </c>
      <c r="EK83" s="66">
        <f t="shared" si="144"/>
        <v>82.271551075652283</v>
      </c>
      <c r="EL83" s="66">
        <f t="shared" si="145"/>
        <v>18.238916906597282</v>
      </c>
      <c r="EM83" s="67">
        <f t="shared" si="146"/>
        <v>6.4604246603533644E-2</v>
      </c>
      <c r="EN83" s="67">
        <f t="shared" si="147"/>
        <v>0.67491632210993502</v>
      </c>
      <c r="EO83" s="67">
        <f t="shared" si="148"/>
        <v>2.628357652084452</v>
      </c>
      <c r="EP83" s="67">
        <f t="shared" si="149"/>
        <v>1.1863171813677482</v>
      </c>
      <c r="EQ83" s="50">
        <f t="shared" si="150"/>
        <v>0.39425964438577404</v>
      </c>
      <c r="ER83" s="50">
        <f t="shared" si="151"/>
        <v>96.862619553033369</v>
      </c>
    </row>
    <row r="84" spans="19:148" x14ac:dyDescent="0.25">
      <c r="S84" s="50">
        <v>0.22</v>
      </c>
      <c r="T84" s="56">
        <f t="shared" si="23"/>
        <v>381.7559592930557</v>
      </c>
      <c r="U84" s="50">
        <f t="shared" si="24"/>
        <v>83.95560481510195</v>
      </c>
      <c r="V84" s="50">
        <f t="shared" si="25"/>
        <v>18.496359020245119</v>
      </c>
      <c r="W84" s="2">
        <f t="shared" si="152"/>
        <v>6.6683842483629727E-2</v>
      </c>
      <c r="X84" s="2">
        <f t="shared" si="153"/>
        <v>0.72001392920240026</v>
      </c>
      <c r="Y84" s="2">
        <f t="shared" si="28"/>
        <v>2.4464675541973815</v>
      </c>
      <c r="Z84" s="2">
        <f t="shared" si="29"/>
        <v>1.1953554393731542</v>
      </c>
      <c r="AA84" s="50">
        <f t="shared" si="30"/>
        <v>765.94780146555433</v>
      </c>
      <c r="AB84" s="50">
        <f t="shared" si="31"/>
        <v>370.56934847789012</v>
      </c>
      <c r="AC84" s="50">
        <f t="shared" si="32"/>
        <v>82.348691183215976</v>
      </c>
      <c r="AD84" s="50">
        <f t="shared" si="33"/>
        <v>18.250863871700659</v>
      </c>
      <c r="AE84" s="2">
        <f t="shared" si="34"/>
        <v>6.4705757848308149E-2</v>
      </c>
      <c r="AF84" s="2">
        <f t="shared" si="35"/>
        <v>0.67703639419614314</v>
      </c>
      <c r="AG84" s="2">
        <f t="shared" si="36"/>
        <v>2.5236716094812586</v>
      </c>
      <c r="AH84" s="2">
        <f t="shared" si="37"/>
        <v>1.1989084674429344</v>
      </c>
      <c r="AI84" s="50">
        <f t="shared" si="38"/>
        <v>749.64924262455656</v>
      </c>
      <c r="AJ84" s="50">
        <f t="shared" si="39"/>
        <v>369.99754823263413</v>
      </c>
      <c r="AK84" s="50">
        <f t="shared" si="40"/>
        <v>82.26946636406052</v>
      </c>
      <c r="AL84" s="50">
        <f t="shared" si="41"/>
        <v>18.238593834853443</v>
      </c>
      <c r="AM84" s="2">
        <f t="shared" si="42"/>
        <v>6.4601494615197735E-2</v>
      </c>
      <c r="AN84" s="2">
        <f t="shared" si="43"/>
        <v>0.67485895319942035</v>
      </c>
      <c r="AO84" s="2">
        <f t="shared" si="44"/>
        <v>2.5276925665171945</v>
      </c>
      <c r="AP84" s="2">
        <f t="shared" si="45"/>
        <v>1.1990902314433092</v>
      </c>
      <c r="AQ84" s="50">
        <f t="shared" si="46"/>
        <v>748.77308959188179</v>
      </c>
      <c r="AR84" s="50">
        <f t="shared" si="47"/>
        <v>369.96652368078151</v>
      </c>
      <c r="AS84" s="50">
        <f t="shared" si="48"/>
        <v>82.265175542245487</v>
      </c>
      <c r="AT84" s="50">
        <f t="shared" si="49"/>
        <v>18.237928844042983</v>
      </c>
      <c r="AU84" s="2">
        <f t="shared" si="50"/>
        <v>6.4595828947631578E-2</v>
      </c>
      <c r="AV84" s="2">
        <f t="shared" si="51"/>
        <v>0.674740862362608</v>
      </c>
      <c r="AW84" s="2">
        <f t="shared" si="52"/>
        <v>2.5279109467345275</v>
      </c>
      <c r="AX84" s="2">
        <f t="shared" si="53"/>
        <v>1.1991000939941499</v>
      </c>
      <c r="AY84" s="50">
        <f t="shared" si="54"/>
        <v>748.72542603357135</v>
      </c>
      <c r="AZ84" s="50">
        <f t="shared" si="55"/>
        <v>369.96483506525544</v>
      </c>
      <c r="BA84" s="50">
        <f t="shared" si="56"/>
        <v>82.264942022630933</v>
      </c>
      <c r="BB84" s="50">
        <f t="shared" si="57"/>
        <v>18.237892651903227</v>
      </c>
      <c r="BC84" s="2">
        <f t="shared" si="58"/>
        <v>6.4595520549292934E-2</v>
      </c>
      <c r="BD84" s="2">
        <f t="shared" si="59"/>
        <v>0.67473443502534691</v>
      </c>
      <c r="BE84" s="2">
        <f t="shared" si="60"/>
        <v>2.5279228334400852</v>
      </c>
      <c r="BF84" s="2">
        <f t="shared" si="61"/>
        <v>1.1991006307979928</v>
      </c>
      <c r="BG84" s="50">
        <f t="shared" si="62"/>
        <v>748.72283141250705</v>
      </c>
      <c r="BH84" s="50">
        <f t="shared" si="63"/>
        <v>369.96474314099089</v>
      </c>
      <c r="BI84" s="50">
        <f t="shared" si="64"/>
        <v>82.264929310438887</v>
      </c>
      <c r="BJ84" s="50">
        <f t="shared" si="65"/>
        <v>18.237890681694683</v>
      </c>
      <c r="BK84" s="2">
        <f t="shared" si="66"/>
        <v>6.4595503760736375E-2</v>
      </c>
      <c r="BL84" s="2">
        <f t="shared" si="67"/>
        <v>0.6747340851366519</v>
      </c>
      <c r="BM84" s="2">
        <f t="shared" si="68"/>
        <v>2.5279234805262885</v>
      </c>
      <c r="BN84" s="2">
        <f t="shared" si="69"/>
        <v>1.1991006600203378</v>
      </c>
      <c r="BO84" s="50">
        <f t="shared" si="70"/>
        <v>748.7226901663264</v>
      </c>
      <c r="BP84" s="50">
        <f t="shared" si="71"/>
        <v>369.96473813680325</v>
      </c>
      <c r="BQ84" s="50">
        <f t="shared" si="72"/>
        <v>82.264928618410735</v>
      </c>
      <c r="BR84" s="50">
        <f t="shared" si="73"/>
        <v>18.237890574440183</v>
      </c>
      <c r="BS84" s="2">
        <f t="shared" si="74"/>
        <v>6.4595502846798103E-2</v>
      </c>
      <c r="BT84" s="2">
        <f t="shared" si="75"/>
        <v>0.67473406608935682</v>
      </c>
      <c r="BU84" s="2">
        <f t="shared" si="76"/>
        <v>2.5279235157524753</v>
      </c>
      <c r="BV84" s="2">
        <f t="shared" si="77"/>
        <v>1.1991006616111484</v>
      </c>
      <c r="BW84" s="50">
        <f t="shared" si="78"/>
        <v>748.72268247714157</v>
      </c>
      <c r="BX84" s="50">
        <f t="shared" si="79"/>
        <v>369.96473786438435</v>
      </c>
      <c r="BY84" s="50">
        <f t="shared" si="80"/>
        <v>82.264928580738015</v>
      </c>
      <c r="BZ84" s="50">
        <f t="shared" si="81"/>
        <v>18.237890568601443</v>
      </c>
      <c r="CA84" s="2">
        <f t="shared" si="82"/>
        <v>6.4595502797044929E-2</v>
      </c>
      <c r="CB84" s="2">
        <f t="shared" si="83"/>
        <v>0.67473406505245681</v>
      </c>
      <c r="CC84" s="2">
        <f t="shared" si="84"/>
        <v>2.5279235176701249</v>
      </c>
      <c r="CD84" s="2">
        <f t="shared" si="85"/>
        <v>1.1991006616977491</v>
      </c>
      <c r="CE84" s="50">
        <f t="shared" si="86"/>
        <v>748.72268205855607</v>
      </c>
      <c r="CF84" s="50">
        <f t="shared" si="87"/>
        <v>369.96473784955435</v>
      </c>
      <c r="CG84" s="50">
        <f t="shared" si="88"/>
        <v>82.264928578687204</v>
      </c>
      <c r="CH84" s="50">
        <f t="shared" si="89"/>
        <v>18.237890568283596</v>
      </c>
      <c r="CI84" s="2">
        <f t="shared" si="90"/>
        <v>6.4595502794336457E-2</v>
      </c>
      <c r="CJ84" s="2">
        <f t="shared" si="91"/>
        <v>0.67473406499600996</v>
      </c>
      <c r="CK84" s="2">
        <f t="shared" si="92"/>
        <v>2.5279235177745183</v>
      </c>
      <c r="CL84" s="2">
        <f t="shared" si="93"/>
        <v>1.1991006617024635</v>
      </c>
      <c r="CM84" s="50">
        <f t="shared" si="94"/>
        <v>748.72268203576903</v>
      </c>
      <c r="CN84" s="50">
        <f t="shared" si="95"/>
        <v>369.96473784874695</v>
      </c>
      <c r="CO84" s="50">
        <f t="shared" si="96"/>
        <v>82.264928578575521</v>
      </c>
      <c r="CP84" s="50">
        <f t="shared" si="97"/>
        <v>18.237890568266288</v>
      </c>
      <c r="CQ84" s="2">
        <f t="shared" si="98"/>
        <v>6.4595502794188991E-2</v>
      </c>
      <c r="CR84" s="2">
        <f t="shared" si="99"/>
        <v>0.67473406499293653</v>
      </c>
      <c r="CS84" s="2">
        <f t="shared" si="100"/>
        <v>2.5279235177802022</v>
      </c>
      <c r="CT84" s="2">
        <f t="shared" si="101"/>
        <v>1.1991006617027202</v>
      </c>
      <c r="CU84" s="50">
        <f t="shared" si="102"/>
        <v>748.7226820345287</v>
      </c>
      <c r="CV84" s="50">
        <f t="shared" si="103"/>
        <v>369.96473784870307</v>
      </c>
      <c r="CW84" s="66">
        <f t="shared" si="104"/>
        <v>82.264928578569453</v>
      </c>
      <c r="CX84" s="66">
        <f t="shared" si="105"/>
        <v>18.23789056826535</v>
      </c>
      <c r="CY84" s="67">
        <f t="shared" si="106"/>
        <v>6.4595502794180998E-2</v>
      </c>
      <c r="CZ84" s="67">
        <f t="shared" si="107"/>
        <v>0.67473406499276933</v>
      </c>
      <c r="DA84" s="67">
        <f t="shared" si="108"/>
        <v>2.5279235177805108</v>
      </c>
      <c r="DB84" s="67">
        <f t="shared" si="109"/>
        <v>1.1991006617027342</v>
      </c>
      <c r="DC84" s="66">
        <f t="shared" si="110"/>
        <v>748.72268203446072</v>
      </c>
      <c r="DD84" s="50">
        <f t="shared" si="111"/>
        <v>369.96473784870068</v>
      </c>
      <c r="DE84" s="66">
        <f t="shared" si="112"/>
        <v>82.264928578569126</v>
      </c>
      <c r="DF84" s="66">
        <f t="shared" si="113"/>
        <v>18.237890568265296</v>
      </c>
      <c r="DG84" s="67">
        <f t="shared" si="114"/>
        <v>6.4595502794180554E-2</v>
      </c>
      <c r="DH84" s="67">
        <f t="shared" si="115"/>
        <v>0.67473406499276056</v>
      </c>
      <c r="DI84" s="67">
        <f t="shared" si="116"/>
        <v>2.5279235177805277</v>
      </c>
      <c r="DJ84" s="67">
        <f t="shared" si="117"/>
        <v>1.1991006617027349</v>
      </c>
      <c r="DK84" s="66">
        <f t="shared" si="118"/>
        <v>748.72268203445776</v>
      </c>
      <c r="DL84" s="50">
        <f t="shared" si="119"/>
        <v>369.96473784870057</v>
      </c>
      <c r="DM84" s="66">
        <f t="shared" si="120"/>
        <v>82.264928578569126</v>
      </c>
      <c r="DN84" s="66">
        <f t="shared" si="121"/>
        <v>18.237890568265296</v>
      </c>
      <c r="DO84" s="67">
        <f t="shared" si="122"/>
        <v>6.459550279418054E-2</v>
      </c>
      <c r="DP84" s="67">
        <f t="shared" si="123"/>
        <v>0.67473406499276012</v>
      </c>
      <c r="DQ84" s="67">
        <f t="shared" si="124"/>
        <v>2.5279235177805286</v>
      </c>
      <c r="DR84" s="67">
        <f t="shared" si="125"/>
        <v>1.1991006617027349</v>
      </c>
      <c r="DS84" s="66">
        <f t="shared" si="126"/>
        <v>748.72268203445685</v>
      </c>
      <c r="DT84" s="50">
        <f t="shared" si="127"/>
        <v>369.96473784870057</v>
      </c>
      <c r="DU84" s="66">
        <f t="shared" si="128"/>
        <v>82.264928578569126</v>
      </c>
      <c r="DV84" s="66">
        <f t="shared" si="129"/>
        <v>18.237890568265296</v>
      </c>
      <c r="DW84" s="67">
        <f t="shared" si="130"/>
        <v>6.459550279418054E-2</v>
      </c>
      <c r="DX84" s="67">
        <f t="shared" si="131"/>
        <v>0.67473406499276012</v>
      </c>
      <c r="DY84" s="67">
        <f t="shared" si="132"/>
        <v>2.5279235177805286</v>
      </c>
      <c r="DZ84" s="67">
        <f t="shared" si="133"/>
        <v>1.1991006617027349</v>
      </c>
      <c r="EA84" s="66">
        <f t="shared" si="134"/>
        <v>748.72268203445685</v>
      </c>
      <c r="EB84" s="50">
        <f t="shared" si="135"/>
        <v>369.96473784870057</v>
      </c>
      <c r="EC84" s="66">
        <f t="shared" si="136"/>
        <v>82.264928578569126</v>
      </c>
      <c r="ED84" s="66">
        <f t="shared" si="137"/>
        <v>18.237890568265296</v>
      </c>
      <c r="EE84" s="67">
        <f t="shared" si="138"/>
        <v>6.459550279418054E-2</v>
      </c>
      <c r="EF84" s="67">
        <f t="shared" si="139"/>
        <v>0.67473406499276012</v>
      </c>
      <c r="EG84" s="67">
        <f t="shared" si="140"/>
        <v>2.5279235177805286</v>
      </c>
      <c r="EH84" s="67">
        <f t="shared" si="141"/>
        <v>1.1991006617027349</v>
      </c>
      <c r="EI84" s="66">
        <f t="shared" si="142"/>
        <v>748.72268203445685</v>
      </c>
      <c r="EJ84" s="50">
        <f t="shared" si="143"/>
        <v>369.96473784870057</v>
      </c>
      <c r="EK84" s="66">
        <f t="shared" si="144"/>
        <v>82.264928578569126</v>
      </c>
      <c r="EL84" s="66">
        <f t="shared" si="145"/>
        <v>18.237890568265296</v>
      </c>
      <c r="EM84" s="67">
        <f t="shared" si="146"/>
        <v>6.459550279418054E-2</v>
      </c>
      <c r="EN84" s="67">
        <f t="shared" si="147"/>
        <v>0.67473406499276012</v>
      </c>
      <c r="EO84" s="67">
        <f t="shared" si="148"/>
        <v>2.5279235177805286</v>
      </c>
      <c r="EP84" s="67">
        <f t="shared" si="149"/>
        <v>1.1991006617027349</v>
      </c>
      <c r="EQ84" s="50">
        <f t="shared" si="150"/>
        <v>0.39653486902646456</v>
      </c>
      <c r="ER84" s="50">
        <f t="shared" si="151"/>
        <v>96.814737848700588</v>
      </c>
    </row>
    <row r="85" spans="19:148" x14ac:dyDescent="0.25">
      <c r="S85" s="50">
        <v>0.23</v>
      </c>
      <c r="T85" s="56">
        <f t="shared" si="23"/>
        <v>381.72350184566795</v>
      </c>
      <c r="U85" s="50">
        <f t="shared" si="24"/>
        <v>83.950778159084493</v>
      </c>
      <c r="V85" s="50">
        <f t="shared" si="25"/>
        <v>18.495631310863963</v>
      </c>
      <c r="W85" s="2">
        <f t="shared" si="152"/>
        <v>6.6678276757455732E-2</v>
      </c>
      <c r="X85" s="2">
        <f t="shared" si="153"/>
        <v>0.71988815174356413</v>
      </c>
      <c r="Y85" s="2">
        <f t="shared" si="28"/>
        <v>2.3588838601601561</v>
      </c>
      <c r="Z85" s="2">
        <f t="shared" si="29"/>
        <v>1.2081142815409356</v>
      </c>
      <c r="AA85" s="50">
        <f t="shared" si="30"/>
        <v>764.58492918114598</v>
      </c>
      <c r="AB85" s="50">
        <f t="shared" si="31"/>
        <v>370.52191775162521</v>
      </c>
      <c r="AC85" s="50">
        <f t="shared" si="32"/>
        <v>82.342109193728774</v>
      </c>
      <c r="AD85" s="50">
        <f t="shared" si="33"/>
        <v>18.24984507188482</v>
      </c>
      <c r="AE85" s="2">
        <f t="shared" si="34"/>
        <v>6.4697120662587551E-2</v>
      </c>
      <c r="AF85" s="2">
        <f t="shared" si="35"/>
        <v>0.67685570654882521</v>
      </c>
      <c r="AG85" s="2">
        <f t="shared" si="36"/>
        <v>2.4317936949455801</v>
      </c>
      <c r="AH85" s="2">
        <f t="shared" si="37"/>
        <v>1.2119461586008189</v>
      </c>
      <c r="AI85" s="50">
        <f t="shared" si="38"/>
        <v>748.37077818431521</v>
      </c>
      <c r="AJ85" s="50">
        <f t="shared" si="39"/>
        <v>369.95226790991092</v>
      </c>
      <c r="AK85" s="50">
        <f t="shared" si="40"/>
        <v>82.263204177362311</v>
      </c>
      <c r="AL85" s="50">
        <f t="shared" si="41"/>
        <v>18.237623306942172</v>
      </c>
      <c r="AM85" s="2">
        <f t="shared" si="42"/>
        <v>6.4593225279286001E-2</v>
      </c>
      <c r="AN85" s="2">
        <f t="shared" si="43"/>
        <v>0.67468660145755244</v>
      </c>
      <c r="AO85" s="2">
        <f t="shared" si="44"/>
        <v>2.4355721167920845</v>
      </c>
      <c r="AP85" s="2">
        <f t="shared" si="45"/>
        <v>1.2121410031012747</v>
      </c>
      <c r="AQ85" s="50">
        <f t="shared" si="46"/>
        <v>747.50342502910712</v>
      </c>
      <c r="AR85" s="50">
        <f t="shared" si="47"/>
        <v>369.92151222749987</v>
      </c>
      <c r="AS85" s="50">
        <f t="shared" si="48"/>
        <v>82.258951686578442</v>
      </c>
      <c r="AT85" s="50">
        <f t="shared" si="49"/>
        <v>18.23696419078626</v>
      </c>
      <c r="AU85" s="2">
        <f t="shared" si="50"/>
        <v>6.4587607438796421E-2</v>
      </c>
      <c r="AV85" s="2">
        <f t="shared" si="51"/>
        <v>0.67456954175243911</v>
      </c>
      <c r="AW85" s="2">
        <f t="shared" si="52"/>
        <v>2.4357763146663949</v>
      </c>
      <c r="AX85" s="2">
        <f t="shared" si="53"/>
        <v>1.2121515228207733</v>
      </c>
      <c r="AY85" s="50">
        <f t="shared" si="54"/>
        <v>747.45647261652664</v>
      </c>
      <c r="AZ85" s="50">
        <f t="shared" si="55"/>
        <v>369.91984649902463</v>
      </c>
      <c r="BA85" s="50">
        <f t="shared" si="56"/>
        <v>82.258721393844439</v>
      </c>
      <c r="BB85" s="50">
        <f t="shared" si="57"/>
        <v>18.236928495210115</v>
      </c>
      <c r="BC85" s="2">
        <f t="shared" si="58"/>
        <v>6.4587303151661168E-2</v>
      </c>
      <c r="BD85" s="2">
        <f t="shared" si="59"/>
        <v>0.67456320194610853</v>
      </c>
      <c r="BE85" s="2">
        <f t="shared" si="60"/>
        <v>2.4357873746105612</v>
      </c>
      <c r="BF85" s="2">
        <f t="shared" si="61"/>
        <v>1.212152092568932</v>
      </c>
      <c r="BG85" s="50">
        <f t="shared" si="62"/>
        <v>747.45392931046626</v>
      </c>
      <c r="BH85" s="50">
        <f t="shared" si="63"/>
        <v>369.91975626783767</v>
      </c>
      <c r="BI85" s="50">
        <f t="shared" si="64"/>
        <v>82.258708919135444</v>
      </c>
      <c r="BJ85" s="50">
        <f t="shared" si="65"/>
        <v>18.236926561615508</v>
      </c>
      <c r="BK85" s="2">
        <f t="shared" si="66"/>
        <v>6.4587286668596394E-2</v>
      </c>
      <c r="BL85" s="2">
        <f t="shared" si="67"/>
        <v>0.67456285852428077</v>
      </c>
      <c r="BM85" s="2">
        <f t="shared" si="68"/>
        <v>2.4357879737206516</v>
      </c>
      <c r="BN85" s="2">
        <f t="shared" si="69"/>
        <v>1.2121521234317363</v>
      </c>
      <c r="BO85" s="50">
        <f t="shared" si="70"/>
        <v>747.4537915405358</v>
      </c>
      <c r="BP85" s="50">
        <f t="shared" si="71"/>
        <v>369.91975138004113</v>
      </c>
      <c r="BQ85" s="50">
        <f t="shared" si="72"/>
        <v>82.258708243384405</v>
      </c>
      <c r="BR85" s="50">
        <f t="shared" si="73"/>
        <v>18.236926456873285</v>
      </c>
      <c r="BS85" s="2">
        <f t="shared" si="74"/>
        <v>6.4587285775713446E-2</v>
      </c>
      <c r="BT85" s="2">
        <f t="shared" si="75"/>
        <v>0.67456283992122412</v>
      </c>
      <c r="BU85" s="2">
        <f t="shared" si="76"/>
        <v>2.4357880061742714</v>
      </c>
      <c r="BV85" s="2">
        <f t="shared" si="77"/>
        <v>1.2121521251035654</v>
      </c>
      <c r="BW85" s="50">
        <f t="shared" si="78"/>
        <v>747.4537840775763</v>
      </c>
      <c r="BX85" s="50">
        <f t="shared" si="79"/>
        <v>369.91975111527051</v>
      </c>
      <c r="BY85" s="50">
        <f t="shared" si="80"/>
        <v>82.258708206779133</v>
      </c>
      <c r="BZ85" s="50">
        <f t="shared" si="81"/>
        <v>18.23692645119942</v>
      </c>
      <c r="CA85" s="2">
        <f t="shared" si="82"/>
        <v>6.4587285727346219E-2</v>
      </c>
      <c r="CB85" s="2">
        <f t="shared" si="83"/>
        <v>0.67456283891350166</v>
      </c>
      <c r="CC85" s="2">
        <f t="shared" si="84"/>
        <v>2.4357880079322753</v>
      </c>
      <c r="CD85" s="2">
        <f t="shared" si="85"/>
        <v>1.2121521251941278</v>
      </c>
      <c r="CE85" s="50">
        <f t="shared" si="86"/>
        <v>747.45378367331034</v>
      </c>
      <c r="CF85" s="50">
        <f t="shared" si="87"/>
        <v>369.91975110092801</v>
      </c>
      <c r="CG85" s="50">
        <f t="shared" si="88"/>
        <v>82.258708204796235</v>
      </c>
      <c r="CH85" s="50">
        <f t="shared" si="89"/>
        <v>18.236926450892078</v>
      </c>
      <c r="CI85" s="2">
        <f t="shared" si="90"/>
        <v>6.4587285724726204E-2</v>
      </c>
      <c r="CJ85" s="2">
        <f t="shared" si="91"/>
        <v>0.67456283885891333</v>
      </c>
      <c r="CK85" s="2">
        <f t="shared" si="92"/>
        <v>2.4357880080275063</v>
      </c>
      <c r="CL85" s="2">
        <f t="shared" si="93"/>
        <v>1.2121521251990335</v>
      </c>
      <c r="CM85" s="50">
        <f t="shared" si="94"/>
        <v>747.45378365141096</v>
      </c>
      <c r="CN85" s="50">
        <f t="shared" si="95"/>
        <v>369.91975110015107</v>
      </c>
      <c r="CO85" s="50">
        <f t="shared" si="96"/>
        <v>82.258708204688801</v>
      </c>
      <c r="CP85" s="50">
        <f t="shared" si="97"/>
        <v>18.236926450875426</v>
      </c>
      <c r="CQ85" s="2">
        <f t="shared" si="98"/>
        <v>6.4587285724584304E-2</v>
      </c>
      <c r="CR85" s="2">
        <f t="shared" si="99"/>
        <v>0.67456283885595625</v>
      </c>
      <c r="CS85" s="2">
        <f t="shared" si="100"/>
        <v>2.4357880080326648</v>
      </c>
      <c r="CT85" s="2">
        <f t="shared" si="101"/>
        <v>1.2121521251992993</v>
      </c>
      <c r="CU85" s="50">
        <f t="shared" si="102"/>
        <v>747.45378365022543</v>
      </c>
      <c r="CV85" s="50">
        <f t="shared" si="103"/>
        <v>369.9197511001089</v>
      </c>
      <c r="CW85" s="66">
        <f t="shared" si="104"/>
        <v>82.258708204683032</v>
      </c>
      <c r="CX85" s="66">
        <f t="shared" si="105"/>
        <v>18.23692645087452</v>
      </c>
      <c r="CY85" s="67">
        <f t="shared" si="106"/>
        <v>6.4587285724576532E-2</v>
      </c>
      <c r="CZ85" s="67">
        <f t="shared" si="107"/>
        <v>0.67456283885579638</v>
      </c>
      <c r="DA85" s="67">
        <f t="shared" si="108"/>
        <v>2.4357880080329442</v>
      </c>
      <c r="DB85" s="67">
        <f t="shared" si="109"/>
        <v>1.2121521251993139</v>
      </c>
      <c r="DC85" s="66">
        <f t="shared" si="110"/>
        <v>747.45378365016018</v>
      </c>
      <c r="DD85" s="50">
        <f t="shared" si="111"/>
        <v>369.91975110010662</v>
      </c>
      <c r="DE85" s="66">
        <f t="shared" si="112"/>
        <v>82.258708204682691</v>
      </c>
      <c r="DF85" s="66">
        <f t="shared" si="113"/>
        <v>18.236926450874471</v>
      </c>
      <c r="DG85" s="67">
        <f t="shared" si="114"/>
        <v>6.4587285724576129E-2</v>
      </c>
      <c r="DH85" s="67">
        <f t="shared" si="115"/>
        <v>0.67456283885578761</v>
      </c>
      <c r="DI85" s="67">
        <f t="shared" si="116"/>
        <v>2.4357880080329593</v>
      </c>
      <c r="DJ85" s="67">
        <f t="shared" si="117"/>
        <v>1.2121521251993146</v>
      </c>
      <c r="DK85" s="66">
        <f t="shared" si="118"/>
        <v>747.45378365015733</v>
      </c>
      <c r="DL85" s="50">
        <f t="shared" si="119"/>
        <v>369.91975110010651</v>
      </c>
      <c r="DM85" s="66">
        <f t="shared" si="120"/>
        <v>82.258708204682662</v>
      </c>
      <c r="DN85" s="66">
        <f t="shared" si="121"/>
        <v>18.236926450874471</v>
      </c>
      <c r="DO85" s="67">
        <f t="shared" si="122"/>
        <v>6.4587285724576129E-2</v>
      </c>
      <c r="DP85" s="67">
        <f t="shared" si="123"/>
        <v>0.67456283885578683</v>
      </c>
      <c r="DQ85" s="67">
        <f t="shared" si="124"/>
        <v>2.4357880080329601</v>
      </c>
      <c r="DR85" s="67">
        <f t="shared" si="125"/>
        <v>1.2121521251993146</v>
      </c>
      <c r="DS85" s="66">
        <f t="shared" si="126"/>
        <v>747.45378365015711</v>
      </c>
      <c r="DT85" s="50">
        <f t="shared" si="127"/>
        <v>369.91975110010651</v>
      </c>
      <c r="DU85" s="66">
        <f t="shared" si="128"/>
        <v>82.258708204682662</v>
      </c>
      <c r="DV85" s="66">
        <f t="shared" si="129"/>
        <v>18.236926450874471</v>
      </c>
      <c r="DW85" s="67">
        <f t="shared" si="130"/>
        <v>6.4587285724576129E-2</v>
      </c>
      <c r="DX85" s="67">
        <f t="shared" si="131"/>
        <v>0.67456283885578683</v>
      </c>
      <c r="DY85" s="67">
        <f t="shared" si="132"/>
        <v>2.4357880080329601</v>
      </c>
      <c r="DZ85" s="67">
        <f t="shared" si="133"/>
        <v>1.2121521251993146</v>
      </c>
      <c r="EA85" s="66">
        <f t="shared" si="134"/>
        <v>747.45378365015711</v>
      </c>
      <c r="EB85" s="50">
        <f t="shared" si="135"/>
        <v>369.91975110010651</v>
      </c>
      <c r="EC85" s="66">
        <f t="shared" si="136"/>
        <v>82.258708204682662</v>
      </c>
      <c r="ED85" s="66">
        <f t="shared" si="137"/>
        <v>18.236926450874471</v>
      </c>
      <c r="EE85" s="67">
        <f t="shared" si="138"/>
        <v>6.4587285724576129E-2</v>
      </c>
      <c r="EF85" s="67">
        <f t="shared" si="139"/>
        <v>0.67456283885578683</v>
      </c>
      <c r="EG85" s="67">
        <f t="shared" si="140"/>
        <v>2.4357880080329601</v>
      </c>
      <c r="EH85" s="67">
        <f t="shared" si="141"/>
        <v>1.2121521251993146</v>
      </c>
      <c r="EI85" s="66">
        <f t="shared" si="142"/>
        <v>747.45378365015711</v>
      </c>
      <c r="EJ85" s="50">
        <f t="shared" si="143"/>
        <v>369.91975110010651</v>
      </c>
      <c r="EK85" s="66">
        <f t="shared" si="144"/>
        <v>82.258708204682662</v>
      </c>
      <c r="EL85" s="66">
        <f t="shared" si="145"/>
        <v>18.236926450874471</v>
      </c>
      <c r="EM85" s="67">
        <f t="shared" si="146"/>
        <v>6.4587285724576129E-2</v>
      </c>
      <c r="EN85" s="67">
        <f t="shared" si="147"/>
        <v>0.67456283885578683</v>
      </c>
      <c r="EO85" s="67">
        <f t="shared" si="148"/>
        <v>2.4357880080329601</v>
      </c>
      <c r="EP85" s="67">
        <f t="shared" si="149"/>
        <v>1.2121521251993146</v>
      </c>
      <c r="EQ85" s="50">
        <f t="shared" si="150"/>
        <v>0.39877272894202359</v>
      </c>
      <c r="ER85" s="50">
        <f t="shared" si="151"/>
        <v>96.769751100106532</v>
      </c>
    </row>
    <row r="86" spans="19:148" x14ac:dyDescent="0.25">
      <c r="S86" s="50">
        <v>0.24</v>
      </c>
      <c r="T86" s="56">
        <f t="shared" si="23"/>
        <v>381.69104439828021</v>
      </c>
      <c r="U86" s="50">
        <f t="shared" si="24"/>
        <v>83.945952502487287</v>
      </c>
      <c r="V86" s="50">
        <f t="shared" si="25"/>
        <v>18.494903693633297</v>
      </c>
      <c r="W86" s="2">
        <f t="shared" si="152"/>
        <v>6.6672709999184218E-2</v>
      </c>
      <c r="X86" s="2">
        <f t="shared" si="153"/>
        <v>0.71976238081035893</v>
      </c>
      <c r="Y86" s="2">
        <f t="shared" si="28"/>
        <v>2.2782876625025303</v>
      </c>
      <c r="Z86" s="2">
        <f t="shared" si="29"/>
        <v>1.2211273747487998</v>
      </c>
      <c r="AA86" s="50">
        <f t="shared" si="30"/>
        <v>763.29907163153734</v>
      </c>
      <c r="AB86" s="50">
        <f t="shared" si="31"/>
        <v>370.47710395538297</v>
      </c>
      <c r="AC86" s="50">
        <f t="shared" si="32"/>
        <v>82.335892073108084</v>
      </c>
      <c r="AD86" s="50">
        <f t="shared" si="33"/>
        <v>18.248882649864811</v>
      </c>
      <c r="AE86" s="2">
        <f t="shared" si="34"/>
        <v>6.4688958121148249E-2</v>
      </c>
      <c r="AF86" s="2">
        <f t="shared" si="35"/>
        <v>0.67668499964704354</v>
      </c>
      <c r="AG86" s="2">
        <f t="shared" si="36"/>
        <v>2.3472376028155724</v>
      </c>
      <c r="AH86" s="2">
        <f t="shared" si="37"/>
        <v>1.2252530291757606</v>
      </c>
      <c r="AI86" s="50">
        <f t="shared" si="38"/>
        <v>747.16795534286302</v>
      </c>
      <c r="AJ86" s="50">
        <f t="shared" si="39"/>
        <v>369.90960890865222</v>
      </c>
      <c r="AK86" s="50">
        <f t="shared" si="40"/>
        <v>82.257306061732493</v>
      </c>
      <c r="AL86" s="50">
        <f t="shared" si="41"/>
        <v>18.236709114599272</v>
      </c>
      <c r="AM86" s="2">
        <f t="shared" si="42"/>
        <v>6.458543294282254E-2</v>
      </c>
      <c r="AN86" s="2">
        <f t="shared" si="43"/>
        <v>0.67452423774672399</v>
      </c>
      <c r="AO86" s="2">
        <f t="shared" si="44"/>
        <v>2.3507938497252177</v>
      </c>
      <c r="AP86" s="2">
        <f t="shared" si="45"/>
        <v>1.2254616068731972</v>
      </c>
      <c r="AQ86" s="50">
        <f t="shared" si="46"/>
        <v>746.30909835273042</v>
      </c>
      <c r="AR86" s="50">
        <f t="shared" si="47"/>
        <v>369.87911456458414</v>
      </c>
      <c r="AS86" s="50">
        <f t="shared" si="48"/>
        <v>82.253090774556739</v>
      </c>
      <c r="AT86" s="50">
        <f t="shared" si="49"/>
        <v>18.236055703328347</v>
      </c>
      <c r="AU86" s="2">
        <f t="shared" si="50"/>
        <v>6.4579861649220041E-2</v>
      </c>
      <c r="AV86" s="2">
        <f t="shared" si="51"/>
        <v>0.674408179930162</v>
      </c>
      <c r="AW86" s="2">
        <f t="shared" si="52"/>
        <v>2.3509851315030144</v>
      </c>
      <c r="AX86" s="2">
        <f t="shared" si="53"/>
        <v>1.2254728142579923</v>
      </c>
      <c r="AY86" s="50">
        <f t="shared" si="54"/>
        <v>746.26282599328601</v>
      </c>
      <c r="AZ86" s="50">
        <f t="shared" si="55"/>
        <v>369.87747081690281</v>
      </c>
      <c r="BA86" s="50">
        <f t="shared" si="56"/>
        <v>82.252863578173546</v>
      </c>
      <c r="BB86" s="50">
        <f t="shared" si="57"/>
        <v>18.236020484385985</v>
      </c>
      <c r="BC86" s="2">
        <f t="shared" si="58"/>
        <v>6.457956131354381E-2</v>
      </c>
      <c r="BD86" s="2">
        <f t="shared" si="59"/>
        <v>0.67440192417031275</v>
      </c>
      <c r="BE86" s="2">
        <f t="shared" si="60"/>
        <v>2.3509954427759467</v>
      </c>
      <c r="BF86" s="2">
        <f t="shared" si="61"/>
        <v>1.2254734183721641</v>
      </c>
      <c r="BG86" s="50">
        <f t="shared" si="62"/>
        <v>746.26033140414393</v>
      </c>
      <c r="BH86" s="50">
        <f t="shared" si="63"/>
        <v>369.87738219845687</v>
      </c>
      <c r="BI86" s="50">
        <f t="shared" si="64"/>
        <v>82.252851329525797</v>
      </c>
      <c r="BJ86" s="50">
        <f t="shared" si="65"/>
        <v>18.236018585653085</v>
      </c>
      <c r="BK86" s="2">
        <f t="shared" si="66"/>
        <v>6.4579545121644669E-2</v>
      </c>
      <c r="BL86" s="2">
        <f t="shared" si="67"/>
        <v>0.67440158690747065</v>
      </c>
      <c r="BM86" s="2">
        <f t="shared" si="68"/>
        <v>2.3509959986833904</v>
      </c>
      <c r="BN86" s="2">
        <f t="shared" si="69"/>
        <v>1.2254734509414278</v>
      </c>
      <c r="BO86" s="50">
        <f t="shared" si="70"/>
        <v>746.26019691373256</v>
      </c>
      <c r="BP86" s="50">
        <f t="shared" si="71"/>
        <v>369.87737742077707</v>
      </c>
      <c r="BQ86" s="50">
        <f t="shared" si="72"/>
        <v>82.252850669165525</v>
      </c>
      <c r="BR86" s="50">
        <f t="shared" si="73"/>
        <v>18.236018483286859</v>
      </c>
      <c r="BS86" s="2">
        <f t="shared" si="74"/>
        <v>6.4579544248691834E-2</v>
      </c>
      <c r="BT86" s="2">
        <f t="shared" si="75"/>
        <v>0.67440156872464474</v>
      </c>
      <c r="BU86" s="2">
        <f t="shared" si="76"/>
        <v>2.3509960286539919</v>
      </c>
      <c r="BV86" s="2">
        <f t="shared" si="77"/>
        <v>1.2254734526973321</v>
      </c>
      <c r="BW86" s="50">
        <f t="shared" si="78"/>
        <v>746.26018966295726</v>
      </c>
      <c r="BX86" s="50">
        <f t="shared" si="79"/>
        <v>369.87737716319816</v>
      </c>
      <c r="BY86" s="50">
        <f t="shared" si="80"/>
        <v>82.252850633563526</v>
      </c>
      <c r="BZ86" s="50">
        <f t="shared" si="81"/>
        <v>18.236018477767995</v>
      </c>
      <c r="CA86" s="2">
        <f t="shared" si="82"/>
        <v>6.4579544201628369E-2</v>
      </c>
      <c r="CB86" s="2">
        <f t="shared" si="83"/>
        <v>0.67440156774435434</v>
      </c>
      <c r="CC86" s="2">
        <f t="shared" si="84"/>
        <v>2.3509960302697972</v>
      </c>
      <c r="CD86" s="2">
        <f t="shared" si="85"/>
        <v>1.2254734527919982</v>
      </c>
      <c r="CE86" s="50">
        <f t="shared" si="86"/>
        <v>746.26018927204711</v>
      </c>
      <c r="CF86" s="50">
        <f t="shared" si="87"/>
        <v>369.87737714931131</v>
      </c>
      <c r="CG86" s="50">
        <f t="shared" si="88"/>
        <v>82.252850631644151</v>
      </c>
      <c r="CH86" s="50">
        <f t="shared" si="89"/>
        <v>18.236018477470452</v>
      </c>
      <c r="CI86" s="2">
        <f t="shared" si="90"/>
        <v>6.4579544199090996E-2</v>
      </c>
      <c r="CJ86" s="2">
        <f t="shared" si="91"/>
        <v>0.6744015676915045</v>
      </c>
      <c r="CK86" s="2">
        <f t="shared" si="92"/>
        <v>2.3509960303569089</v>
      </c>
      <c r="CL86" s="2">
        <f t="shared" si="93"/>
        <v>1.2254734527971018</v>
      </c>
      <c r="CM86" s="50">
        <f t="shared" si="94"/>
        <v>746.26018925097128</v>
      </c>
      <c r="CN86" s="50">
        <f t="shared" si="95"/>
        <v>369.87737714856269</v>
      </c>
      <c r="CO86" s="50">
        <f t="shared" si="96"/>
        <v>82.252850631540639</v>
      </c>
      <c r="CP86" s="50">
        <f t="shared" si="97"/>
        <v>18.236018477454408</v>
      </c>
      <c r="CQ86" s="2">
        <f t="shared" si="98"/>
        <v>6.4579544198954217E-2</v>
      </c>
      <c r="CR86" s="2">
        <f t="shared" si="99"/>
        <v>0.674401567688655</v>
      </c>
      <c r="CS86" s="2">
        <f t="shared" si="100"/>
        <v>2.3509960303616051</v>
      </c>
      <c r="CT86" s="2">
        <f t="shared" si="101"/>
        <v>1.225473452797377</v>
      </c>
      <c r="CU86" s="50">
        <f t="shared" si="102"/>
        <v>746.26018924983566</v>
      </c>
      <c r="CV86" s="50">
        <f t="shared" si="103"/>
        <v>369.87737714852233</v>
      </c>
      <c r="CW86" s="66">
        <f t="shared" si="104"/>
        <v>82.252850631535068</v>
      </c>
      <c r="CX86" s="66">
        <f t="shared" si="105"/>
        <v>18.236018477453545</v>
      </c>
      <c r="CY86" s="67">
        <f t="shared" si="106"/>
        <v>6.4579544198946848E-2</v>
      </c>
      <c r="CZ86" s="67">
        <f t="shared" si="107"/>
        <v>0.67440156768850157</v>
      </c>
      <c r="DA86" s="67">
        <f t="shared" si="108"/>
        <v>2.3509960303618587</v>
      </c>
      <c r="DB86" s="67">
        <f t="shared" si="109"/>
        <v>1.2254734527973916</v>
      </c>
      <c r="DC86" s="66">
        <f t="shared" si="110"/>
        <v>746.26018924977416</v>
      </c>
      <c r="DD86" s="50">
        <f t="shared" si="111"/>
        <v>369.87737714852017</v>
      </c>
      <c r="DE86" s="66">
        <f t="shared" si="112"/>
        <v>82.252850631534756</v>
      </c>
      <c r="DF86" s="66">
        <f t="shared" si="113"/>
        <v>18.236018477453502</v>
      </c>
      <c r="DG86" s="67">
        <f t="shared" si="114"/>
        <v>6.4579544198946473E-2</v>
      </c>
      <c r="DH86" s="67">
        <f t="shared" si="115"/>
        <v>0.67440156768849291</v>
      </c>
      <c r="DI86" s="67">
        <f t="shared" si="116"/>
        <v>2.3509960303618724</v>
      </c>
      <c r="DJ86" s="67">
        <f t="shared" si="117"/>
        <v>1.2254734527973925</v>
      </c>
      <c r="DK86" s="66">
        <f t="shared" si="118"/>
        <v>746.26018924977041</v>
      </c>
      <c r="DL86" s="50">
        <f t="shared" si="119"/>
        <v>369.87737714851994</v>
      </c>
      <c r="DM86" s="66">
        <f t="shared" si="120"/>
        <v>82.252850631534756</v>
      </c>
      <c r="DN86" s="66">
        <f t="shared" si="121"/>
        <v>18.236018477453495</v>
      </c>
      <c r="DO86" s="67">
        <f t="shared" si="122"/>
        <v>6.4579544198946404E-2</v>
      </c>
      <c r="DP86" s="67">
        <f t="shared" si="123"/>
        <v>0.67440156768849246</v>
      </c>
      <c r="DQ86" s="67">
        <f t="shared" si="124"/>
        <v>2.3509960303618733</v>
      </c>
      <c r="DR86" s="67">
        <f t="shared" si="125"/>
        <v>1.2254734527973927</v>
      </c>
      <c r="DS86" s="66">
        <f t="shared" si="126"/>
        <v>746.26018924977109</v>
      </c>
      <c r="DT86" s="50">
        <f t="shared" si="127"/>
        <v>369.87737714851994</v>
      </c>
      <c r="DU86" s="66">
        <f t="shared" si="128"/>
        <v>82.252850631534756</v>
      </c>
      <c r="DV86" s="66">
        <f t="shared" si="129"/>
        <v>18.236018477453495</v>
      </c>
      <c r="DW86" s="67">
        <f t="shared" si="130"/>
        <v>6.4579544198946404E-2</v>
      </c>
      <c r="DX86" s="67">
        <f t="shared" si="131"/>
        <v>0.67440156768849246</v>
      </c>
      <c r="DY86" s="67">
        <f t="shared" si="132"/>
        <v>2.3509960303618733</v>
      </c>
      <c r="DZ86" s="67">
        <f t="shared" si="133"/>
        <v>1.2254734527973927</v>
      </c>
      <c r="EA86" s="66">
        <f t="shared" si="134"/>
        <v>746.26018924977109</v>
      </c>
      <c r="EB86" s="50">
        <f t="shared" si="135"/>
        <v>369.87737714851994</v>
      </c>
      <c r="EC86" s="66">
        <f t="shared" si="136"/>
        <v>82.252850631534756</v>
      </c>
      <c r="ED86" s="66">
        <f t="shared" si="137"/>
        <v>18.236018477453495</v>
      </c>
      <c r="EE86" s="67">
        <f t="shared" si="138"/>
        <v>6.4579544198946404E-2</v>
      </c>
      <c r="EF86" s="67">
        <f t="shared" si="139"/>
        <v>0.67440156768849246</v>
      </c>
      <c r="EG86" s="67">
        <f t="shared" si="140"/>
        <v>2.3509960303618733</v>
      </c>
      <c r="EH86" s="67">
        <f t="shared" si="141"/>
        <v>1.2254734527973927</v>
      </c>
      <c r="EI86" s="66">
        <f t="shared" si="142"/>
        <v>746.26018924977109</v>
      </c>
      <c r="EJ86" s="50">
        <f t="shared" si="143"/>
        <v>369.87737714851994</v>
      </c>
      <c r="EK86" s="66">
        <f t="shared" si="144"/>
        <v>82.252850631534756</v>
      </c>
      <c r="EL86" s="66">
        <f t="shared" si="145"/>
        <v>18.236018477453495</v>
      </c>
      <c r="EM86" s="67">
        <f t="shared" si="146"/>
        <v>6.4579544198946404E-2</v>
      </c>
      <c r="EN86" s="67">
        <f t="shared" si="147"/>
        <v>0.67440156768849246</v>
      </c>
      <c r="EO86" s="67">
        <f t="shared" si="148"/>
        <v>2.3509960303618733</v>
      </c>
      <c r="EP86" s="67">
        <f t="shared" si="149"/>
        <v>1.2254734527973927</v>
      </c>
      <c r="EQ86" s="50">
        <f t="shared" si="150"/>
        <v>0.40098413786886827</v>
      </c>
      <c r="ER86" s="50">
        <f t="shared" si="151"/>
        <v>96.727377148519963</v>
      </c>
    </row>
    <row r="87" spans="19:148" x14ac:dyDescent="0.25">
      <c r="S87" s="50">
        <v>0.25</v>
      </c>
      <c r="T87" s="56">
        <f t="shared" si="23"/>
        <v>381.65858695089241</v>
      </c>
      <c r="U87" s="50">
        <f t="shared" si="24"/>
        <v>83.941127844910753</v>
      </c>
      <c r="V87" s="50">
        <f t="shared" si="25"/>
        <v>18.494176168531197</v>
      </c>
      <c r="W87" s="2">
        <f t="shared" si="152"/>
        <v>6.6667142209015165E-2</v>
      </c>
      <c r="X87" s="2">
        <f t="shared" si="153"/>
        <v>0.71963661640044996</v>
      </c>
      <c r="Y87" s="2">
        <f t="shared" si="28"/>
        <v>2.2039042934705448</v>
      </c>
      <c r="Z87" s="2">
        <f t="shared" si="29"/>
        <v>1.2343963902272479</v>
      </c>
      <c r="AA87" s="50">
        <f t="shared" si="30"/>
        <v>762.08380252768188</v>
      </c>
      <c r="AB87" s="50">
        <f t="shared" si="31"/>
        <v>370.43469355592811</v>
      </c>
      <c r="AC87" s="50">
        <f t="shared" si="32"/>
        <v>82.330009915990971</v>
      </c>
      <c r="AD87" s="50">
        <f t="shared" si="33"/>
        <v>18.247971992470308</v>
      </c>
      <c r="AE87" s="2">
        <f t="shared" si="34"/>
        <v>6.4681231641654277E-2</v>
      </c>
      <c r="AF87" s="2">
        <f t="shared" si="35"/>
        <v>0.67652345819984383</v>
      </c>
      <c r="AG87" s="2">
        <f t="shared" si="36"/>
        <v>2.2691907233892743</v>
      </c>
      <c r="AH87" s="2">
        <f t="shared" si="37"/>
        <v>1.238831502822606</v>
      </c>
      <c r="AI87" s="50">
        <f t="shared" si="38"/>
        <v>746.03419733314183</v>
      </c>
      <c r="AJ87" s="50">
        <f t="shared" si="39"/>
        <v>369.86934794623983</v>
      </c>
      <c r="AK87" s="50">
        <f t="shared" si="40"/>
        <v>82.251740879643279</v>
      </c>
      <c r="AL87" s="50">
        <f t="shared" si="41"/>
        <v>18.235846446923489</v>
      </c>
      <c r="AM87" s="2">
        <f t="shared" si="42"/>
        <v>6.4578077115172619E-2</v>
      </c>
      <c r="AN87" s="2">
        <f t="shared" si="43"/>
        <v>0.67437101044393688</v>
      </c>
      <c r="AO87" s="2">
        <f t="shared" si="44"/>
        <v>2.272542780982362</v>
      </c>
      <c r="AP87" s="2">
        <f t="shared" si="45"/>
        <v>1.2390545038023058</v>
      </c>
      <c r="AQ87" s="50">
        <f t="shared" si="46"/>
        <v>745.18353387808384</v>
      </c>
      <c r="AR87" s="50">
        <f t="shared" si="47"/>
        <v>369.83910713829357</v>
      </c>
      <c r="AS87" s="50">
        <f t="shared" si="48"/>
        <v>82.247561639344511</v>
      </c>
      <c r="AT87" s="50">
        <f t="shared" si="49"/>
        <v>18.23519856575086</v>
      </c>
      <c r="AU87" s="2">
        <f t="shared" si="50"/>
        <v>6.4572551029710809E-2</v>
      </c>
      <c r="AV87" s="2">
        <f t="shared" si="51"/>
        <v>0.67425592429571468</v>
      </c>
      <c r="AW87" s="2">
        <f t="shared" si="52"/>
        <v>2.2727222612632092</v>
      </c>
      <c r="AX87" s="2">
        <f t="shared" si="53"/>
        <v>1.2390664312620041</v>
      </c>
      <c r="AY87" s="50">
        <f t="shared" si="54"/>
        <v>745.13791133734799</v>
      </c>
      <c r="AZ87" s="50">
        <f t="shared" si="55"/>
        <v>369.83748447513233</v>
      </c>
      <c r="BA87" s="50">
        <f t="shared" si="56"/>
        <v>82.24733741070429</v>
      </c>
      <c r="BB87" s="50">
        <f t="shared" si="57"/>
        <v>18.235163803778949</v>
      </c>
      <c r="BC87" s="2">
        <f t="shared" si="58"/>
        <v>6.4572254486974096E-2</v>
      </c>
      <c r="BD87" s="2">
        <f t="shared" si="59"/>
        <v>0.67424974913952862</v>
      </c>
      <c r="BE87" s="2">
        <f t="shared" si="60"/>
        <v>2.2727318923329136</v>
      </c>
      <c r="BF87" s="2">
        <f t="shared" si="61"/>
        <v>1.2390670712633725</v>
      </c>
      <c r="BG87" s="50">
        <f t="shared" si="62"/>
        <v>745.13546297532343</v>
      </c>
      <c r="BH87" s="50">
        <f t="shared" si="63"/>
        <v>369.83739739160956</v>
      </c>
      <c r="BI87" s="50">
        <f t="shared" si="64"/>
        <v>82.247325377079036</v>
      </c>
      <c r="BJ87" s="50">
        <f t="shared" si="65"/>
        <v>18.235161938212919</v>
      </c>
      <c r="BK87" s="2">
        <f t="shared" si="66"/>
        <v>6.4572238572336044E-2</v>
      </c>
      <c r="BL87" s="2">
        <f t="shared" si="67"/>
        <v>0.67424941773761082</v>
      </c>
      <c r="BM87" s="2">
        <f t="shared" si="68"/>
        <v>2.2727324092053367</v>
      </c>
      <c r="BN87" s="2">
        <f t="shared" si="69"/>
        <v>1.2390671056103406</v>
      </c>
      <c r="BO87" s="50">
        <f t="shared" si="70"/>
        <v>745.13533157799679</v>
      </c>
      <c r="BP87" s="50">
        <f t="shared" si="71"/>
        <v>369.83739271805314</v>
      </c>
      <c r="BQ87" s="50">
        <f t="shared" si="72"/>
        <v>82.247324731264428</v>
      </c>
      <c r="BR87" s="50">
        <f t="shared" si="73"/>
        <v>18.235161838092644</v>
      </c>
      <c r="BS87" s="2">
        <f t="shared" si="74"/>
        <v>6.4572237718236752E-2</v>
      </c>
      <c r="BT87" s="2">
        <f t="shared" si="75"/>
        <v>0.67424939995209376</v>
      </c>
      <c r="BU87" s="2">
        <f t="shared" si="76"/>
        <v>2.2727324369446014</v>
      </c>
      <c r="BV87" s="2">
        <f t="shared" si="77"/>
        <v>1.239067107453657</v>
      </c>
      <c r="BW87" s="50">
        <f t="shared" si="78"/>
        <v>745.13532452622565</v>
      </c>
      <c r="BX87" s="50">
        <f t="shared" si="79"/>
        <v>369.83739246723485</v>
      </c>
      <c r="BY87" s="50">
        <f t="shared" si="80"/>
        <v>82.247324696605133</v>
      </c>
      <c r="BZ87" s="50">
        <f t="shared" si="81"/>
        <v>18.235161832719427</v>
      </c>
      <c r="CA87" s="2">
        <f t="shared" si="82"/>
        <v>6.4572237672399321E-2</v>
      </c>
      <c r="CB87" s="2">
        <f t="shared" si="83"/>
        <v>0.67424939899758896</v>
      </c>
      <c r="CC87" s="2">
        <f t="shared" si="84"/>
        <v>2.272732438433299</v>
      </c>
      <c r="CD87" s="2">
        <f t="shared" si="85"/>
        <v>1.2390671075525834</v>
      </c>
      <c r="CE87" s="50">
        <f t="shared" si="86"/>
        <v>745.13532414777467</v>
      </c>
      <c r="CF87" s="50">
        <f t="shared" si="87"/>
        <v>369.83739245377399</v>
      </c>
      <c r="CG87" s="50">
        <f t="shared" si="88"/>
        <v>82.247324694745046</v>
      </c>
      <c r="CH87" s="50">
        <f t="shared" si="89"/>
        <v>18.235161832431064</v>
      </c>
      <c r="CI87" s="2">
        <f t="shared" si="90"/>
        <v>6.4572237669939359E-2</v>
      </c>
      <c r="CJ87" s="2">
        <f t="shared" si="91"/>
        <v>0.67424939894636271</v>
      </c>
      <c r="CK87" s="2">
        <f t="shared" si="92"/>
        <v>2.2727324385131942</v>
      </c>
      <c r="CL87" s="2">
        <f t="shared" si="93"/>
        <v>1.2390671075578925</v>
      </c>
      <c r="CM87" s="50">
        <f t="shared" si="94"/>
        <v>745.13532412746304</v>
      </c>
      <c r="CN87" s="50">
        <f t="shared" si="95"/>
        <v>369.83739245305151</v>
      </c>
      <c r="CO87" s="50">
        <f t="shared" si="96"/>
        <v>82.247324694645229</v>
      </c>
      <c r="CP87" s="50">
        <f t="shared" si="97"/>
        <v>18.235161832415589</v>
      </c>
      <c r="CQ87" s="2">
        <f t="shared" si="98"/>
        <v>6.4572237669807311E-2</v>
      </c>
      <c r="CR87" s="2">
        <f t="shared" si="99"/>
        <v>0.67424939894361324</v>
      </c>
      <c r="CS87" s="2">
        <f t="shared" si="100"/>
        <v>2.2727324385174823</v>
      </c>
      <c r="CT87" s="2">
        <f t="shared" si="101"/>
        <v>1.2390671075581774</v>
      </c>
      <c r="CU87" s="50">
        <f t="shared" si="102"/>
        <v>745.1353241263738</v>
      </c>
      <c r="CV87" s="50">
        <f t="shared" si="103"/>
        <v>369.83739245301285</v>
      </c>
      <c r="CW87" s="66">
        <f t="shared" si="104"/>
        <v>82.2473246946399</v>
      </c>
      <c r="CX87" s="66">
        <f t="shared" si="105"/>
        <v>18.235161832414761</v>
      </c>
      <c r="CY87" s="67">
        <f t="shared" si="106"/>
        <v>6.4572237669800234E-2</v>
      </c>
      <c r="CZ87" s="67">
        <f t="shared" si="107"/>
        <v>0.67424939894346625</v>
      </c>
      <c r="DA87" s="67">
        <f t="shared" si="108"/>
        <v>2.2727324385177115</v>
      </c>
      <c r="DB87" s="67">
        <f t="shared" si="109"/>
        <v>1.2390671075581927</v>
      </c>
      <c r="DC87" s="66">
        <f t="shared" si="110"/>
        <v>745.13532412631503</v>
      </c>
      <c r="DD87" s="50">
        <f t="shared" si="111"/>
        <v>369.83739245301069</v>
      </c>
      <c r="DE87" s="66">
        <f t="shared" si="112"/>
        <v>82.247324694639559</v>
      </c>
      <c r="DF87" s="66">
        <f t="shared" si="113"/>
        <v>18.235161832414715</v>
      </c>
      <c r="DG87" s="67">
        <f t="shared" si="114"/>
        <v>6.4572237669799873E-2</v>
      </c>
      <c r="DH87" s="67">
        <f t="shared" si="115"/>
        <v>0.67424939894345759</v>
      </c>
      <c r="DI87" s="67">
        <f t="shared" si="116"/>
        <v>2.2727324385177252</v>
      </c>
      <c r="DJ87" s="67">
        <f t="shared" si="117"/>
        <v>1.2390671075581936</v>
      </c>
      <c r="DK87" s="66">
        <f t="shared" si="118"/>
        <v>745.13532412631127</v>
      </c>
      <c r="DL87" s="50">
        <f t="shared" si="119"/>
        <v>369.83739245301058</v>
      </c>
      <c r="DM87" s="66">
        <f t="shared" si="120"/>
        <v>82.247324694639559</v>
      </c>
      <c r="DN87" s="66">
        <f t="shared" si="121"/>
        <v>18.235161832414708</v>
      </c>
      <c r="DO87" s="67">
        <f t="shared" si="122"/>
        <v>6.4572237669799831E-2</v>
      </c>
      <c r="DP87" s="67">
        <f t="shared" si="123"/>
        <v>0.67424939894345748</v>
      </c>
      <c r="DQ87" s="67">
        <f t="shared" si="124"/>
        <v>2.2727324385177257</v>
      </c>
      <c r="DR87" s="67">
        <f t="shared" si="125"/>
        <v>1.2390671075581936</v>
      </c>
      <c r="DS87" s="66">
        <f t="shared" si="126"/>
        <v>745.13532412631207</v>
      </c>
      <c r="DT87" s="50">
        <f t="shared" si="127"/>
        <v>369.83739245301058</v>
      </c>
      <c r="DU87" s="66">
        <f t="shared" si="128"/>
        <v>82.247324694639559</v>
      </c>
      <c r="DV87" s="66">
        <f t="shared" si="129"/>
        <v>18.235161832414708</v>
      </c>
      <c r="DW87" s="67">
        <f t="shared" si="130"/>
        <v>6.4572237669799831E-2</v>
      </c>
      <c r="DX87" s="67">
        <f t="shared" si="131"/>
        <v>0.67424939894345748</v>
      </c>
      <c r="DY87" s="67">
        <f t="shared" si="132"/>
        <v>2.2727324385177257</v>
      </c>
      <c r="DZ87" s="67">
        <f t="shared" si="133"/>
        <v>1.2390671075581936</v>
      </c>
      <c r="EA87" s="66">
        <f t="shared" si="134"/>
        <v>745.13532412631207</v>
      </c>
      <c r="EB87" s="50">
        <f t="shared" si="135"/>
        <v>369.83739245301058</v>
      </c>
      <c r="EC87" s="66">
        <f t="shared" si="136"/>
        <v>82.247324694639559</v>
      </c>
      <c r="ED87" s="66">
        <f t="shared" si="137"/>
        <v>18.235161832414708</v>
      </c>
      <c r="EE87" s="67">
        <f t="shared" si="138"/>
        <v>6.4572237669799831E-2</v>
      </c>
      <c r="EF87" s="67">
        <f t="shared" si="139"/>
        <v>0.67424939894345748</v>
      </c>
      <c r="EG87" s="67">
        <f t="shared" si="140"/>
        <v>2.2727324385177257</v>
      </c>
      <c r="EH87" s="67">
        <f t="shared" si="141"/>
        <v>1.2390671075581936</v>
      </c>
      <c r="EI87" s="66">
        <f t="shared" si="142"/>
        <v>745.13532412631207</v>
      </c>
      <c r="EJ87" s="50">
        <f t="shared" si="143"/>
        <v>369.83739245301058</v>
      </c>
      <c r="EK87" s="66">
        <f t="shared" si="144"/>
        <v>82.247324694639559</v>
      </c>
      <c r="EL87" s="66">
        <f t="shared" si="145"/>
        <v>18.235161832414708</v>
      </c>
      <c r="EM87" s="67">
        <f t="shared" si="146"/>
        <v>6.4572237669799831E-2</v>
      </c>
      <c r="EN87" s="67">
        <f t="shared" si="147"/>
        <v>0.67424939894345748</v>
      </c>
      <c r="EO87" s="67">
        <f t="shared" si="148"/>
        <v>2.2727324385177257</v>
      </c>
      <c r="EP87" s="67">
        <f t="shared" si="149"/>
        <v>1.2390671075581936</v>
      </c>
      <c r="EQ87" s="50">
        <f t="shared" si="150"/>
        <v>0.40317839641947073</v>
      </c>
      <c r="ER87" s="50">
        <f t="shared" si="151"/>
        <v>96.687392453010602</v>
      </c>
    </row>
    <row r="88" spans="19:148" x14ac:dyDescent="0.25">
      <c r="S88" s="50">
        <v>0.26</v>
      </c>
      <c r="T88" s="56">
        <f t="shared" si="23"/>
        <v>381.62612950350467</v>
      </c>
      <c r="U88" s="50">
        <f t="shared" si="24"/>
        <v>83.93630418595562</v>
      </c>
      <c r="V88" s="50">
        <f t="shared" si="25"/>
        <v>18.493448735535736</v>
      </c>
      <c r="W88" s="2">
        <f t="shared" si="152"/>
        <v>6.6661573387148329E-2</v>
      </c>
      <c r="X88" s="2">
        <f t="shared" si="153"/>
        <v>0.71951085851150587</v>
      </c>
      <c r="Y88" s="2">
        <f t="shared" si="28"/>
        <v>2.1350687371306858</v>
      </c>
      <c r="Z88" s="2">
        <f t="shared" si="29"/>
        <v>1.2479235097061512</v>
      </c>
      <c r="AA88" s="50">
        <f t="shared" si="30"/>
        <v>760.93402481682017</v>
      </c>
      <c r="AB88" s="50">
        <f t="shared" si="31"/>
        <v>370.39451779557646</v>
      </c>
      <c r="AC88" s="50">
        <f t="shared" si="32"/>
        <v>82.324439070519873</v>
      </c>
      <c r="AD88" s="50">
        <f t="shared" si="33"/>
        <v>18.247109452175213</v>
      </c>
      <c r="AE88" s="2">
        <f t="shared" si="34"/>
        <v>6.4673910751293737E-2</v>
      </c>
      <c r="AF88" s="2">
        <f t="shared" si="35"/>
        <v>0.67637043775716299</v>
      </c>
      <c r="AG88" s="2">
        <f t="shared" si="36"/>
        <v>2.1969555349065137</v>
      </c>
      <c r="AH88" s="2">
        <f t="shared" si="37"/>
        <v>1.2526845215221569</v>
      </c>
      <c r="AI88" s="50">
        <f t="shared" si="38"/>
        <v>744.96429459542935</v>
      </c>
      <c r="AJ88" s="50">
        <f t="shared" si="39"/>
        <v>369.83130868236344</v>
      </c>
      <c r="AK88" s="50">
        <f t="shared" si="40"/>
        <v>82.246484025070856</v>
      </c>
      <c r="AL88" s="50">
        <f t="shared" si="41"/>
        <v>18.23503150300234</v>
      </c>
      <c r="AM88" s="2">
        <f t="shared" si="42"/>
        <v>6.457112583479932E-2</v>
      </c>
      <c r="AN88" s="2">
        <f t="shared" si="43"/>
        <v>0.67422624686937838</v>
      </c>
      <c r="AO88" s="2">
        <f t="shared" si="44"/>
        <v>2.2001193602218754</v>
      </c>
      <c r="AP88" s="2">
        <f t="shared" si="45"/>
        <v>1.2529226739088211</v>
      </c>
      <c r="AQ88" s="50">
        <f t="shared" si="46"/>
        <v>744.12152432901905</v>
      </c>
      <c r="AR88" s="50">
        <f t="shared" si="47"/>
        <v>369.80131343405128</v>
      </c>
      <c r="AS88" s="50">
        <f t="shared" si="48"/>
        <v>82.242339657567456</v>
      </c>
      <c r="AT88" s="50">
        <f t="shared" si="49"/>
        <v>18.234388974060746</v>
      </c>
      <c r="AU88" s="2">
        <f t="shared" si="50"/>
        <v>6.4565643579451534E-2</v>
      </c>
      <c r="AV88" s="2">
        <f t="shared" si="51"/>
        <v>0.67411210155124102</v>
      </c>
      <c r="AW88" s="2">
        <f t="shared" si="52"/>
        <v>2.2002880244298728</v>
      </c>
      <c r="AX88" s="2">
        <f t="shared" si="53"/>
        <v>1.2529353558031298</v>
      </c>
      <c r="AY88" s="50">
        <f t="shared" si="54"/>
        <v>744.07652222467254</v>
      </c>
      <c r="AZ88" s="50">
        <f t="shared" si="55"/>
        <v>369.79971097236034</v>
      </c>
      <c r="BA88" s="50">
        <f t="shared" si="56"/>
        <v>82.242118270340498</v>
      </c>
      <c r="BB88" s="50">
        <f t="shared" si="57"/>
        <v>18.234354649723016</v>
      </c>
      <c r="BC88" s="2">
        <f t="shared" si="58"/>
        <v>6.4565350673053107E-2</v>
      </c>
      <c r="BD88" s="2">
        <f t="shared" si="59"/>
        <v>0.67410600360925044</v>
      </c>
      <c r="BE88" s="2">
        <f t="shared" si="60"/>
        <v>2.20029703559439</v>
      </c>
      <c r="BF88" s="2">
        <f t="shared" si="61"/>
        <v>1.2529360333143138</v>
      </c>
      <c r="BG88" s="50">
        <f t="shared" si="62"/>
        <v>744.07411770213696</v>
      </c>
      <c r="BH88" s="50">
        <f t="shared" si="63"/>
        <v>369.79962534846356</v>
      </c>
      <c r="BI88" s="50">
        <f t="shared" si="64"/>
        <v>82.242106441076956</v>
      </c>
      <c r="BJ88" s="50">
        <f t="shared" si="65"/>
        <v>18.234352815685874</v>
      </c>
      <c r="BK88" s="2">
        <f t="shared" si="66"/>
        <v>6.4565335022199438E-2</v>
      </c>
      <c r="BL88" s="2">
        <f t="shared" si="67"/>
        <v>0.67410567777998742</v>
      </c>
      <c r="BM88" s="2">
        <f t="shared" si="68"/>
        <v>2.2002975170868253</v>
      </c>
      <c r="BN88" s="2">
        <f t="shared" si="69"/>
        <v>1.2529360695155709</v>
      </c>
      <c r="BO88" s="50">
        <f t="shared" si="70"/>
        <v>744.07398922098093</v>
      </c>
      <c r="BP88" s="50">
        <f t="shared" si="71"/>
        <v>369.79962077330481</v>
      </c>
      <c r="BQ88" s="50">
        <f t="shared" si="72"/>
        <v>82.242105809001728</v>
      </c>
      <c r="BR88" s="50">
        <f t="shared" si="73"/>
        <v>18.234352717687425</v>
      </c>
      <c r="BS88" s="2">
        <f t="shared" si="74"/>
        <v>6.4565334185924084E-2</v>
      </c>
      <c r="BT88" s="2">
        <f t="shared" si="75"/>
        <v>0.67410566036988806</v>
      </c>
      <c r="BU88" s="2">
        <f t="shared" si="76"/>
        <v>2.2002975428145115</v>
      </c>
      <c r="BV88" s="2">
        <f t="shared" si="77"/>
        <v>1.2529360714499198</v>
      </c>
      <c r="BW88" s="50">
        <f t="shared" si="78"/>
        <v>744.07398235581888</v>
      </c>
      <c r="BX88" s="50">
        <f t="shared" si="79"/>
        <v>369.79962052883923</v>
      </c>
      <c r="BY88" s="50">
        <f t="shared" si="80"/>
        <v>82.242105775227898</v>
      </c>
      <c r="BZ88" s="50">
        <f t="shared" si="81"/>
        <v>18.234352712451049</v>
      </c>
      <c r="CA88" s="2">
        <f t="shared" si="82"/>
        <v>6.4565334141239175E-2</v>
      </c>
      <c r="CB88" s="2">
        <f t="shared" si="83"/>
        <v>0.67410565943961009</v>
      </c>
      <c r="CC88" s="2">
        <f t="shared" si="84"/>
        <v>2.2002975441892247</v>
      </c>
      <c r="CD88" s="2">
        <f t="shared" si="85"/>
        <v>1.2529360715532782</v>
      </c>
      <c r="CE88" s="50">
        <f t="shared" si="86"/>
        <v>744.07398198899079</v>
      </c>
      <c r="CF88" s="50">
        <f t="shared" si="87"/>
        <v>369.79962051577661</v>
      </c>
      <c r="CG88" s="50">
        <f t="shared" si="88"/>
        <v>82.242105773423262</v>
      </c>
      <c r="CH88" s="50">
        <f t="shared" si="89"/>
        <v>18.234352712171244</v>
      </c>
      <c r="CI88" s="2">
        <f t="shared" si="90"/>
        <v>6.456533413885146E-2</v>
      </c>
      <c r="CJ88" s="2">
        <f t="shared" si="91"/>
        <v>0.67410565938990241</v>
      </c>
      <c r="CK88" s="2">
        <f t="shared" si="92"/>
        <v>2.2002975442626802</v>
      </c>
      <c r="CL88" s="2">
        <f t="shared" si="93"/>
        <v>1.2529360715588009</v>
      </c>
      <c r="CM88" s="50">
        <f t="shared" si="94"/>
        <v>744.07398196939062</v>
      </c>
      <c r="CN88" s="50">
        <f t="shared" si="95"/>
        <v>369.79962051507869</v>
      </c>
      <c r="CO88" s="50">
        <f t="shared" si="96"/>
        <v>82.242105773326841</v>
      </c>
      <c r="CP88" s="50">
        <f t="shared" si="97"/>
        <v>18.234352712156308</v>
      </c>
      <c r="CQ88" s="2">
        <f t="shared" si="98"/>
        <v>6.4565334138723951E-2</v>
      </c>
      <c r="CR88" s="2">
        <f t="shared" si="99"/>
        <v>0.67410565938724609</v>
      </c>
      <c r="CS88" s="2">
        <f t="shared" si="100"/>
        <v>2.2002975442666055</v>
      </c>
      <c r="CT88" s="2">
        <f t="shared" si="101"/>
        <v>1.252936071559096</v>
      </c>
      <c r="CU88" s="50">
        <f t="shared" si="102"/>
        <v>744.07398196834276</v>
      </c>
      <c r="CV88" s="50">
        <f t="shared" si="103"/>
        <v>369.7996205150414</v>
      </c>
      <c r="CW88" s="66">
        <f t="shared" si="104"/>
        <v>82.242105773321654</v>
      </c>
      <c r="CX88" s="66">
        <f t="shared" si="105"/>
        <v>18.234352712155506</v>
      </c>
      <c r="CY88" s="67">
        <f t="shared" si="106"/>
        <v>6.4565334138717151E-2</v>
      </c>
      <c r="CZ88" s="67">
        <f t="shared" si="107"/>
        <v>0.67410565938710432</v>
      </c>
      <c r="DA88" s="67">
        <f t="shared" si="108"/>
        <v>2.2002975442668156</v>
      </c>
      <c r="DB88" s="67">
        <f t="shared" si="109"/>
        <v>1.2529360715591118</v>
      </c>
      <c r="DC88" s="66">
        <f t="shared" si="110"/>
        <v>744.07398196828728</v>
      </c>
      <c r="DD88" s="50">
        <f t="shared" si="111"/>
        <v>369.79962051503946</v>
      </c>
      <c r="DE88" s="66">
        <f t="shared" si="112"/>
        <v>82.242105773321398</v>
      </c>
      <c r="DF88" s="66">
        <f t="shared" si="113"/>
        <v>18.234352712155456</v>
      </c>
      <c r="DG88" s="67">
        <f t="shared" si="114"/>
        <v>6.4565334138716762E-2</v>
      </c>
      <c r="DH88" s="67">
        <f t="shared" si="115"/>
        <v>0.67410565938709732</v>
      </c>
      <c r="DI88" s="67">
        <f t="shared" si="116"/>
        <v>2.2002975442668253</v>
      </c>
      <c r="DJ88" s="67">
        <f t="shared" si="117"/>
        <v>1.2529360715591127</v>
      </c>
      <c r="DK88" s="66">
        <f t="shared" si="118"/>
        <v>744.07398196828387</v>
      </c>
      <c r="DL88" s="50">
        <f t="shared" si="119"/>
        <v>369.79962051503935</v>
      </c>
      <c r="DM88" s="66">
        <f t="shared" si="120"/>
        <v>82.24210577332137</v>
      </c>
      <c r="DN88" s="66">
        <f t="shared" si="121"/>
        <v>18.234352712155456</v>
      </c>
      <c r="DO88" s="67">
        <f t="shared" si="122"/>
        <v>6.4565334138716748E-2</v>
      </c>
      <c r="DP88" s="67">
        <f t="shared" si="123"/>
        <v>0.67410565938709666</v>
      </c>
      <c r="DQ88" s="67">
        <f t="shared" si="124"/>
        <v>2.2002975442668267</v>
      </c>
      <c r="DR88" s="67">
        <f t="shared" si="125"/>
        <v>1.2529360715591127</v>
      </c>
      <c r="DS88" s="66">
        <f t="shared" si="126"/>
        <v>744.07398196828467</v>
      </c>
      <c r="DT88" s="50">
        <f t="shared" si="127"/>
        <v>369.79962051503935</v>
      </c>
      <c r="DU88" s="66">
        <f t="shared" si="128"/>
        <v>82.24210577332137</v>
      </c>
      <c r="DV88" s="66">
        <f t="shared" si="129"/>
        <v>18.234352712155456</v>
      </c>
      <c r="DW88" s="67">
        <f t="shared" si="130"/>
        <v>6.4565334138716748E-2</v>
      </c>
      <c r="DX88" s="67">
        <f t="shared" si="131"/>
        <v>0.67410565938709666</v>
      </c>
      <c r="DY88" s="67">
        <f t="shared" si="132"/>
        <v>2.2002975442668267</v>
      </c>
      <c r="DZ88" s="67">
        <f t="shared" si="133"/>
        <v>1.2529360715591127</v>
      </c>
      <c r="EA88" s="66">
        <f t="shared" si="134"/>
        <v>744.07398196828467</v>
      </c>
      <c r="EB88" s="50">
        <f t="shared" si="135"/>
        <v>369.79962051503935</v>
      </c>
      <c r="EC88" s="66">
        <f t="shared" si="136"/>
        <v>82.24210577332137</v>
      </c>
      <c r="ED88" s="66">
        <f t="shared" si="137"/>
        <v>18.234352712155456</v>
      </c>
      <c r="EE88" s="67">
        <f t="shared" si="138"/>
        <v>6.4565334138716748E-2</v>
      </c>
      <c r="EF88" s="67">
        <f t="shared" si="139"/>
        <v>0.67410565938709666</v>
      </c>
      <c r="EG88" s="67">
        <f t="shared" si="140"/>
        <v>2.2002975442668267</v>
      </c>
      <c r="EH88" s="67">
        <f t="shared" si="141"/>
        <v>1.2529360715591127</v>
      </c>
      <c r="EI88" s="66">
        <f t="shared" si="142"/>
        <v>744.07398196828467</v>
      </c>
      <c r="EJ88" s="50">
        <f t="shared" si="143"/>
        <v>369.79962051503935</v>
      </c>
      <c r="EK88" s="66">
        <f t="shared" si="144"/>
        <v>82.24210577332137</v>
      </c>
      <c r="EL88" s="66">
        <f t="shared" si="145"/>
        <v>18.234352712155456</v>
      </c>
      <c r="EM88" s="67">
        <f t="shared" si="146"/>
        <v>6.4565334138716748E-2</v>
      </c>
      <c r="EN88" s="67">
        <f t="shared" si="147"/>
        <v>0.67410565938709666</v>
      </c>
      <c r="EO88" s="67">
        <f t="shared" si="148"/>
        <v>2.2002975442668267</v>
      </c>
      <c r="EP88" s="67">
        <f t="shared" si="149"/>
        <v>1.2529360715591127</v>
      </c>
      <c r="EQ88" s="50">
        <f t="shared" si="150"/>
        <v>0.40536352000280207</v>
      </c>
      <c r="ER88" s="50">
        <f t="shared" si="151"/>
        <v>96.649620515039373</v>
      </c>
    </row>
    <row r="89" spans="19:148" x14ac:dyDescent="0.25">
      <c r="S89" s="50">
        <v>0.27</v>
      </c>
      <c r="T89" s="56">
        <f t="shared" si="23"/>
        <v>381.59367205611693</v>
      </c>
      <c r="U89" s="50">
        <f t="shared" si="24"/>
        <v>83.931481525222779</v>
      </c>
      <c r="V89" s="50">
        <f t="shared" si="25"/>
        <v>18.492721394624997</v>
      </c>
      <c r="W89" s="2">
        <f t="shared" si="152"/>
        <v>6.6656003533783467E-2</v>
      </c>
      <c r="X89" s="2">
        <f t="shared" si="153"/>
        <v>0.71938510714119797</v>
      </c>
      <c r="Y89" s="2">
        <f t="shared" si="28"/>
        <v>2.0712070546669934</v>
      </c>
      <c r="Z89" s="2">
        <f t="shared" si="29"/>
        <v>1.261711373164303</v>
      </c>
      <c r="AA89" s="50">
        <f t="shared" si="30"/>
        <v>759.84571638776242</v>
      </c>
      <c r="AB89" s="50">
        <f t="shared" si="31"/>
        <v>370.35644420917231</v>
      </c>
      <c r="AC89" s="50">
        <f t="shared" si="32"/>
        <v>82.319160951262447</v>
      </c>
      <c r="AD89" s="50">
        <f t="shared" si="33"/>
        <v>18.246292163925609</v>
      </c>
      <c r="AE89" s="2">
        <f t="shared" si="34"/>
        <v>6.4666971552933203E-2</v>
      </c>
      <c r="AF89" s="2">
        <f t="shared" si="35"/>
        <v>0.67622543232737331</v>
      </c>
      <c r="AG89" s="2">
        <f t="shared" si="36"/>
        <v>2.1299301101415233</v>
      </c>
      <c r="AH89" s="2">
        <f t="shared" si="37"/>
        <v>1.2668154943764525</v>
      </c>
      <c r="AI89" s="50">
        <f t="shared" si="38"/>
        <v>743.95414268830211</v>
      </c>
      <c r="AJ89" s="50">
        <f t="shared" si="39"/>
        <v>369.79535280855316</v>
      </c>
      <c r="AK89" s="50">
        <f t="shared" si="40"/>
        <v>82.241516181274363</v>
      </c>
      <c r="AL89" s="50">
        <f t="shared" si="41"/>
        <v>18.234261299962441</v>
      </c>
      <c r="AM89" s="2">
        <f t="shared" si="42"/>
        <v>6.4564554052986112E-2</v>
      </c>
      <c r="AN89" s="2">
        <f t="shared" si="43"/>
        <v>0.67408941930355248</v>
      </c>
      <c r="AO89" s="2">
        <f t="shared" si="44"/>
        <v>2.1329199180371679</v>
      </c>
      <c r="AP89" s="2">
        <f t="shared" si="45"/>
        <v>1.2670695651171708</v>
      </c>
      <c r="AQ89" s="50">
        <f t="shared" si="46"/>
        <v>743.11896842389081</v>
      </c>
      <c r="AR89" s="50">
        <f t="shared" si="47"/>
        <v>369.76559504431725</v>
      </c>
      <c r="AS89" s="50">
        <f t="shared" si="48"/>
        <v>82.237405504363437</v>
      </c>
      <c r="AT89" s="50">
        <f t="shared" si="49"/>
        <v>18.233623943802261</v>
      </c>
      <c r="AU89" s="2">
        <f t="shared" si="50"/>
        <v>6.4559114225471531E-2</v>
      </c>
      <c r="AV89" s="2">
        <f t="shared" si="51"/>
        <v>0.67397618363757206</v>
      </c>
      <c r="AW89" s="2">
        <f t="shared" si="52"/>
        <v>2.1330786409586926</v>
      </c>
      <c r="AX89" s="2">
        <f t="shared" si="53"/>
        <v>1.2670830378030409</v>
      </c>
      <c r="AY89" s="50">
        <f t="shared" si="54"/>
        <v>743.07455820981886</v>
      </c>
      <c r="AZ89" s="50">
        <f t="shared" si="55"/>
        <v>369.76401191651109</v>
      </c>
      <c r="BA89" s="50">
        <f t="shared" si="56"/>
        <v>82.237186834734189</v>
      </c>
      <c r="BB89" s="50">
        <f t="shared" si="57"/>
        <v>18.233590038130302</v>
      </c>
      <c r="BC89" s="2">
        <f t="shared" si="58"/>
        <v>6.4558824801219106E-2</v>
      </c>
      <c r="BD89" s="2">
        <f t="shared" si="59"/>
        <v>0.67397015958169226</v>
      </c>
      <c r="BE89" s="2">
        <f t="shared" si="60"/>
        <v>2.1330870855402213</v>
      </c>
      <c r="BF89" s="2">
        <f t="shared" si="61"/>
        <v>1.2670837545507259</v>
      </c>
      <c r="BG89" s="50">
        <f t="shared" si="62"/>
        <v>743.07219523532433</v>
      </c>
      <c r="BH89" s="50">
        <f t="shared" si="63"/>
        <v>369.76392767942946</v>
      </c>
      <c r="BI89" s="50">
        <f t="shared" si="64"/>
        <v>82.237175199539735</v>
      </c>
      <c r="BJ89" s="50">
        <f t="shared" si="65"/>
        <v>18.23358823403975</v>
      </c>
      <c r="BK89" s="2">
        <f t="shared" si="66"/>
        <v>6.4558809401100356E-2</v>
      </c>
      <c r="BL89" s="2">
        <f t="shared" si="67"/>
        <v>0.67396983904644037</v>
      </c>
      <c r="BM89" s="2">
        <f t="shared" si="68"/>
        <v>2.1330875348715317</v>
      </c>
      <c r="BN89" s="2">
        <f t="shared" si="69"/>
        <v>1.2670837926883334</v>
      </c>
      <c r="BO89" s="50">
        <f t="shared" si="70"/>
        <v>743.07206950223519</v>
      </c>
      <c r="BP89" s="50">
        <f t="shared" si="71"/>
        <v>369.76392319719616</v>
      </c>
      <c r="BQ89" s="50">
        <f t="shared" si="72"/>
        <v>82.237174580434171</v>
      </c>
      <c r="BR89" s="50">
        <f t="shared" si="73"/>
        <v>18.233588138044563</v>
      </c>
      <c r="BS89" s="2">
        <f t="shared" si="74"/>
        <v>6.4558808581663837E-2</v>
      </c>
      <c r="BT89" s="2">
        <f t="shared" si="75"/>
        <v>0.67396982199084388</v>
      </c>
      <c r="BU89" s="2">
        <f t="shared" si="76"/>
        <v>2.1330875587803382</v>
      </c>
      <c r="BV89" s="2">
        <f t="shared" si="77"/>
        <v>1.2670837947176254</v>
      </c>
      <c r="BW89" s="50">
        <f t="shared" si="78"/>
        <v>743.07206281200706</v>
      </c>
      <c r="BX89" s="50">
        <f t="shared" si="79"/>
        <v>369.76392295869766</v>
      </c>
      <c r="BY89" s="50">
        <f t="shared" si="80"/>
        <v>82.237174547491719</v>
      </c>
      <c r="BZ89" s="50">
        <f t="shared" si="81"/>
        <v>18.233588132936688</v>
      </c>
      <c r="CA89" s="2">
        <f t="shared" si="82"/>
        <v>6.4558808538061854E-2</v>
      </c>
      <c r="CB89" s="2">
        <f t="shared" si="83"/>
        <v>0.67396982108331971</v>
      </c>
      <c r="CC89" s="2">
        <f t="shared" si="84"/>
        <v>2.1330875600525192</v>
      </c>
      <c r="CD89" s="2">
        <f t="shared" si="85"/>
        <v>1.2670837948256035</v>
      </c>
      <c r="CE89" s="50">
        <f t="shared" si="86"/>
        <v>743.07206245602242</v>
      </c>
      <c r="CF89" s="50">
        <f t="shared" si="87"/>
        <v>369.76392294600714</v>
      </c>
      <c r="CG89" s="50">
        <f t="shared" si="88"/>
        <v>82.237174545738867</v>
      </c>
      <c r="CH89" s="50">
        <f t="shared" si="89"/>
        <v>18.233588132664892</v>
      </c>
      <c r="CI89" s="2">
        <f t="shared" si="90"/>
        <v>6.4558808535741752E-2</v>
      </c>
      <c r="CJ89" s="2">
        <f t="shared" si="91"/>
        <v>0.67396982103503056</v>
      </c>
      <c r="CK89" s="2">
        <f t="shared" si="92"/>
        <v>2.1330875601202126</v>
      </c>
      <c r="CL89" s="2">
        <f t="shared" si="93"/>
        <v>1.2670837948313489</v>
      </c>
      <c r="CM89" s="50">
        <f t="shared" si="94"/>
        <v>743.07206243707958</v>
      </c>
      <c r="CN89" s="50">
        <f t="shared" si="95"/>
        <v>369.76392294533184</v>
      </c>
      <c r="CO89" s="50">
        <f t="shared" si="96"/>
        <v>82.237174545645601</v>
      </c>
      <c r="CP89" s="50">
        <f t="shared" si="97"/>
        <v>18.233588132650432</v>
      </c>
      <c r="CQ89" s="2">
        <f t="shared" si="98"/>
        <v>6.4558808535618295E-2</v>
      </c>
      <c r="CR89" s="2">
        <f t="shared" si="99"/>
        <v>0.67396982103246084</v>
      </c>
      <c r="CS89" s="2">
        <f t="shared" si="100"/>
        <v>2.1330875601238142</v>
      </c>
      <c r="CT89" s="2">
        <f t="shared" si="101"/>
        <v>1.2670837948316547</v>
      </c>
      <c r="CU89" s="50">
        <f t="shared" si="102"/>
        <v>743.07206243607186</v>
      </c>
      <c r="CV89" s="50">
        <f t="shared" si="103"/>
        <v>369.76392294529592</v>
      </c>
      <c r="CW89" s="66">
        <f t="shared" si="104"/>
        <v>82.237174545640627</v>
      </c>
      <c r="CX89" s="66">
        <f t="shared" si="105"/>
        <v>18.233588132649661</v>
      </c>
      <c r="CY89" s="67">
        <f t="shared" si="106"/>
        <v>6.4558808535611731E-2</v>
      </c>
      <c r="CZ89" s="67">
        <f t="shared" si="107"/>
        <v>0.67396982103232417</v>
      </c>
      <c r="DA89" s="67">
        <f t="shared" si="108"/>
        <v>2.1330875601240065</v>
      </c>
      <c r="DB89" s="67">
        <f t="shared" si="109"/>
        <v>1.2670837948316711</v>
      </c>
      <c r="DC89" s="66">
        <f t="shared" si="110"/>
        <v>743.07206243601854</v>
      </c>
      <c r="DD89" s="50">
        <f t="shared" si="111"/>
        <v>369.7639229452941</v>
      </c>
      <c r="DE89" s="66">
        <f t="shared" si="112"/>
        <v>82.237174545640372</v>
      </c>
      <c r="DF89" s="66">
        <f t="shared" si="113"/>
        <v>18.233588132649629</v>
      </c>
      <c r="DG89" s="67">
        <f t="shared" si="114"/>
        <v>6.4558808535611426E-2</v>
      </c>
      <c r="DH89" s="67">
        <f t="shared" si="115"/>
        <v>0.67396982103231717</v>
      </c>
      <c r="DI89" s="67">
        <f t="shared" si="116"/>
        <v>2.1330875601240158</v>
      </c>
      <c r="DJ89" s="67">
        <f t="shared" si="117"/>
        <v>1.2670837948316718</v>
      </c>
      <c r="DK89" s="66">
        <f t="shared" si="118"/>
        <v>743.07206243601547</v>
      </c>
      <c r="DL89" s="50">
        <f t="shared" si="119"/>
        <v>369.76392294529398</v>
      </c>
      <c r="DM89" s="66">
        <f t="shared" si="120"/>
        <v>82.237174545640372</v>
      </c>
      <c r="DN89" s="66">
        <f t="shared" si="121"/>
        <v>18.233588132649619</v>
      </c>
      <c r="DO89" s="67">
        <f t="shared" si="122"/>
        <v>6.4558808535611356E-2</v>
      </c>
      <c r="DP89" s="67">
        <f t="shared" si="123"/>
        <v>0.67396982103231706</v>
      </c>
      <c r="DQ89" s="67">
        <f t="shared" si="124"/>
        <v>2.1330875601240162</v>
      </c>
      <c r="DR89" s="67">
        <f t="shared" si="125"/>
        <v>1.2670837948316718</v>
      </c>
      <c r="DS89" s="66">
        <f t="shared" si="126"/>
        <v>743.07206243601615</v>
      </c>
      <c r="DT89" s="50">
        <f t="shared" si="127"/>
        <v>369.76392294529398</v>
      </c>
      <c r="DU89" s="66">
        <f t="shared" si="128"/>
        <v>82.237174545640372</v>
      </c>
      <c r="DV89" s="66">
        <f t="shared" si="129"/>
        <v>18.233588132649619</v>
      </c>
      <c r="DW89" s="67">
        <f t="shared" si="130"/>
        <v>6.4558808535611356E-2</v>
      </c>
      <c r="DX89" s="67">
        <f t="shared" si="131"/>
        <v>0.67396982103231706</v>
      </c>
      <c r="DY89" s="67">
        <f t="shared" si="132"/>
        <v>2.1330875601240162</v>
      </c>
      <c r="DZ89" s="67">
        <f t="shared" si="133"/>
        <v>1.2670837948316718</v>
      </c>
      <c r="EA89" s="66">
        <f t="shared" si="134"/>
        <v>743.07206243601615</v>
      </c>
      <c r="EB89" s="50">
        <f t="shared" si="135"/>
        <v>369.76392294529398</v>
      </c>
      <c r="EC89" s="66">
        <f t="shared" si="136"/>
        <v>82.237174545640372</v>
      </c>
      <c r="ED89" s="66">
        <f t="shared" si="137"/>
        <v>18.233588132649619</v>
      </c>
      <c r="EE89" s="67">
        <f t="shared" si="138"/>
        <v>6.4558808535611356E-2</v>
      </c>
      <c r="EF89" s="67">
        <f t="shared" si="139"/>
        <v>0.67396982103231706</v>
      </c>
      <c r="EG89" s="67">
        <f t="shared" si="140"/>
        <v>2.1330875601240162</v>
      </c>
      <c r="EH89" s="67">
        <f t="shared" si="141"/>
        <v>1.2670837948316718</v>
      </c>
      <c r="EI89" s="66">
        <f t="shared" si="142"/>
        <v>743.07206243601615</v>
      </c>
      <c r="EJ89" s="50">
        <f t="shared" si="143"/>
        <v>369.76392294529398</v>
      </c>
      <c r="EK89" s="66">
        <f t="shared" si="144"/>
        <v>82.237174545640372</v>
      </c>
      <c r="EL89" s="66">
        <f t="shared" si="145"/>
        <v>18.233588132649619</v>
      </c>
      <c r="EM89" s="67">
        <f t="shared" si="146"/>
        <v>6.4558808535611356E-2</v>
      </c>
      <c r="EN89" s="67">
        <f t="shared" si="147"/>
        <v>0.67396982103231706</v>
      </c>
      <c r="EO89" s="67">
        <f t="shared" si="148"/>
        <v>2.1330875601240162</v>
      </c>
      <c r="EP89" s="67">
        <f t="shared" si="149"/>
        <v>1.2670837948316718</v>
      </c>
      <c r="EQ89" s="50">
        <f t="shared" si="150"/>
        <v>0.40754649465462106</v>
      </c>
      <c r="ER89" s="50">
        <f t="shared" si="151"/>
        <v>96.613922945294007</v>
      </c>
    </row>
    <row r="90" spans="19:148" x14ac:dyDescent="0.25">
      <c r="S90" s="50">
        <v>0.28000000000000003</v>
      </c>
      <c r="T90" s="56">
        <f t="shared" si="23"/>
        <v>381.56121460872919</v>
      </c>
      <c r="U90" s="50">
        <f t="shared" si="24"/>
        <v>83.9266598623134</v>
      </c>
      <c r="V90" s="50">
        <f t="shared" si="25"/>
        <v>18.491994145777092</v>
      </c>
      <c r="W90" s="2">
        <f t="shared" si="152"/>
        <v>6.6650432649120267E-2</v>
      </c>
      <c r="X90" s="2">
        <f t="shared" si="153"/>
        <v>0.71925936228719956</v>
      </c>
      <c r="Y90" s="2">
        <f t="shared" si="28"/>
        <v>2.0118214377477379</v>
      </c>
      <c r="Z90" s="2">
        <f t="shared" si="29"/>
        <v>1.2757630364027626</v>
      </c>
      <c r="AA90" s="50">
        <f t="shared" si="30"/>
        <v>758.81573240937087</v>
      </c>
      <c r="AB90" s="50">
        <f t="shared" si="31"/>
        <v>370.32037001448793</v>
      </c>
      <c r="AC90" s="50">
        <f t="shared" si="32"/>
        <v>82.314161114733452</v>
      </c>
      <c r="AD90" s="50">
        <f t="shared" si="33"/>
        <v>18.245517902462908</v>
      </c>
      <c r="AE90" s="2">
        <f t="shared" si="34"/>
        <v>6.4660395529523657E-2</v>
      </c>
      <c r="AF90" s="2">
        <f t="shared" si="35"/>
        <v>0.67608804914925791</v>
      </c>
      <c r="AG90" s="2">
        <f t="shared" si="36"/>
        <v>2.0675924278592115</v>
      </c>
      <c r="AH90" s="2">
        <f t="shared" si="37"/>
        <v>1.2812282560361061</v>
      </c>
      <c r="AI90" s="50">
        <f t="shared" si="38"/>
        <v>743.00053890451773</v>
      </c>
      <c r="AJ90" s="50">
        <f t="shared" si="39"/>
        <v>369.76137311701166</v>
      </c>
      <c r="AK90" s="50">
        <f t="shared" si="40"/>
        <v>82.236822354969334</v>
      </c>
      <c r="AL90" s="50">
        <f t="shared" si="41"/>
        <v>18.233533523702395</v>
      </c>
      <c r="AM90" s="2">
        <f t="shared" si="42"/>
        <v>6.4558342376079686E-2</v>
      </c>
      <c r="AN90" s="2">
        <f t="shared" si="43"/>
        <v>0.67396011855617122</v>
      </c>
      <c r="AO90" s="2">
        <f t="shared" si="44"/>
        <v>2.070420929441251</v>
      </c>
      <c r="AP90" s="2">
        <f t="shared" si="45"/>
        <v>1.2814990518006608</v>
      </c>
      <c r="AQ90" s="50">
        <f t="shared" si="46"/>
        <v>742.17266727419144</v>
      </c>
      <c r="AR90" s="50">
        <f t="shared" si="47"/>
        <v>369.73184472180458</v>
      </c>
      <c r="AS90" s="50">
        <f t="shared" si="48"/>
        <v>82.232744185605867</v>
      </c>
      <c r="AT90" s="50">
        <f t="shared" si="49"/>
        <v>18.232901160475411</v>
      </c>
      <c r="AU90" s="2">
        <f t="shared" si="50"/>
        <v>6.4552943561806408E-2</v>
      </c>
      <c r="AV90" s="2">
        <f t="shared" si="51"/>
        <v>0.67384776124508028</v>
      </c>
      <c r="AW90" s="2">
        <f t="shared" si="52"/>
        <v>2.0705704906095344</v>
      </c>
      <c r="AX90" s="2">
        <f t="shared" si="53"/>
        <v>1.2815133536883798</v>
      </c>
      <c r="AY90" s="50">
        <f t="shared" si="54"/>
        <v>742.12882121996392</v>
      </c>
      <c r="AZ90" s="50">
        <f t="shared" si="55"/>
        <v>369.73028007733296</v>
      </c>
      <c r="BA90" s="50">
        <f t="shared" si="56"/>
        <v>82.232528112428795</v>
      </c>
      <c r="BB90" s="50">
        <f t="shared" si="57"/>
        <v>18.232867654896477</v>
      </c>
      <c r="BC90" s="2">
        <f t="shared" si="58"/>
        <v>6.4552657468271685E-2</v>
      </c>
      <c r="BD90" s="2">
        <f t="shared" si="59"/>
        <v>0.67384180781417524</v>
      </c>
      <c r="BE90" s="2">
        <f t="shared" si="60"/>
        <v>2.0705784159423839</v>
      </c>
      <c r="BF90" s="2">
        <f t="shared" si="61"/>
        <v>1.2815141115065531</v>
      </c>
      <c r="BG90" s="50">
        <f t="shared" si="62"/>
        <v>742.12649759259159</v>
      </c>
      <c r="BH90" s="50">
        <f t="shared" si="63"/>
        <v>369.73019715668727</v>
      </c>
      <c r="BI90" s="50">
        <f t="shared" si="64"/>
        <v>82.232516661367711</v>
      </c>
      <c r="BJ90" s="50">
        <f t="shared" si="65"/>
        <v>18.232865879224281</v>
      </c>
      <c r="BK90" s="2">
        <f t="shared" si="66"/>
        <v>6.4552642306259442E-2</v>
      </c>
      <c r="BL90" s="2">
        <f t="shared" si="67"/>
        <v>0.67384149230368717</v>
      </c>
      <c r="BM90" s="2">
        <f t="shared" si="68"/>
        <v>2.070578835958278</v>
      </c>
      <c r="BN90" s="2">
        <f t="shared" si="69"/>
        <v>1.2815141516682269</v>
      </c>
      <c r="BO90" s="50">
        <f t="shared" si="70"/>
        <v>742.12637444762095</v>
      </c>
      <c r="BP90" s="50">
        <f t="shared" si="71"/>
        <v>369.73019276214688</v>
      </c>
      <c r="BQ90" s="50">
        <f t="shared" si="72"/>
        <v>82.232516054496656</v>
      </c>
      <c r="BR90" s="50">
        <f t="shared" si="73"/>
        <v>18.23286578511911</v>
      </c>
      <c r="BS90" s="2">
        <f t="shared" si="74"/>
        <v>6.4552641502719096E-2</v>
      </c>
      <c r="BT90" s="2">
        <f t="shared" si="75"/>
        <v>0.6738414755825981</v>
      </c>
      <c r="BU90" s="2">
        <f t="shared" si="76"/>
        <v>2.0705788582178384</v>
      </c>
      <c r="BV90" s="2">
        <f t="shared" si="77"/>
        <v>1.2815141537966723</v>
      </c>
      <c r="BW90" s="50">
        <f t="shared" si="78"/>
        <v>742.12636792131286</v>
      </c>
      <c r="BX90" s="50">
        <f t="shared" si="79"/>
        <v>369.73019252924973</v>
      </c>
      <c r="BY90" s="50">
        <f t="shared" si="80"/>
        <v>82.232516022334352</v>
      </c>
      <c r="BZ90" s="50">
        <f t="shared" si="81"/>
        <v>18.232865780131831</v>
      </c>
      <c r="CA90" s="2">
        <f t="shared" si="82"/>
        <v>6.4552641460133939E-2</v>
      </c>
      <c r="CB90" s="2">
        <f t="shared" si="83"/>
        <v>0.6738414746964313</v>
      </c>
      <c r="CC90" s="2">
        <f t="shared" si="84"/>
        <v>2.0705788593975276</v>
      </c>
      <c r="CD90" s="2">
        <f t="shared" si="85"/>
        <v>1.2815141539094734</v>
      </c>
      <c r="CE90" s="50">
        <f t="shared" si="86"/>
        <v>742.12636757543805</v>
      </c>
      <c r="CF90" s="50">
        <f t="shared" si="87"/>
        <v>369.73019251690687</v>
      </c>
      <c r="CG90" s="50">
        <f t="shared" si="88"/>
        <v>82.232516020629845</v>
      </c>
      <c r="CH90" s="50">
        <f t="shared" si="89"/>
        <v>18.232865779867513</v>
      </c>
      <c r="CI90" s="2">
        <f t="shared" si="90"/>
        <v>6.4552641457877022E-2</v>
      </c>
      <c r="CJ90" s="2">
        <f t="shared" si="91"/>
        <v>0.67384147464946764</v>
      </c>
      <c r="CK90" s="2">
        <f t="shared" si="92"/>
        <v>2.0705788594600465</v>
      </c>
      <c r="CL90" s="2">
        <f t="shared" si="93"/>
        <v>1.2815141539154515</v>
      </c>
      <c r="CM90" s="50">
        <f t="shared" si="94"/>
        <v>742.12636755710832</v>
      </c>
      <c r="CN90" s="50">
        <f t="shared" si="95"/>
        <v>369.73019251625271</v>
      </c>
      <c r="CO90" s="50">
        <f t="shared" si="96"/>
        <v>82.232516020539492</v>
      </c>
      <c r="CP90" s="50">
        <f t="shared" si="97"/>
        <v>18.232865779853505</v>
      </c>
      <c r="CQ90" s="2">
        <f t="shared" si="98"/>
        <v>6.4552641457757423E-2</v>
      </c>
      <c r="CR90" s="2">
        <f t="shared" si="99"/>
        <v>0.67384147464697841</v>
      </c>
      <c r="CS90" s="2">
        <f t="shared" si="100"/>
        <v>2.0705788594633603</v>
      </c>
      <c r="CT90" s="2">
        <f t="shared" si="101"/>
        <v>1.2815141539157684</v>
      </c>
      <c r="CU90" s="50">
        <f t="shared" si="102"/>
        <v>742.12636755613676</v>
      </c>
      <c r="CV90" s="50">
        <f t="shared" si="103"/>
        <v>369.73019251621804</v>
      </c>
      <c r="CW90" s="66">
        <f t="shared" si="104"/>
        <v>82.232516020534717</v>
      </c>
      <c r="CX90" s="66">
        <f t="shared" si="105"/>
        <v>18.232865779852766</v>
      </c>
      <c r="CY90" s="67">
        <f t="shared" si="106"/>
        <v>6.4552641457751067E-2</v>
      </c>
      <c r="CZ90" s="67">
        <f t="shared" si="107"/>
        <v>0.67384147464684629</v>
      </c>
      <c r="DA90" s="67">
        <f t="shared" si="108"/>
        <v>2.0705788594635361</v>
      </c>
      <c r="DB90" s="67">
        <f t="shared" si="109"/>
        <v>1.2815141539157853</v>
      </c>
      <c r="DC90" s="66">
        <f t="shared" si="110"/>
        <v>742.1263675560848</v>
      </c>
      <c r="DD90" s="50">
        <f t="shared" si="111"/>
        <v>369.73019251621622</v>
      </c>
      <c r="DE90" s="66">
        <f t="shared" si="112"/>
        <v>82.23251602053449</v>
      </c>
      <c r="DF90" s="66">
        <f t="shared" si="113"/>
        <v>18.23286577985273</v>
      </c>
      <c r="DG90" s="67">
        <f t="shared" si="114"/>
        <v>6.4552641457750762E-2</v>
      </c>
      <c r="DH90" s="67">
        <f t="shared" si="115"/>
        <v>0.67384147464683952</v>
      </c>
      <c r="DI90" s="67">
        <f t="shared" si="116"/>
        <v>2.070578859463545</v>
      </c>
      <c r="DJ90" s="67">
        <f t="shared" si="117"/>
        <v>1.2815141539157862</v>
      </c>
      <c r="DK90" s="66">
        <f t="shared" si="118"/>
        <v>742.12636755608253</v>
      </c>
      <c r="DL90" s="50">
        <f t="shared" si="119"/>
        <v>369.73019251621611</v>
      </c>
      <c r="DM90" s="66">
        <f t="shared" si="120"/>
        <v>82.232516020534447</v>
      </c>
      <c r="DN90" s="66">
        <f t="shared" si="121"/>
        <v>18.23286577985273</v>
      </c>
      <c r="DO90" s="67">
        <f t="shared" si="122"/>
        <v>6.4552641457750748E-2</v>
      </c>
      <c r="DP90" s="67">
        <f t="shared" si="123"/>
        <v>0.67384147464683886</v>
      </c>
      <c r="DQ90" s="67">
        <f t="shared" si="124"/>
        <v>2.0705788594635459</v>
      </c>
      <c r="DR90" s="67">
        <f t="shared" si="125"/>
        <v>1.2815141539157862</v>
      </c>
      <c r="DS90" s="66">
        <f t="shared" si="126"/>
        <v>742.1263675560823</v>
      </c>
      <c r="DT90" s="50">
        <f t="shared" si="127"/>
        <v>369.73019251621611</v>
      </c>
      <c r="DU90" s="66">
        <f t="shared" si="128"/>
        <v>82.232516020534447</v>
      </c>
      <c r="DV90" s="66">
        <f t="shared" si="129"/>
        <v>18.23286577985273</v>
      </c>
      <c r="DW90" s="67">
        <f t="shared" si="130"/>
        <v>6.4552641457750748E-2</v>
      </c>
      <c r="DX90" s="67">
        <f t="shared" si="131"/>
        <v>0.67384147464683886</v>
      </c>
      <c r="DY90" s="67">
        <f t="shared" si="132"/>
        <v>2.0705788594635459</v>
      </c>
      <c r="DZ90" s="67">
        <f t="shared" si="133"/>
        <v>1.2815141539157862</v>
      </c>
      <c r="EA90" s="66">
        <f t="shared" si="134"/>
        <v>742.1263675560823</v>
      </c>
      <c r="EB90" s="50">
        <f t="shared" si="135"/>
        <v>369.73019251621611</v>
      </c>
      <c r="EC90" s="66">
        <f t="shared" si="136"/>
        <v>82.232516020534447</v>
      </c>
      <c r="ED90" s="66">
        <f t="shared" si="137"/>
        <v>18.23286577985273</v>
      </c>
      <c r="EE90" s="67">
        <f t="shared" si="138"/>
        <v>6.4552641457750748E-2</v>
      </c>
      <c r="EF90" s="67">
        <f t="shared" si="139"/>
        <v>0.67384147464683886</v>
      </c>
      <c r="EG90" s="67">
        <f t="shared" si="140"/>
        <v>2.0705788594635459</v>
      </c>
      <c r="EH90" s="67">
        <f t="shared" si="141"/>
        <v>1.2815141539157862</v>
      </c>
      <c r="EI90" s="66">
        <f t="shared" si="142"/>
        <v>742.1263675560823</v>
      </c>
      <c r="EJ90" s="50">
        <f t="shared" si="143"/>
        <v>369.73019251621611</v>
      </c>
      <c r="EK90" s="66">
        <f t="shared" si="144"/>
        <v>82.232516020534447</v>
      </c>
      <c r="EL90" s="66">
        <f t="shared" si="145"/>
        <v>18.23286577985273</v>
      </c>
      <c r="EM90" s="67">
        <f t="shared" si="146"/>
        <v>6.4552641457750748E-2</v>
      </c>
      <c r="EN90" s="67">
        <f t="shared" si="147"/>
        <v>0.67384147464683886</v>
      </c>
      <c r="EO90" s="67">
        <f t="shared" si="148"/>
        <v>2.0705788594635459</v>
      </c>
      <c r="EP90" s="67">
        <f t="shared" si="149"/>
        <v>1.2815141539157862</v>
      </c>
      <c r="EQ90" s="50">
        <f t="shared" si="150"/>
        <v>0.40973347858110071</v>
      </c>
      <c r="ER90" s="50">
        <f t="shared" si="151"/>
        <v>96.58019251621613</v>
      </c>
    </row>
    <row r="91" spans="19:148" x14ac:dyDescent="0.25">
      <c r="S91" s="50">
        <v>0.28999999999999998</v>
      </c>
      <c r="T91" s="56">
        <f t="shared" si="23"/>
        <v>381.52875716134139</v>
      </c>
      <c r="U91" s="50">
        <f t="shared" si="24"/>
        <v>83.92183919682887</v>
      </c>
      <c r="V91" s="50">
        <f t="shared" si="25"/>
        <v>18.491266988970096</v>
      </c>
      <c r="W91" s="2">
        <f t="shared" si="152"/>
        <v>6.6644860733358097E-2</v>
      </c>
      <c r="X91" s="2">
        <f t="shared" si="153"/>
        <v>0.71913362394718838</v>
      </c>
      <c r="Y91" s="2">
        <f t="shared" si="28"/>
        <v>1.9564780936630166</v>
      </c>
      <c r="Z91" s="2">
        <f t="shared" si="29"/>
        <v>1.2900819365618126</v>
      </c>
      <c r="AA91" s="50">
        <f t="shared" si="30"/>
        <v>757.84165059883617</v>
      </c>
      <c r="AB91" s="50">
        <f t="shared" si="31"/>
        <v>370.28621692632089</v>
      </c>
      <c r="AC91" s="50">
        <f t="shared" si="32"/>
        <v>82.309428534378739</v>
      </c>
      <c r="AD91" s="50">
        <f t="shared" si="33"/>
        <v>18.244784970411466</v>
      </c>
      <c r="AE91" s="2">
        <f t="shared" si="34"/>
        <v>6.4654168605670428E-2</v>
      </c>
      <c r="AF91" s="2">
        <f t="shared" si="35"/>
        <v>0.67595798890028391</v>
      </c>
      <c r="AG91" s="2">
        <f t="shared" si="36"/>
        <v>2.0094876551560357</v>
      </c>
      <c r="AH91" s="2">
        <f t="shared" si="37"/>
        <v>1.295927032876107</v>
      </c>
      <c r="AI91" s="50">
        <f t="shared" si="38"/>
        <v>742.10102332530096</v>
      </c>
      <c r="AJ91" s="50">
        <f t="shared" si="39"/>
        <v>369.72928807158928</v>
      </c>
      <c r="AK91" s="50">
        <f t="shared" si="40"/>
        <v>82.232391120157175</v>
      </c>
      <c r="AL91" s="50">
        <f t="shared" si="41"/>
        <v>18.23284641200831</v>
      </c>
      <c r="AM91" s="2">
        <f t="shared" si="42"/>
        <v>6.4552476079941926E-2</v>
      </c>
      <c r="AN91" s="2">
        <f t="shared" si="43"/>
        <v>0.67383803326554692</v>
      </c>
      <c r="AO91" s="2">
        <f t="shared" si="44"/>
        <v>2.0121662573904278</v>
      </c>
      <c r="AP91" s="2">
        <f t="shared" si="45"/>
        <v>1.2962154010605966</v>
      </c>
      <c r="AQ91" s="50">
        <f t="shared" si="46"/>
        <v>741.28016529620118</v>
      </c>
      <c r="AR91" s="50">
        <f t="shared" si="47"/>
        <v>369.69998093918969</v>
      </c>
      <c r="AS91" s="50">
        <f t="shared" si="48"/>
        <v>82.228344280339428</v>
      </c>
      <c r="AT91" s="50">
        <f t="shared" si="49"/>
        <v>18.232218862425981</v>
      </c>
      <c r="AU91" s="2">
        <f t="shared" si="50"/>
        <v>6.4547116861711801E-2</v>
      </c>
      <c r="AV91" s="2">
        <f t="shared" si="51"/>
        <v>0.67372652307129621</v>
      </c>
      <c r="AW91" s="2">
        <f t="shared" si="52"/>
        <v>2.012307353926893</v>
      </c>
      <c r="AX91" s="2">
        <f t="shared" si="53"/>
        <v>1.2962305726778593</v>
      </c>
      <c r="AY91" s="50">
        <f t="shared" si="54"/>
        <v>741.23685646524837</v>
      </c>
      <c r="AZ91" s="50">
        <f t="shared" si="55"/>
        <v>369.69843394566635</v>
      </c>
      <c r="BA91" s="50">
        <f t="shared" si="56"/>
        <v>82.228130685244778</v>
      </c>
      <c r="BB91" s="50">
        <f t="shared" si="57"/>
        <v>18.232185738782206</v>
      </c>
      <c r="BC91" s="2">
        <f t="shared" si="58"/>
        <v>6.4546833950492002E-2</v>
      </c>
      <c r="BD91" s="2">
        <f t="shared" si="59"/>
        <v>0.67372063707513918</v>
      </c>
      <c r="BE91" s="2">
        <f t="shared" si="60"/>
        <v>2.0123148021796537</v>
      </c>
      <c r="BF91" s="2">
        <f t="shared" si="61"/>
        <v>1.2962313735115887</v>
      </c>
      <c r="BG91" s="50">
        <f t="shared" si="62"/>
        <v>741.23457006939088</v>
      </c>
      <c r="BH91" s="50">
        <f t="shared" si="63"/>
        <v>369.69835227344402</v>
      </c>
      <c r="BI91" s="50">
        <f t="shared" si="64"/>
        <v>82.22811940872603</v>
      </c>
      <c r="BJ91" s="50">
        <f t="shared" si="65"/>
        <v>18.232183990052626</v>
      </c>
      <c r="BK91" s="2">
        <f t="shared" si="66"/>
        <v>6.4546819014371121E-2</v>
      </c>
      <c r="BL91" s="2">
        <f t="shared" si="67"/>
        <v>0.67372032632928947</v>
      </c>
      <c r="BM91" s="2">
        <f t="shared" si="68"/>
        <v>2.0123151954049905</v>
      </c>
      <c r="BN91" s="2">
        <f t="shared" si="69"/>
        <v>1.2962314157909081</v>
      </c>
      <c r="BO91" s="50">
        <f t="shared" si="70"/>
        <v>741.23444936016688</v>
      </c>
      <c r="BP91" s="50">
        <f t="shared" si="71"/>
        <v>369.69834796159068</v>
      </c>
      <c r="BQ91" s="50">
        <f t="shared" si="72"/>
        <v>82.228118813386757</v>
      </c>
      <c r="BR91" s="50">
        <f t="shared" si="73"/>
        <v>18.232183897729129</v>
      </c>
      <c r="BS91" s="2">
        <f t="shared" si="74"/>
        <v>6.4546818225824185E-2</v>
      </c>
      <c r="BT91" s="2">
        <f t="shared" si="75"/>
        <v>0.67372030992358434</v>
      </c>
      <c r="BU91" s="2">
        <f t="shared" si="76"/>
        <v>2.0123152161651721</v>
      </c>
      <c r="BV91" s="2">
        <f t="shared" si="77"/>
        <v>1.2962314180230283</v>
      </c>
      <c r="BW91" s="50">
        <f t="shared" si="78"/>
        <v>741.23444298736763</v>
      </c>
      <c r="BX91" s="50">
        <f t="shared" si="79"/>
        <v>369.69834773394791</v>
      </c>
      <c r="BY91" s="50">
        <f t="shared" si="80"/>
        <v>82.228118781956027</v>
      </c>
      <c r="BZ91" s="50">
        <f t="shared" si="81"/>
        <v>18.232183892854945</v>
      </c>
      <c r="CA91" s="2">
        <f t="shared" si="82"/>
        <v>6.4546818184193153E-2</v>
      </c>
      <c r="CB91" s="2">
        <f t="shared" si="83"/>
        <v>0.67372030905745084</v>
      </c>
      <c r="CC91" s="2">
        <f t="shared" si="84"/>
        <v>2.0123152172611984</v>
      </c>
      <c r="CD91" s="2">
        <f t="shared" si="85"/>
        <v>1.2962314181408723</v>
      </c>
      <c r="CE91" s="50">
        <f t="shared" si="86"/>
        <v>741.23444265091757</v>
      </c>
      <c r="CF91" s="50">
        <f t="shared" si="87"/>
        <v>369.69834772192951</v>
      </c>
      <c r="CG91" s="50">
        <f t="shared" si="88"/>
        <v>82.228118780296612</v>
      </c>
      <c r="CH91" s="50">
        <f t="shared" si="89"/>
        <v>18.232183892597615</v>
      </c>
      <c r="CI91" s="2">
        <f t="shared" si="90"/>
        <v>6.4546818181995272E-2</v>
      </c>
      <c r="CJ91" s="2">
        <f t="shared" si="91"/>
        <v>0.67372030901172297</v>
      </c>
      <c r="CK91" s="2">
        <f t="shared" si="92"/>
        <v>2.0123152173190642</v>
      </c>
      <c r="CL91" s="2">
        <f t="shared" si="93"/>
        <v>1.2962314181470938</v>
      </c>
      <c r="CM91" s="50">
        <f t="shared" si="94"/>
        <v>741.23444263315548</v>
      </c>
      <c r="CN91" s="50">
        <f t="shared" si="95"/>
        <v>369.69834772129502</v>
      </c>
      <c r="CO91" s="50">
        <f t="shared" si="96"/>
        <v>82.228118780209044</v>
      </c>
      <c r="CP91" s="50">
        <f t="shared" si="97"/>
        <v>18.232183892584032</v>
      </c>
      <c r="CQ91" s="2">
        <f t="shared" si="98"/>
        <v>6.4546818181879226E-2</v>
      </c>
      <c r="CR91" s="2">
        <f t="shared" si="99"/>
        <v>0.67372030900930924</v>
      </c>
      <c r="CS91" s="2">
        <f t="shared" si="100"/>
        <v>2.0123152173221182</v>
      </c>
      <c r="CT91" s="2">
        <f t="shared" si="101"/>
        <v>1.2962314181474224</v>
      </c>
      <c r="CU91" s="50">
        <f t="shared" si="102"/>
        <v>741.23444263221768</v>
      </c>
      <c r="CV91" s="50">
        <f t="shared" si="103"/>
        <v>369.6983477212616</v>
      </c>
      <c r="CW91" s="66">
        <f t="shared" si="104"/>
        <v>82.228118780204397</v>
      </c>
      <c r="CX91" s="66">
        <f t="shared" si="105"/>
        <v>18.232183892583318</v>
      </c>
      <c r="CY91" s="67">
        <f t="shared" si="106"/>
        <v>6.4546818181873147E-2</v>
      </c>
      <c r="CZ91" s="67">
        <f t="shared" si="107"/>
        <v>0.67372030900918178</v>
      </c>
      <c r="DA91" s="67">
        <f t="shared" si="108"/>
        <v>2.0123152173222794</v>
      </c>
      <c r="DB91" s="67">
        <f t="shared" si="109"/>
        <v>1.2962314181474397</v>
      </c>
      <c r="DC91" s="66">
        <f t="shared" si="110"/>
        <v>741.23444263216788</v>
      </c>
      <c r="DD91" s="50">
        <f t="shared" si="111"/>
        <v>369.69834772125978</v>
      </c>
      <c r="DE91" s="66">
        <f t="shared" si="112"/>
        <v>82.228118780204184</v>
      </c>
      <c r="DF91" s="66">
        <f t="shared" si="113"/>
        <v>18.232183892583276</v>
      </c>
      <c r="DG91" s="67">
        <f t="shared" si="114"/>
        <v>6.4546818181872759E-2</v>
      </c>
      <c r="DH91" s="67">
        <f t="shared" si="115"/>
        <v>0.67372030900917512</v>
      </c>
      <c r="DI91" s="67">
        <f t="shared" si="116"/>
        <v>2.0123152173222874</v>
      </c>
      <c r="DJ91" s="67">
        <f t="shared" si="117"/>
        <v>1.2962314181474406</v>
      </c>
      <c r="DK91" s="66">
        <f t="shared" si="118"/>
        <v>741.23444263216561</v>
      </c>
      <c r="DL91" s="50">
        <f t="shared" si="119"/>
        <v>369.69834772125967</v>
      </c>
      <c r="DM91" s="66">
        <f t="shared" si="120"/>
        <v>82.228118780204184</v>
      </c>
      <c r="DN91" s="66">
        <f t="shared" si="121"/>
        <v>18.232183892583276</v>
      </c>
      <c r="DO91" s="67">
        <f t="shared" si="122"/>
        <v>6.4546818181872745E-2</v>
      </c>
      <c r="DP91" s="67">
        <f t="shared" si="123"/>
        <v>0.67372030900917479</v>
      </c>
      <c r="DQ91" s="67">
        <f t="shared" si="124"/>
        <v>2.0123152173222882</v>
      </c>
      <c r="DR91" s="67">
        <f t="shared" si="125"/>
        <v>1.2962314181474406</v>
      </c>
      <c r="DS91" s="66">
        <f t="shared" si="126"/>
        <v>741.2344426321647</v>
      </c>
      <c r="DT91" s="50">
        <f t="shared" si="127"/>
        <v>369.69834772125967</v>
      </c>
      <c r="DU91" s="66">
        <f t="shared" si="128"/>
        <v>82.228118780204184</v>
      </c>
      <c r="DV91" s="66">
        <f t="shared" si="129"/>
        <v>18.232183892583276</v>
      </c>
      <c r="DW91" s="67">
        <f t="shared" si="130"/>
        <v>6.4546818181872745E-2</v>
      </c>
      <c r="DX91" s="67">
        <f t="shared" si="131"/>
        <v>0.67372030900917479</v>
      </c>
      <c r="DY91" s="67">
        <f t="shared" si="132"/>
        <v>2.0123152173222882</v>
      </c>
      <c r="DZ91" s="67">
        <f t="shared" si="133"/>
        <v>1.2962314181474406</v>
      </c>
      <c r="EA91" s="66">
        <f t="shared" si="134"/>
        <v>741.2344426321647</v>
      </c>
      <c r="EB91" s="50">
        <f t="shared" si="135"/>
        <v>369.69834772125967</v>
      </c>
      <c r="EC91" s="66">
        <f t="shared" si="136"/>
        <v>82.228118780204184</v>
      </c>
      <c r="ED91" s="66">
        <f t="shared" si="137"/>
        <v>18.232183892583276</v>
      </c>
      <c r="EE91" s="67">
        <f t="shared" si="138"/>
        <v>6.4546818181872745E-2</v>
      </c>
      <c r="EF91" s="67">
        <f t="shared" si="139"/>
        <v>0.67372030900917479</v>
      </c>
      <c r="EG91" s="67">
        <f t="shared" si="140"/>
        <v>2.0123152173222882</v>
      </c>
      <c r="EH91" s="67">
        <f t="shared" si="141"/>
        <v>1.2962314181474406</v>
      </c>
      <c r="EI91" s="66">
        <f t="shared" si="142"/>
        <v>741.2344426321647</v>
      </c>
      <c r="EJ91" s="50">
        <f t="shared" si="143"/>
        <v>369.69834772125967</v>
      </c>
      <c r="EK91" s="66">
        <f t="shared" si="144"/>
        <v>82.228118780204184</v>
      </c>
      <c r="EL91" s="66">
        <f t="shared" si="145"/>
        <v>18.232183892583276</v>
      </c>
      <c r="EM91" s="67">
        <f t="shared" si="146"/>
        <v>6.4546818181872745E-2</v>
      </c>
      <c r="EN91" s="67">
        <f t="shared" si="147"/>
        <v>0.67372030900917479</v>
      </c>
      <c r="EO91" s="67">
        <f t="shared" si="148"/>
        <v>2.0123152173222882</v>
      </c>
      <c r="EP91" s="67">
        <f t="shared" si="149"/>
        <v>1.2962314181474406</v>
      </c>
      <c r="EQ91" s="50">
        <f t="shared" si="150"/>
        <v>0.41192996243080554</v>
      </c>
      <c r="ER91" s="50">
        <f t="shared" si="151"/>
        <v>96.548347721259688</v>
      </c>
    </row>
    <row r="92" spans="19:148" x14ac:dyDescent="0.25">
      <c r="S92" s="61">
        <v>0.3</v>
      </c>
      <c r="T92" s="64">
        <f t="shared" si="23"/>
        <v>381.4962997139537</v>
      </c>
      <c r="U92" s="61">
        <f t="shared" si="24"/>
        <v>83.917019528370943</v>
      </c>
      <c r="V92" s="61">
        <f t="shared" si="25"/>
        <v>18.490539924182151</v>
      </c>
      <c r="W92" s="65">
        <f t="shared" si="152"/>
        <v>6.6639287786696463E-2</v>
      </c>
      <c r="X92" s="65">
        <f t="shared" si="153"/>
        <v>0.71900789211884408</v>
      </c>
      <c r="Y92" s="65">
        <f t="shared" si="28"/>
        <v>1.9047973587180438</v>
      </c>
      <c r="Z92" s="65">
        <f t="shared" si="29"/>
        <v>1.3046718641103978</v>
      </c>
      <c r="AA92" s="61">
        <f t="shared" si="30"/>
        <v>756.92164933446327</v>
      </c>
      <c r="AB92" s="61">
        <f t="shared" si="31"/>
        <v>370.25392706223772</v>
      </c>
      <c r="AC92" s="61">
        <f t="shared" si="32"/>
        <v>82.304955028433127</v>
      </c>
      <c r="AD92" s="61">
        <f t="shared" si="33"/>
        <v>18.244092109949051</v>
      </c>
      <c r="AE92" s="65">
        <f t="shared" si="34"/>
        <v>6.464828040646256E-2</v>
      </c>
      <c r="AF92" s="65">
        <f t="shared" si="35"/>
        <v>0.6758350300728001</v>
      </c>
      <c r="AG92" s="65">
        <f t="shared" si="36"/>
        <v>1.9552177682057275</v>
      </c>
      <c r="AH92" s="65">
        <f t="shared" si="37"/>
        <v>1.3109164154464281</v>
      </c>
      <c r="AI92" s="61">
        <f t="shared" si="38"/>
        <v>741.25375383048276</v>
      </c>
      <c r="AJ92" s="61">
        <f t="shared" si="39"/>
        <v>369.69903752915104</v>
      </c>
      <c r="AK92" s="61">
        <f t="shared" si="40"/>
        <v>82.228214022445187</v>
      </c>
      <c r="AL92" s="61">
        <f t="shared" si="41"/>
        <v>18.232198662462039</v>
      </c>
      <c r="AM92" s="65">
        <f t="shared" si="42"/>
        <v>6.4546944332947276E-2</v>
      </c>
      <c r="AN92" s="65">
        <f t="shared" si="43"/>
        <v>0.67372293358612911</v>
      </c>
      <c r="AO92" s="65">
        <f t="shared" si="44"/>
        <v>1.9577567419331798</v>
      </c>
      <c r="AP92" s="65">
        <f t="shared" si="45"/>
        <v>1.3112232452665351</v>
      </c>
      <c r="AQ92" s="61">
        <f t="shared" si="46"/>
        <v>740.43962513074393</v>
      </c>
      <c r="AR92" s="61">
        <f t="shared" si="47"/>
        <v>369.66994360237857</v>
      </c>
      <c r="AS92" s="61">
        <f t="shared" si="48"/>
        <v>82.224197344109129</v>
      </c>
      <c r="AT92" s="61">
        <f t="shared" si="49"/>
        <v>18.231575748592672</v>
      </c>
      <c r="AU92" s="65">
        <f t="shared" si="50"/>
        <v>6.454162329903837E-2</v>
      </c>
      <c r="AV92" s="65">
        <f t="shared" si="51"/>
        <v>0.67361223947847737</v>
      </c>
      <c r="AW92" s="65">
        <f t="shared" si="52"/>
        <v>1.9578899993250942</v>
      </c>
      <c r="AX92" s="65">
        <f t="shared" si="53"/>
        <v>1.3112393293295845</v>
      </c>
      <c r="AY92" s="61">
        <f t="shared" si="54"/>
        <v>740.39682735933297</v>
      </c>
      <c r="AZ92" s="61">
        <f t="shared" si="55"/>
        <v>369.66841344642637</v>
      </c>
      <c r="BA92" s="61">
        <f t="shared" si="56"/>
        <v>82.223986111577744</v>
      </c>
      <c r="BB92" s="61">
        <f t="shared" si="57"/>
        <v>18.231542989155145</v>
      </c>
      <c r="BC92" s="65">
        <f t="shared" si="58"/>
        <v>6.4541343424957306E-2</v>
      </c>
      <c r="BD92" s="65">
        <f t="shared" si="59"/>
        <v>0.67360641780068253</v>
      </c>
      <c r="BE92" s="65">
        <f t="shared" si="60"/>
        <v>1.9578970081887301</v>
      </c>
      <c r="BF92" s="65">
        <f t="shared" si="61"/>
        <v>1.3112401752392733</v>
      </c>
      <c r="BG92" s="61">
        <f t="shared" si="62"/>
        <v>740.3945761599781</v>
      </c>
      <c r="BH92" s="61">
        <f t="shared" si="63"/>
        <v>369.66833295691458</v>
      </c>
      <c r="BI92" s="61">
        <f t="shared" si="64"/>
        <v>82.223975000343145</v>
      </c>
      <c r="BJ92" s="61">
        <f t="shared" si="65"/>
        <v>18.231541265943093</v>
      </c>
      <c r="BK92" s="65">
        <f t="shared" si="66"/>
        <v>6.4541328702916081E-2</v>
      </c>
      <c r="BL92" s="65">
        <f t="shared" si="67"/>
        <v>0.6736061115682016</v>
      </c>
      <c r="BM92" s="65">
        <f t="shared" si="68"/>
        <v>1.9578973768711379</v>
      </c>
      <c r="BN92" s="65">
        <f t="shared" si="69"/>
        <v>1.3112402197359243</v>
      </c>
      <c r="BO92" s="61">
        <f t="shared" si="70"/>
        <v>740.39445774117178</v>
      </c>
      <c r="BP92" s="61">
        <f t="shared" si="71"/>
        <v>369.66832872295618</v>
      </c>
      <c r="BQ92" s="61">
        <f t="shared" si="72"/>
        <v>82.223974415863367</v>
      </c>
      <c r="BR92" s="61">
        <f t="shared" si="73"/>
        <v>18.231541175297657</v>
      </c>
      <c r="BS92" s="65">
        <f t="shared" si="74"/>
        <v>6.4541327928498107E-2</v>
      </c>
      <c r="BT92" s="65">
        <f t="shared" si="75"/>
        <v>0.67360609545957506</v>
      </c>
      <c r="BU92" s="65">
        <f t="shared" si="76"/>
        <v>1.957897396264797</v>
      </c>
      <c r="BV92" s="65">
        <f t="shared" si="77"/>
        <v>1.3112402220765642</v>
      </c>
      <c r="BW92" s="61">
        <f t="shared" si="78"/>
        <v>740.39445151203142</v>
      </c>
      <c r="BX92" s="61">
        <f t="shared" si="79"/>
        <v>369.66832850023889</v>
      </c>
      <c r="BY92" s="61">
        <f t="shared" si="80"/>
        <v>82.223974385118169</v>
      </c>
      <c r="BZ92" s="61">
        <f t="shared" si="81"/>
        <v>18.231541170529464</v>
      </c>
      <c r="CA92" s="65">
        <f t="shared" si="82"/>
        <v>6.4541327887761693E-2</v>
      </c>
      <c r="CB92" s="65">
        <f t="shared" si="83"/>
        <v>0.6736060946122191</v>
      </c>
      <c r="CC92" s="65">
        <f t="shared" si="84"/>
        <v>1.9578973972849545</v>
      </c>
      <c r="CD92" s="65">
        <f t="shared" si="85"/>
        <v>1.3112402221996879</v>
      </c>
      <c r="CE92" s="61">
        <f t="shared" si="86"/>
        <v>740.39445118436254</v>
      </c>
      <c r="CF92" s="61">
        <f t="shared" si="87"/>
        <v>369.66832848852334</v>
      </c>
      <c r="CG92" s="61">
        <f t="shared" si="88"/>
        <v>82.223974383500902</v>
      </c>
      <c r="CH92" s="61">
        <f t="shared" si="89"/>
        <v>18.231541170278646</v>
      </c>
      <c r="CI92" s="65">
        <f t="shared" si="90"/>
        <v>6.4541327885618865E-2</v>
      </c>
      <c r="CJ92" s="65">
        <f t="shared" si="91"/>
        <v>0.67360609456764597</v>
      </c>
      <c r="CK92" s="65">
        <f t="shared" si="92"/>
        <v>1.9578973973386176</v>
      </c>
      <c r="CL92" s="65">
        <f t="shared" si="93"/>
        <v>1.3112402222061648</v>
      </c>
      <c r="CM92" s="61">
        <f t="shared" si="94"/>
        <v>740.39445116712545</v>
      </c>
      <c r="CN92" s="61">
        <f t="shared" si="95"/>
        <v>369.66832848790705</v>
      </c>
      <c r="CO92" s="61">
        <f t="shared" si="96"/>
        <v>82.223974383415822</v>
      </c>
      <c r="CP92" s="61">
        <f t="shared" si="97"/>
        <v>18.231541170265448</v>
      </c>
      <c r="CQ92" s="65">
        <f t="shared" si="98"/>
        <v>6.4541327885506122E-2</v>
      </c>
      <c r="CR92" s="65">
        <f t="shared" si="99"/>
        <v>0.67360609456530118</v>
      </c>
      <c r="CS92" s="65">
        <f t="shared" si="100"/>
        <v>1.9578973973414402</v>
      </c>
      <c r="CT92" s="65">
        <f t="shared" si="101"/>
        <v>1.3112402222065054</v>
      </c>
      <c r="CU92" s="61">
        <f t="shared" si="102"/>
        <v>740.39445116621926</v>
      </c>
      <c r="CV92" s="61">
        <f t="shared" si="103"/>
        <v>369.66832848787465</v>
      </c>
      <c r="CW92" s="61">
        <f t="shared" si="104"/>
        <v>82.22397438341136</v>
      </c>
      <c r="CX92" s="61">
        <f t="shared" si="105"/>
        <v>18.231541170264762</v>
      </c>
      <c r="CY92" s="65">
        <f t="shared" si="106"/>
        <v>6.4541327885500224E-2</v>
      </c>
      <c r="CZ92" s="65">
        <f t="shared" si="107"/>
        <v>0.67360609456517773</v>
      </c>
      <c r="DA92" s="65">
        <f t="shared" si="108"/>
        <v>1.957897397341589</v>
      </c>
      <c r="DB92" s="65">
        <f t="shared" si="109"/>
        <v>1.3112402222065231</v>
      </c>
      <c r="DC92" s="61">
        <f t="shared" si="110"/>
        <v>740.39445116617162</v>
      </c>
      <c r="DD92" s="61">
        <f t="shared" si="111"/>
        <v>369.66832848787294</v>
      </c>
      <c r="DE92" s="61">
        <f t="shared" si="112"/>
        <v>82.223974383411147</v>
      </c>
      <c r="DF92" s="61">
        <f t="shared" si="113"/>
        <v>18.23154117026472</v>
      </c>
      <c r="DG92" s="65">
        <f t="shared" si="114"/>
        <v>6.4541327885499863E-2</v>
      </c>
      <c r="DH92" s="65">
        <f t="shared" si="115"/>
        <v>0.67360609456517173</v>
      </c>
      <c r="DI92" s="65">
        <f t="shared" si="116"/>
        <v>1.9578973973415958</v>
      </c>
      <c r="DJ92" s="65">
        <f t="shared" si="117"/>
        <v>1.311240222206524</v>
      </c>
      <c r="DK92" s="61">
        <f t="shared" si="118"/>
        <v>740.39445116616935</v>
      </c>
      <c r="DL92" s="61">
        <f t="shared" si="119"/>
        <v>369.66832848787294</v>
      </c>
      <c r="DM92" s="61">
        <f t="shared" si="120"/>
        <v>82.223974383411147</v>
      </c>
      <c r="DN92" s="61">
        <f t="shared" si="121"/>
        <v>18.23154117026472</v>
      </c>
      <c r="DO92" s="65">
        <f t="shared" si="122"/>
        <v>6.4541327885499863E-2</v>
      </c>
      <c r="DP92" s="65">
        <f t="shared" si="123"/>
        <v>0.67360609456517173</v>
      </c>
      <c r="DQ92" s="65">
        <f t="shared" si="124"/>
        <v>1.9578973973415958</v>
      </c>
      <c r="DR92" s="65">
        <f t="shared" si="125"/>
        <v>1.311240222206524</v>
      </c>
      <c r="DS92" s="61">
        <f t="shared" si="126"/>
        <v>740.39445116616935</v>
      </c>
      <c r="DT92" s="61">
        <f t="shared" si="127"/>
        <v>369.66832848787294</v>
      </c>
      <c r="DU92" s="61">
        <f t="shared" si="128"/>
        <v>82.223974383411147</v>
      </c>
      <c r="DV92" s="61">
        <f t="shared" si="129"/>
        <v>18.23154117026472</v>
      </c>
      <c r="DW92" s="65">
        <f t="shared" si="130"/>
        <v>6.4541327885499863E-2</v>
      </c>
      <c r="DX92" s="65">
        <f t="shared" si="131"/>
        <v>0.67360609456517173</v>
      </c>
      <c r="DY92" s="65">
        <f t="shared" si="132"/>
        <v>1.9578973973415958</v>
      </c>
      <c r="DZ92" s="65">
        <f t="shared" si="133"/>
        <v>1.311240222206524</v>
      </c>
      <c r="EA92" s="61">
        <f t="shared" si="134"/>
        <v>740.39445116616935</v>
      </c>
      <c r="EB92" s="61">
        <f t="shared" si="135"/>
        <v>369.66832848787294</v>
      </c>
      <c r="EC92" s="61">
        <f t="shared" si="136"/>
        <v>82.223974383411147</v>
      </c>
      <c r="ED92" s="61">
        <f t="shared" si="137"/>
        <v>18.23154117026472</v>
      </c>
      <c r="EE92" s="65">
        <f t="shared" si="138"/>
        <v>6.4541327885499863E-2</v>
      </c>
      <c r="EF92" s="65">
        <f t="shared" si="139"/>
        <v>0.67360609456517173</v>
      </c>
      <c r="EG92" s="65">
        <f t="shared" si="140"/>
        <v>1.9578973973415958</v>
      </c>
      <c r="EH92" s="65">
        <f t="shared" si="141"/>
        <v>1.311240222206524</v>
      </c>
      <c r="EI92" s="61">
        <f t="shared" si="142"/>
        <v>740.39445116616935</v>
      </c>
      <c r="EJ92" s="61">
        <f t="shared" si="143"/>
        <v>369.66832848787294</v>
      </c>
      <c r="EK92" s="61">
        <f t="shared" si="144"/>
        <v>82.223974383411147</v>
      </c>
      <c r="EL92" s="61">
        <f t="shared" si="145"/>
        <v>18.23154117026472</v>
      </c>
      <c r="EM92" s="65">
        <f t="shared" si="146"/>
        <v>6.4541327885499863E-2</v>
      </c>
      <c r="EN92" s="65">
        <f t="shared" si="147"/>
        <v>0.67360609456517173</v>
      </c>
      <c r="EO92" s="65">
        <f t="shared" si="148"/>
        <v>1.9578973973415958</v>
      </c>
      <c r="EP92" s="65">
        <f t="shared" si="149"/>
        <v>1.311240222206524</v>
      </c>
      <c r="EQ92" s="61">
        <f t="shared" si="150"/>
        <v>0.41414089791448655</v>
      </c>
      <c r="ER92" s="61">
        <f t="shared" si="151"/>
        <v>96.518328487872964</v>
      </c>
    </row>
    <row r="93" spans="19:148" x14ac:dyDescent="0.25">
      <c r="S93" s="50">
        <v>0.31</v>
      </c>
      <c r="T93" s="56">
        <f t="shared" si="23"/>
        <v>381.46384226656596</v>
      </c>
      <c r="U93" s="50">
        <f t="shared" si="24"/>
        <v>83.912200856541347</v>
      </c>
      <c r="V93" s="50">
        <f t="shared" si="25"/>
        <v>18.489812951391357</v>
      </c>
      <c r="W93" s="2">
        <f t="shared" si="152"/>
        <v>6.6633713809334597E-2</v>
      </c>
      <c r="X93" s="2">
        <f t="shared" si="153"/>
        <v>0.71888216679984873</v>
      </c>
      <c r="Y93" s="2">
        <f t="shared" si="28"/>
        <v>1.8564455783833356</v>
      </c>
      <c r="Z93" s="2">
        <f t="shared" si="29"/>
        <v>1.3195369401489701</v>
      </c>
      <c r="AA93" s="50">
        <f t="shared" si="30"/>
        <v>756.05441111795926</v>
      </c>
      <c r="AB93" s="50">
        <f t="shared" si="31"/>
        <v>370.22345969247158</v>
      </c>
      <c r="AC93" s="50">
        <f t="shared" si="32"/>
        <v>82.300734805948565</v>
      </c>
      <c r="AD93" s="50">
        <f t="shared" si="33"/>
        <v>18.243438432708846</v>
      </c>
      <c r="AE93" s="2">
        <f t="shared" si="34"/>
        <v>6.4642723668888236E-2</v>
      </c>
      <c r="AF93" s="2">
        <f t="shared" si="35"/>
        <v>0.67571901657294187</v>
      </c>
      <c r="AG93" s="2">
        <f t="shared" si="36"/>
        <v>1.9044330275108208</v>
      </c>
      <c r="AH93" s="2">
        <f t="shared" si="37"/>
        <v>1.3262013360352269</v>
      </c>
      <c r="AI93" s="50">
        <f t="shared" si="38"/>
        <v>740.45740728646467</v>
      </c>
      <c r="AJ93" s="50">
        <f t="shared" si="39"/>
        <v>369.67057934954448</v>
      </c>
      <c r="AK93" s="50">
        <f t="shared" si="40"/>
        <v>82.224285107287187</v>
      </c>
      <c r="AL93" s="50">
        <f t="shared" si="41"/>
        <v>18.231589359495565</v>
      </c>
      <c r="AM93" s="2">
        <f t="shared" si="42"/>
        <v>6.4541739580119897E-2</v>
      </c>
      <c r="AN93" s="2">
        <f t="shared" si="43"/>
        <v>0.67361465826526545</v>
      </c>
      <c r="AO93" s="2">
        <f t="shared" si="44"/>
        <v>1.9068416495945633</v>
      </c>
      <c r="AP93" s="2">
        <f t="shared" si="45"/>
        <v>1.3265275596954871</v>
      </c>
      <c r="AQ93" s="50">
        <f t="shared" si="46"/>
        <v>739.6497287777803</v>
      </c>
      <c r="AR93" s="50">
        <f t="shared" si="47"/>
        <v>369.64169065470639</v>
      </c>
      <c r="AS93" s="50">
        <f t="shared" si="48"/>
        <v>82.220297436506044</v>
      </c>
      <c r="AT93" s="50">
        <f t="shared" si="49"/>
        <v>18.230970905447794</v>
      </c>
      <c r="AU93" s="2">
        <f t="shared" si="50"/>
        <v>6.453645533120185E-2</v>
      </c>
      <c r="AV93" s="2">
        <f t="shared" si="51"/>
        <v>0.67350474954910433</v>
      </c>
      <c r="AW93" s="2">
        <f t="shared" si="52"/>
        <v>1.9069676307883328</v>
      </c>
      <c r="AX93" s="2">
        <f t="shared" si="53"/>
        <v>1.3265446011864463</v>
      </c>
      <c r="AY93" s="50">
        <f t="shared" si="54"/>
        <v>739.6074166561242</v>
      </c>
      <c r="AZ93" s="50">
        <f t="shared" si="55"/>
        <v>369.64017654263228</v>
      </c>
      <c r="BA93" s="50">
        <f t="shared" si="56"/>
        <v>82.220088453926792</v>
      </c>
      <c r="BB93" s="50">
        <f t="shared" si="57"/>
        <v>18.230938492927539</v>
      </c>
      <c r="BC93" s="2">
        <f t="shared" si="58"/>
        <v>6.4536178352472995E-2</v>
      </c>
      <c r="BD93" s="2">
        <f t="shared" si="59"/>
        <v>0.6734989891494565</v>
      </c>
      <c r="BE93" s="2">
        <f t="shared" si="60"/>
        <v>1.906974234055133</v>
      </c>
      <c r="BF93" s="2">
        <f t="shared" si="61"/>
        <v>1.3265454943525172</v>
      </c>
      <c r="BG93" s="50">
        <f t="shared" si="62"/>
        <v>739.60519869463656</v>
      </c>
      <c r="BH93" s="50">
        <f t="shared" si="63"/>
        <v>369.64009717235388</v>
      </c>
      <c r="BI93" s="50">
        <f t="shared" si="64"/>
        <v>82.220077499039718</v>
      </c>
      <c r="BJ93" s="50">
        <f t="shared" si="65"/>
        <v>18.23093679385709</v>
      </c>
      <c r="BK93" s="2">
        <f t="shared" si="66"/>
        <v>6.4536163833094351E-2</v>
      </c>
      <c r="BL93" s="2">
        <f t="shared" si="67"/>
        <v>0.67349868718766626</v>
      </c>
      <c r="BM93" s="2">
        <f t="shared" si="68"/>
        <v>1.9069745802016234</v>
      </c>
      <c r="BN93" s="2">
        <f t="shared" si="69"/>
        <v>1.3265455411725606</v>
      </c>
      <c r="BO93" s="50">
        <f t="shared" si="70"/>
        <v>739.60508242749893</v>
      </c>
      <c r="BP93" s="50">
        <f t="shared" si="71"/>
        <v>369.64009301170131</v>
      </c>
      <c r="BQ93" s="50">
        <f t="shared" si="72"/>
        <v>82.220076924775995</v>
      </c>
      <c r="BR93" s="50">
        <f t="shared" si="73"/>
        <v>18.230936704790498</v>
      </c>
      <c r="BS93" s="2">
        <f t="shared" si="74"/>
        <v>6.453616307197696E-2</v>
      </c>
      <c r="BT93" s="2">
        <f t="shared" si="75"/>
        <v>0.67349867135859154</v>
      </c>
      <c r="BU93" s="2">
        <f t="shared" si="76"/>
        <v>1.9069745983468984</v>
      </c>
      <c r="BV93" s="2">
        <f t="shared" si="77"/>
        <v>1.326545543626904</v>
      </c>
      <c r="BW93" s="50">
        <f t="shared" si="78"/>
        <v>739.60507633268162</v>
      </c>
      <c r="BX93" s="50">
        <f t="shared" si="79"/>
        <v>369.64009279359652</v>
      </c>
      <c r="BY93" s="50">
        <f t="shared" si="80"/>
        <v>82.220076894672658</v>
      </c>
      <c r="BZ93" s="50">
        <f t="shared" si="81"/>
        <v>18.230936700121553</v>
      </c>
      <c r="CA93" s="2">
        <f t="shared" si="82"/>
        <v>6.4536163032078542E-2</v>
      </c>
      <c r="CB93" s="2">
        <f t="shared" si="83"/>
        <v>0.67349867052881884</v>
      </c>
      <c r="CC93" s="2">
        <f t="shared" si="84"/>
        <v>1.9069745992980889</v>
      </c>
      <c r="CD93" s="2">
        <f t="shared" si="85"/>
        <v>1.3265455437555629</v>
      </c>
      <c r="CE93" s="50">
        <f t="shared" si="86"/>
        <v>739.60507601318659</v>
      </c>
      <c r="CF93" s="50">
        <f t="shared" si="87"/>
        <v>369.64009278216326</v>
      </c>
      <c r="CG93" s="50">
        <f t="shared" si="88"/>
        <v>82.2200768930946</v>
      </c>
      <c r="CH93" s="50">
        <f t="shared" si="89"/>
        <v>18.2309366998768</v>
      </c>
      <c r="CI93" s="2">
        <f t="shared" si="90"/>
        <v>6.4536163029987034E-2</v>
      </c>
      <c r="CJ93" s="2">
        <f t="shared" si="91"/>
        <v>0.67349867048532142</v>
      </c>
      <c r="CK93" s="2">
        <f t="shared" si="92"/>
        <v>1.9069745993479508</v>
      </c>
      <c r="CL93" s="2">
        <f t="shared" si="93"/>
        <v>1.3265455437623073</v>
      </c>
      <c r="CM93" s="50">
        <f t="shared" si="94"/>
        <v>739.60507599643768</v>
      </c>
      <c r="CN93" s="50">
        <f t="shared" si="95"/>
        <v>369.64009278156402</v>
      </c>
      <c r="CO93" s="50">
        <f t="shared" si="96"/>
        <v>82.220076893011907</v>
      </c>
      <c r="CP93" s="50">
        <f t="shared" si="97"/>
        <v>18.230936699863975</v>
      </c>
      <c r="CQ93" s="2">
        <f t="shared" si="98"/>
        <v>6.45361630298774E-2</v>
      </c>
      <c r="CR93" s="2">
        <f t="shared" si="99"/>
        <v>0.67349867048304146</v>
      </c>
      <c r="CS93" s="2">
        <f t="shared" si="100"/>
        <v>1.9069745993505642</v>
      </c>
      <c r="CT93" s="2">
        <f t="shared" si="101"/>
        <v>1.3265455437626608</v>
      </c>
      <c r="CU93" s="50">
        <f t="shared" si="102"/>
        <v>739.60507599556104</v>
      </c>
      <c r="CV93" s="50">
        <f t="shared" si="103"/>
        <v>369.64009278153264</v>
      </c>
      <c r="CW93" s="66">
        <f t="shared" si="104"/>
        <v>82.220076893007544</v>
      </c>
      <c r="CX93" s="66">
        <f t="shared" si="105"/>
        <v>18.230936699863303</v>
      </c>
      <c r="CY93" s="67">
        <f t="shared" si="106"/>
        <v>6.4536163029871696E-2</v>
      </c>
      <c r="CZ93" s="67">
        <f t="shared" si="107"/>
        <v>0.673498670482922</v>
      </c>
      <c r="DA93" s="67">
        <f t="shared" si="108"/>
        <v>1.9069745993507015</v>
      </c>
      <c r="DB93" s="67">
        <f t="shared" si="109"/>
        <v>1.3265455437626792</v>
      </c>
      <c r="DC93" s="66">
        <f t="shared" si="110"/>
        <v>739.60507599551443</v>
      </c>
      <c r="DD93" s="50">
        <f t="shared" si="111"/>
        <v>369.64009278153094</v>
      </c>
      <c r="DE93" s="66">
        <f t="shared" si="112"/>
        <v>82.220076893007331</v>
      </c>
      <c r="DF93" s="66">
        <f t="shared" si="113"/>
        <v>18.230936699863271</v>
      </c>
      <c r="DG93" s="67">
        <f t="shared" si="114"/>
        <v>6.4536163029871377E-2</v>
      </c>
      <c r="DH93" s="67">
        <f t="shared" si="115"/>
        <v>0.67349867048291545</v>
      </c>
      <c r="DI93" s="67">
        <f t="shared" si="116"/>
        <v>1.9069745993507088</v>
      </c>
      <c r="DJ93" s="67">
        <f t="shared" si="117"/>
        <v>1.3265455437626803</v>
      </c>
      <c r="DK93" s="66">
        <f t="shared" si="118"/>
        <v>739.60507599551204</v>
      </c>
      <c r="DL93" s="50">
        <f t="shared" si="119"/>
        <v>369.64009278153083</v>
      </c>
      <c r="DM93" s="66">
        <f t="shared" si="120"/>
        <v>82.220076893007302</v>
      </c>
      <c r="DN93" s="66">
        <f t="shared" si="121"/>
        <v>18.230936699863264</v>
      </c>
      <c r="DO93" s="67">
        <f t="shared" si="122"/>
        <v>6.4536163029871349E-2</v>
      </c>
      <c r="DP93" s="67">
        <f t="shared" si="123"/>
        <v>0.67349867048291512</v>
      </c>
      <c r="DQ93" s="67">
        <f t="shared" si="124"/>
        <v>1.906974599350709</v>
      </c>
      <c r="DR93" s="67">
        <f t="shared" si="125"/>
        <v>1.3265455437626803</v>
      </c>
      <c r="DS93" s="66">
        <f t="shared" si="126"/>
        <v>739.60507599551124</v>
      </c>
      <c r="DT93" s="50">
        <f t="shared" si="127"/>
        <v>369.64009278153083</v>
      </c>
      <c r="DU93" s="66">
        <f t="shared" si="128"/>
        <v>82.220076893007302</v>
      </c>
      <c r="DV93" s="66">
        <f t="shared" si="129"/>
        <v>18.230936699863264</v>
      </c>
      <c r="DW93" s="67">
        <f t="shared" si="130"/>
        <v>6.4536163029871349E-2</v>
      </c>
      <c r="DX93" s="67">
        <f t="shared" si="131"/>
        <v>0.67349867048291512</v>
      </c>
      <c r="DY93" s="67">
        <f t="shared" si="132"/>
        <v>1.906974599350709</v>
      </c>
      <c r="DZ93" s="67">
        <f t="shared" si="133"/>
        <v>1.3265455437626803</v>
      </c>
      <c r="EA93" s="66">
        <f t="shared" si="134"/>
        <v>739.60507599551124</v>
      </c>
      <c r="EB93" s="50">
        <f t="shared" si="135"/>
        <v>369.64009278153083</v>
      </c>
      <c r="EC93" s="66">
        <f t="shared" si="136"/>
        <v>82.220076893007302</v>
      </c>
      <c r="ED93" s="66">
        <f t="shared" si="137"/>
        <v>18.230936699863264</v>
      </c>
      <c r="EE93" s="67">
        <f t="shared" si="138"/>
        <v>6.4536163029871349E-2</v>
      </c>
      <c r="EF93" s="67">
        <f t="shared" si="139"/>
        <v>0.67349867048291512</v>
      </c>
      <c r="EG93" s="67">
        <f t="shared" si="140"/>
        <v>1.906974599350709</v>
      </c>
      <c r="EH93" s="67">
        <f t="shared" si="141"/>
        <v>1.3265455437626803</v>
      </c>
      <c r="EI93" s="66">
        <f t="shared" si="142"/>
        <v>739.60507599551124</v>
      </c>
      <c r="EJ93" s="50">
        <f t="shared" si="143"/>
        <v>369.64009278153083</v>
      </c>
      <c r="EK93" s="66">
        <f t="shared" si="144"/>
        <v>82.220076893007302</v>
      </c>
      <c r="EL93" s="66">
        <f t="shared" si="145"/>
        <v>18.230936699863264</v>
      </c>
      <c r="EM93" s="67">
        <f t="shared" si="146"/>
        <v>6.4536163029871349E-2</v>
      </c>
      <c r="EN93" s="67">
        <f t="shared" si="147"/>
        <v>0.67349867048291512</v>
      </c>
      <c r="EO93" s="67">
        <f t="shared" si="148"/>
        <v>1.906974599350709</v>
      </c>
      <c r="EP93" s="67">
        <f t="shared" si="149"/>
        <v>1.3265455437626803</v>
      </c>
      <c r="EQ93" s="50">
        <f t="shared" si="150"/>
        <v>0.41637080195596599</v>
      </c>
      <c r="ER93" s="50">
        <f t="shared" si="151"/>
        <v>96.490092781530848</v>
      </c>
    </row>
    <row r="94" spans="19:148" x14ac:dyDescent="0.25">
      <c r="S94" s="50">
        <v>0.32</v>
      </c>
      <c r="T94" s="56">
        <f t="shared" si="23"/>
        <v>381.43138481917816</v>
      </c>
      <c r="U94" s="50">
        <f t="shared" si="24"/>
        <v>83.907383180942233</v>
      </c>
      <c r="V94" s="50">
        <f t="shared" si="25"/>
        <v>18.489086070575841</v>
      </c>
      <c r="W94" s="2">
        <f t="shared" si="152"/>
        <v>6.662813880147167E-2</v>
      </c>
      <c r="X94" s="2">
        <f t="shared" si="153"/>
        <v>0.71875644798788751</v>
      </c>
      <c r="Y94" s="2">
        <f t="shared" si="28"/>
        <v>1.8111283983364779</v>
      </c>
      <c r="Z94" s="2">
        <f t="shared" si="29"/>
        <v>1.334681598106602</v>
      </c>
      <c r="AA94" s="50">
        <f t="shared" si="30"/>
        <v>755.23904576583573</v>
      </c>
      <c r="AB94" s="50">
        <f t="shared" si="31"/>
        <v>370.19478864787425</v>
      </c>
      <c r="AC94" s="50">
        <f t="shared" si="32"/>
        <v>82.296764104911219</v>
      </c>
      <c r="AD94" s="50">
        <f t="shared" si="33"/>
        <v>18.242823363891297</v>
      </c>
      <c r="AE94" s="2">
        <f t="shared" si="34"/>
        <v>6.463749377223163E-2</v>
      </c>
      <c r="AF94" s="2">
        <f t="shared" si="35"/>
        <v>0.67560984783156086</v>
      </c>
      <c r="AG94" s="2">
        <f t="shared" si="36"/>
        <v>1.8568249343654899</v>
      </c>
      <c r="AH94" s="2">
        <f t="shared" si="37"/>
        <v>1.3417870504208627</v>
      </c>
      <c r="AI94" s="50">
        <f t="shared" si="38"/>
        <v>739.71110108793937</v>
      </c>
      <c r="AJ94" s="50">
        <f t="shared" si="39"/>
        <v>369.64388669759524</v>
      </c>
      <c r="AK94" s="50">
        <f t="shared" si="40"/>
        <v>82.220600544700119</v>
      </c>
      <c r="AL94" s="50">
        <f t="shared" si="41"/>
        <v>18.23101791635311</v>
      </c>
      <c r="AM94" s="2">
        <f t="shared" si="42"/>
        <v>6.4536857052798408E-2</v>
      </c>
      <c r="AN94" s="2">
        <f t="shared" si="43"/>
        <v>0.67351310435922507</v>
      </c>
      <c r="AO94" s="2">
        <f t="shared" si="44"/>
        <v>1.8591116085459181</v>
      </c>
      <c r="AP94" s="2">
        <f t="shared" si="45"/>
        <v>1.342133644346029</v>
      </c>
      <c r="AQ94" s="50">
        <f t="shared" si="46"/>
        <v>738.90959911140078</v>
      </c>
      <c r="AR94" s="50">
        <f t="shared" si="47"/>
        <v>369.61519537490437</v>
      </c>
      <c r="AS94" s="50">
        <f t="shared" si="48"/>
        <v>82.216640745408156</v>
      </c>
      <c r="AT94" s="50">
        <f t="shared" si="49"/>
        <v>18.230403748880978</v>
      </c>
      <c r="AU94" s="2">
        <f t="shared" si="50"/>
        <v>6.4531608208022298E-2</v>
      </c>
      <c r="AV94" s="2">
        <f t="shared" si="51"/>
        <v>0.67340395078711579</v>
      </c>
      <c r="AW94" s="2">
        <f t="shared" si="52"/>
        <v>1.8592308216578795</v>
      </c>
      <c r="AX94" s="2">
        <f t="shared" si="53"/>
        <v>1.3421516905955519</v>
      </c>
      <c r="AY94" s="50">
        <f t="shared" si="54"/>
        <v>738.86774796776433</v>
      </c>
      <c r="AZ94" s="50">
        <f t="shared" si="55"/>
        <v>369.61369653328552</v>
      </c>
      <c r="BA94" s="50">
        <f t="shared" si="56"/>
        <v>82.216433903128546</v>
      </c>
      <c r="BB94" s="50">
        <f t="shared" si="57"/>
        <v>18.230371666438533</v>
      </c>
      <c r="BC94" s="2">
        <f t="shared" si="58"/>
        <v>6.4531333986389383E-2</v>
      </c>
      <c r="BD94" s="2">
        <f t="shared" si="59"/>
        <v>0.67339824870359655</v>
      </c>
      <c r="BE94" s="2">
        <f t="shared" si="60"/>
        <v>1.8592370497110935</v>
      </c>
      <c r="BF94" s="2">
        <f t="shared" si="61"/>
        <v>1.3421526333235032</v>
      </c>
      <c r="BG94" s="50">
        <f t="shared" si="62"/>
        <v>738.86556135816386</v>
      </c>
      <c r="BH94" s="50">
        <f t="shared" si="63"/>
        <v>369.61361822093852</v>
      </c>
      <c r="BI94" s="50">
        <f t="shared" si="64"/>
        <v>82.216423095963776</v>
      </c>
      <c r="BJ94" s="50">
        <f t="shared" si="65"/>
        <v>18.230369990181408</v>
      </c>
      <c r="BK94" s="2">
        <f t="shared" si="66"/>
        <v>6.4531319658641784E-2</v>
      </c>
      <c r="BL94" s="2">
        <f t="shared" si="67"/>
        <v>0.67339795077816911</v>
      </c>
      <c r="BM94" s="2">
        <f t="shared" si="68"/>
        <v>1.8592373751189379</v>
      </c>
      <c r="BN94" s="2">
        <f t="shared" si="69"/>
        <v>1.3421526825796664</v>
      </c>
      <c r="BO94" s="50">
        <f t="shared" si="70"/>
        <v>738.86544711010845</v>
      </c>
      <c r="BP94" s="50">
        <f t="shared" si="71"/>
        <v>369.61361412919553</v>
      </c>
      <c r="BQ94" s="50">
        <f t="shared" si="72"/>
        <v>82.216422531300196</v>
      </c>
      <c r="BR94" s="50">
        <f t="shared" si="73"/>
        <v>18.230369902598646</v>
      </c>
      <c r="BS94" s="2">
        <f t="shared" si="74"/>
        <v>6.4531318910030971E-2</v>
      </c>
      <c r="BT94" s="2">
        <f t="shared" si="75"/>
        <v>0.67339793521185964</v>
      </c>
      <c r="BU94" s="2">
        <f t="shared" si="76"/>
        <v>1.8592373921211798</v>
      </c>
      <c r="BV94" s="2">
        <f t="shared" si="77"/>
        <v>1.3421526851532524</v>
      </c>
      <c r="BW94" s="50">
        <f t="shared" si="78"/>
        <v>738.86544114075787</v>
      </c>
      <c r="BX94" s="50">
        <f t="shared" si="79"/>
        <v>369.61361391540584</v>
      </c>
      <c r="BY94" s="50">
        <f t="shared" si="80"/>
        <v>82.216422501797055</v>
      </c>
      <c r="BZ94" s="50">
        <f t="shared" si="81"/>
        <v>18.230369898022531</v>
      </c>
      <c r="CA94" s="2">
        <f t="shared" si="82"/>
        <v>6.4531318870916773E-2</v>
      </c>
      <c r="CB94" s="2">
        <f t="shared" si="83"/>
        <v>0.67339793439853457</v>
      </c>
      <c r="CC94" s="2">
        <f t="shared" si="84"/>
        <v>1.8592373930095312</v>
      </c>
      <c r="CD94" s="2">
        <f t="shared" si="85"/>
        <v>1.3421526852877197</v>
      </c>
      <c r="CE94" s="50">
        <f t="shared" si="86"/>
        <v>738.86544082886485</v>
      </c>
      <c r="CF94" s="50">
        <f t="shared" si="87"/>
        <v>369.61361390423542</v>
      </c>
      <c r="CG94" s="50">
        <f t="shared" si="88"/>
        <v>82.216422500255547</v>
      </c>
      <c r="CH94" s="50">
        <f t="shared" si="89"/>
        <v>18.230369897783433</v>
      </c>
      <c r="CI94" s="2">
        <f t="shared" si="90"/>
        <v>6.4531318868873075E-2</v>
      </c>
      <c r="CJ94" s="2">
        <f t="shared" si="91"/>
        <v>0.67339793435603879</v>
      </c>
      <c r="CK94" s="2">
        <f t="shared" si="92"/>
        <v>1.8592373930559472</v>
      </c>
      <c r="CL94" s="2">
        <f t="shared" si="93"/>
        <v>1.3421526852947454</v>
      </c>
      <c r="CM94" s="50">
        <f t="shared" si="94"/>
        <v>738.86544081256864</v>
      </c>
      <c r="CN94" s="50">
        <f t="shared" si="95"/>
        <v>369.61361390365187</v>
      </c>
      <c r="CO94" s="50">
        <f t="shared" si="96"/>
        <v>82.216422500175</v>
      </c>
      <c r="CP94" s="50">
        <f t="shared" si="97"/>
        <v>18.230369897770931</v>
      </c>
      <c r="CQ94" s="2">
        <f t="shared" si="98"/>
        <v>6.4531318868766271E-2</v>
      </c>
      <c r="CR94" s="2">
        <f t="shared" si="99"/>
        <v>0.67339793435381878</v>
      </c>
      <c r="CS94" s="2">
        <f t="shared" si="100"/>
        <v>1.8592373930583714</v>
      </c>
      <c r="CT94" s="2">
        <f t="shared" si="101"/>
        <v>1.3421526852951127</v>
      </c>
      <c r="CU94" s="50">
        <f t="shared" si="102"/>
        <v>738.86544081171746</v>
      </c>
      <c r="CV94" s="50">
        <f t="shared" si="103"/>
        <v>369.6136139036214</v>
      </c>
      <c r="CW94" s="66">
        <f t="shared" si="104"/>
        <v>82.216422500170808</v>
      </c>
      <c r="CX94" s="66">
        <f t="shared" si="105"/>
        <v>18.230369897770284</v>
      </c>
      <c r="CY94" s="67">
        <f t="shared" si="106"/>
        <v>6.453131886876072E-2</v>
      </c>
      <c r="CZ94" s="67">
        <f t="shared" si="107"/>
        <v>0.67339793435370299</v>
      </c>
      <c r="DA94" s="67">
        <f t="shared" si="108"/>
        <v>1.8592373930584982</v>
      </c>
      <c r="DB94" s="67">
        <f t="shared" si="109"/>
        <v>1.3421526852951318</v>
      </c>
      <c r="DC94" s="66">
        <f t="shared" si="110"/>
        <v>738.86544081167267</v>
      </c>
      <c r="DD94" s="50">
        <f t="shared" si="111"/>
        <v>369.61361390361981</v>
      </c>
      <c r="DE94" s="66">
        <f t="shared" si="112"/>
        <v>82.216422500170594</v>
      </c>
      <c r="DF94" s="66">
        <f t="shared" si="113"/>
        <v>18.230369897770252</v>
      </c>
      <c r="DG94" s="67">
        <f t="shared" si="114"/>
        <v>6.4531318868760429E-2</v>
      </c>
      <c r="DH94" s="67">
        <f t="shared" si="115"/>
        <v>0.67339793435369688</v>
      </c>
      <c r="DI94" s="67">
        <f t="shared" si="116"/>
        <v>1.8592373930585053</v>
      </c>
      <c r="DJ94" s="67">
        <f t="shared" si="117"/>
        <v>1.3421526852951327</v>
      </c>
      <c r="DK94" s="66">
        <f t="shared" si="118"/>
        <v>738.86544081167062</v>
      </c>
      <c r="DL94" s="50">
        <f t="shared" si="119"/>
        <v>369.61361390361969</v>
      </c>
      <c r="DM94" s="66">
        <f t="shared" si="120"/>
        <v>82.216422500170538</v>
      </c>
      <c r="DN94" s="66">
        <f t="shared" si="121"/>
        <v>18.230369897770242</v>
      </c>
      <c r="DO94" s="67">
        <f t="shared" si="122"/>
        <v>6.4531318868760401E-2</v>
      </c>
      <c r="DP94" s="67">
        <f t="shared" si="123"/>
        <v>0.67339793435369655</v>
      </c>
      <c r="DQ94" s="67">
        <f t="shared" si="124"/>
        <v>1.8592373930585053</v>
      </c>
      <c r="DR94" s="67">
        <f t="shared" si="125"/>
        <v>1.3421526852951331</v>
      </c>
      <c r="DS94" s="66">
        <f t="shared" si="126"/>
        <v>738.8654408116704</v>
      </c>
      <c r="DT94" s="50">
        <f t="shared" si="127"/>
        <v>369.61361390361969</v>
      </c>
      <c r="DU94" s="66">
        <f t="shared" si="128"/>
        <v>82.216422500170538</v>
      </c>
      <c r="DV94" s="66">
        <f t="shared" si="129"/>
        <v>18.230369897770242</v>
      </c>
      <c r="DW94" s="67">
        <f t="shared" si="130"/>
        <v>6.4531318868760401E-2</v>
      </c>
      <c r="DX94" s="67">
        <f t="shared" si="131"/>
        <v>0.67339793435369655</v>
      </c>
      <c r="DY94" s="67">
        <f t="shared" si="132"/>
        <v>1.8592373930585053</v>
      </c>
      <c r="DZ94" s="67">
        <f t="shared" si="133"/>
        <v>1.3421526852951331</v>
      </c>
      <c r="EA94" s="66">
        <f t="shared" si="134"/>
        <v>738.8654408116704</v>
      </c>
      <c r="EB94" s="50">
        <f t="shared" si="135"/>
        <v>369.61361390361969</v>
      </c>
      <c r="EC94" s="66">
        <f t="shared" si="136"/>
        <v>82.216422500170538</v>
      </c>
      <c r="ED94" s="66">
        <f t="shared" si="137"/>
        <v>18.230369897770242</v>
      </c>
      <c r="EE94" s="67">
        <f t="shared" si="138"/>
        <v>6.4531318868760401E-2</v>
      </c>
      <c r="EF94" s="67">
        <f t="shared" si="139"/>
        <v>0.67339793435369655</v>
      </c>
      <c r="EG94" s="67">
        <f t="shared" si="140"/>
        <v>1.8592373930585053</v>
      </c>
      <c r="EH94" s="67">
        <f t="shared" si="141"/>
        <v>1.3421526852951331</v>
      </c>
      <c r="EI94" s="66">
        <f t="shared" si="142"/>
        <v>738.8654408116704</v>
      </c>
      <c r="EJ94" s="50">
        <f t="shared" si="143"/>
        <v>369.61361390361969</v>
      </c>
      <c r="EK94" s="66">
        <f t="shared" si="144"/>
        <v>82.216422500170538</v>
      </c>
      <c r="EL94" s="66">
        <f t="shared" si="145"/>
        <v>18.230369897770242</v>
      </c>
      <c r="EM94" s="67">
        <f t="shared" si="146"/>
        <v>6.4531318868760401E-2</v>
      </c>
      <c r="EN94" s="67">
        <f t="shared" si="147"/>
        <v>0.67339793435369655</v>
      </c>
      <c r="EO94" s="67">
        <f t="shared" si="148"/>
        <v>1.8592373930585053</v>
      </c>
      <c r="EP94" s="67">
        <f t="shared" si="149"/>
        <v>1.3421526852951331</v>
      </c>
      <c r="EQ94" s="50">
        <f t="shared" si="150"/>
        <v>0.41862384179049095</v>
      </c>
      <c r="ER94" s="50">
        <f t="shared" si="151"/>
        <v>96.463613903619716</v>
      </c>
    </row>
    <row r="95" spans="19:148" x14ac:dyDescent="0.25">
      <c r="S95" s="50">
        <v>0.33</v>
      </c>
      <c r="T95" s="56">
        <f t="shared" si="23"/>
        <v>381.39892737179042</v>
      </c>
      <c r="U95" s="50">
        <f t="shared" si="24"/>
        <v>83.902566501176096</v>
      </c>
      <c r="V95" s="50">
        <f t="shared" si="25"/>
        <v>18.488359281713745</v>
      </c>
      <c r="W95" s="2">
        <f t="shared" si="152"/>
        <v>6.662256276330665E-2</v>
      </c>
      <c r="X95" s="2">
        <f t="shared" si="153"/>
        <v>0.71863073568065017</v>
      </c>
      <c r="Y95" s="2">
        <f t="shared" si="28"/>
        <v>1.7685851898177722</v>
      </c>
      <c r="Z95" s="2">
        <f t="shared" si="29"/>
        <v>1.3501105690991675</v>
      </c>
      <c r="AA95" s="50">
        <f t="shared" si="30"/>
        <v>754.47502907979128</v>
      </c>
      <c r="AB95" s="50">
        <f t="shared" si="31"/>
        <v>370.16790024483214</v>
      </c>
      <c r="AC95" s="50">
        <f t="shared" si="32"/>
        <v>82.293040902684439</v>
      </c>
      <c r="AD95" s="50">
        <f t="shared" si="33"/>
        <v>18.242246597537026</v>
      </c>
      <c r="AE95" s="2">
        <f t="shared" si="34"/>
        <v>6.463258836196023E-2</v>
      </c>
      <c r="AF95" s="2">
        <f t="shared" si="35"/>
        <v>0.67550747088847585</v>
      </c>
      <c r="AG95" s="2">
        <f t="shared" si="36"/>
        <v>1.812120378308882</v>
      </c>
      <c r="AH95" s="2">
        <f t="shared" si="37"/>
        <v>1.3576791230728118</v>
      </c>
      <c r="AI95" s="50">
        <f t="shared" si="38"/>
        <v>739.01433065563594</v>
      </c>
      <c r="AJ95" s="50">
        <f t="shared" si="39"/>
        <v>369.61894588830035</v>
      </c>
      <c r="AK95" s="50">
        <f t="shared" si="40"/>
        <v>82.217158329689951</v>
      </c>
      <c r="AL95" s="50">
        <f t="shared" si="41"/>
        <v>18.230484028753008</v>
      </c>
      <c r="AM95" s="2">
        <f t="shared" si="42"/>
        <v>6.4532294376851748E-2</v>
      </c>
      <c r="AN95" s="2">
        <f t="shared" si="43"/>
        <v>0.67341821902075627</v>
      </c>
      <c r="AO95" s="2">
        <f t="shared" si="44"/>
        <v>1.8142927384377854</v>
      </c>
      <c r="AP95" s="2">
        <f t="shared" si="45"/>
        <v>1.3580471091867981</v>
      </c>
      <c r="AQ95" s="50">
        <f t="shared" si="46"/>
        <v>738.21873737034048</v>
      </c>
      <c r="AR95" s="50">
        <f t="shared" si="47"/>
        <v>369.59044421958106</v>
      </c>
      <c r="AS95" s="50">
        <f t="shared" si="48"/>
        <v>82.21322528709652</v>
      </c>
      <c r="AT95" s="50">
        <f t="shared" si="49"/>
        <v>18.229873977809206</v>
      </c>
      <c r="AU95" s="2">
        <f t="shared" si="50"/>
        <v>6.4527079579372329E-2</v>
      </c>
      <c r="AV95" s="2">
        <f t="shared" si="51"/>
        <v>0.67330979089558163</v>
      </c>
      <c r="AW95" s="2">
        <f t="shared" si="52"/>
        <v>1.8144056433241316</v>
      </c>
      <c r="AX95" s="2">
        <f t="shared" si="53"/>
        <v>1.3580662099611351</v>
      </c>
      <c r="AY95" s="50">
        <f t="shared" si="54"/>
        <v>738.17732325865347</v>
      </c>
      <c r="AZ95" s="50">
        <f t="shared" si="55"/>
        <v>369.58895989582015</v>
      </c>
      <c r="BA95" s="50">
        <f t="shared" si="56"/>
        <v>82.213020478472984</v>
      </c>
      <c r="BB95" s="50">
        <f t="shared" si="57"/>
        <v>18.229842209063975</v>
      </c>
      <c r="BC95" s="2">
        <f t="shared" si="58"/>
        <v>6.4526807980240297E-2</v>
      </c>
      <c r="BD95" s="2">
        <f t="shared" si="59"/>
        <v>0.67330414424630447</v>
      </c>
      <c r="BE95" s="2">
        <f t="shared" si="60"/>
        <v>1.8144115235540894</v>
      </c>
      <c r="BF95" s="2">
        <f t="shared" si="61"/>
        <v>1.3580672046869142</v>
      </c>
      <c r="BG95" s="50">
        <f t="shared" si="62"/>
        <v>738.17516618438765</v>
      </c>
      <c r="BH95" s="50">
        <f t="shared" si="63"/>
        <v>369.58888258222646</v>
      </c>
      <c r="BI95" s="50">
        <f t="shared" si="64"/>
        <v>82.213009810707959</v>
      </c>
      <c r="BJ95" s="50">
        <f t="shared" si="65"/>
        <v>18.229840554338278</v>
      </c>
      <c r="BK95" s="2">
        <f t="shared" si="66"/>
        <v>6.4526793833470208E-2</v>
      </c>
      <c r="BL95" s="2">
        <f t="shared" si="67"/>
        <v>0.67330385013105609</v>
      </c>
      <c r="BM95" s="2">
        <f t="shared" si="68"/>
        <v>1.8144118298369827</v>
      </c>
      <c r="BN95" s="2">
        <f t="shared" si="69"/>
        <v>1.3580672564989056</v>
      </c>
      <c r="BO95" s="50">
        <f t="shared" si="70"/>
        <v>738.17505382862373</v>
      </c>
      <c r="BP95" s="50">
        <f t="shared" si="71"/>
        <v>369.5888785551798</v>
      </c>
      <c r="BQ95" s="50">
        <f t="shared" si="72"/>
        <v>82.213009255054359</v>
      </c>
      <c r="BR95" s="50">
        <f t="shared" si="73"/>
        <v>18.2298404681483</v>
      </c>
      <c r="BS95" s="2">
        <f t="shared" si="74"/>
        <v>6.4526793096604779E-2</v>
      </c>
      <c r="BT95" s="2">
        <f t="shared" si="75"/>
        <v>0.67330383481142497</v>
      </c>
      <c r="BU95" s="2">
        <f t="shared" si="76"/>
        <v>1.8144118457903946</v>
      </c>
      <c r="BV95" s="2">
        <f t="shared" si="77"/>
        <v>1.3580672591976459</v>
      </c>
      <c r="BW95" s="50">
        <f t="shared" si="78"/>
        <v>738.17504797632762</v>
      </c>
      <c r="BX95" s="50">
        <f t="shared" si="79"/>
        <v>369.58887834542224</v>
      </c>
      <c r="BY95" s="50">
        <f t="shared" si="80"/>
        <v>82.213009226111936</v>
      </c>
      <c r="BZ95" s="50">
        <f t="shared" si="81"/>
        <v>18.229840463658913</v>
      </c>
      <c r="CA95" s="2">
        <f t="shared" si="82"/>
        <v>6.4526793058223522E-2</v>
      </c>
      <c r="CB95" s="2">
        <f t="shared" si="83"/>
        <v>0.67330383401346816</v>
      </c>
      <c r="CC95" s="2">
        <f t="shared" si="84"/>
        <v>1.8144118466213635</v>
      </c>
      <c r="CD95" s="2">
        <f t="shared" si="85"/>
        <v>1.3580672593382157</v>
      </c>
      <c r="CE95" s="50">
        <f t="shared" si="86"/>
        <v>738.1750476714974</v>
      </c>
      <c r="CF95" s="50">
        <f t="shared" si="87"/>
        <v>369.58887833449648</v>
      </c>
      <c r="CG95" s="50">
        <f t="shared" si="88"/>
        <v>82.213009224604363</v>
      </c>
      <c r="CH95" s="50">
        <f t="shared" si="89"/>
        <v>18.22984046342507</v>
      </c>
      <c r="CI95" s="2">
        <f t="shared" si="90"/>
        <v>6.4526793056224371E-2</v>
      </c>
      <c r="CJ95" s="2">
        <f t="shared" si="91"/>
        <v>0.67330383397190441</v>
      </c>
      <c r="CK95" s="2">
        <f t="shared" si="92"/>
        <v>1.8144118466646471</v>
      </c>
      <c r="CL95" s="2">
        <f t="shared" si="93"/>
        <v>1.3580672593455374</v>
      </c>
      <c r="CM95" s="50">
        <f t="shared" si="94"/>
        <v>738.17504765561955</v>
      </c>
      <c r="CN95" s="50">
        <f t="shared" si="95"/>
        <v>369.58887833392737</v>
      </c>
      <c r="CO95" s="50">
        <f t="shared" si="96"/>
        <v>82.213009224525848</v>
      </c>
      <c r="CP95" s="50">
        <f t="shared" si="97"/>
        <v>18.229840463412888</v>
      </c>
      <c r="CQ95" s="2">
        <f t="shared" si="98"/>
        <v>6.4526793056120219E-2</v>
      </c>
      <c r="CR95" s="2">
        <f t="shared" si="99"/>
        <v>0.67330383396973936</v>
      </c>
      <c r="CS95" s="2">
        <f t="shared" si="100"/>
        <v>1.8144118466669017</v>
      </c>
      <c r="CT95" s="2">
        <f t="shared" si="101"/>
        <v>1.3580672593459189</v>
      </c>
      <c r="CU95" s="50">
        <f t="shared" si="102"/>
        <v>738.17504765479214</v>
      </c>
      <c r="CV95" s="50">
        <f t="shared" si="103"/>
        <v>369.58887833389781</v>
      </c>
      <c r="CW95" s="66">
        <f t="shared" si="104"/>
        <v>82.213009224521784</v>
      </c>
      <c r="CX95" s="66">
        <f t="shared" si="105"/>
        <v>18.229840463412256</v>
      </c>
      <c r="CY95" s="67">
        <f t="shared" si="106"/>
        <v>6.4526793056114792E-2</v>
      </c>
      <c r="CZ95" s="67">
        <f t="shared" si="107"/>
        <v>0.67330383396962723</v>
      </c>
      <c r="DA95" s="67">
        <f t="shared" si="108"/>
        <v>1.8144118466670183</v>
      </c>
      <c r="DB95" s="67">
        <f t="shared" si="109"/>
        <v>1.3580672593459389</v>
      </c>
      <c r="DC95" s="66">
        <f t="shared" si="110"/>
        <v>738.17504765474996</v>
      </c>
      <c r="DD95" s="50">
        <f t="shared" si="111"/>
        <v>369.58887833389622</v>
      </c>
      <c r="DE95" s="66">
        <f t="shared" si="112"/>
        <v>82.213009224521571</v>
      </c>
      <c r="DF95" s="66">
        <f t="shared" si="113"/>
        <v>18.229840463412216</v>
      </c>
      <c r="DG95" s="67">
        <f t="shared" si="114"/>
        <v>6.4526793056114473E-2</v>
      </c>
      <c r="DH95" s="67">
        <f t="shared" si="115"/>
        <v>0.67330383396962135</v>
      </c>
      <c r="DI95" s="67">
        <f t="shared" si="116"/>
        <v>1.8144118466670245</v>
      </c>
      <c r="DJ95" s="67">
        <f t="shared" si="117"/>
        <v>1.3580672593459397</v>
      </c>
      <c r="DK95" s="66">
        <f t="shared" si="118"/>
        <v>738.17504765474791</v>
      </c>
      <c r="DL95" s="50">
        <f t="shared" si="119"/>
        <v>369.58887833389622</v>
      </c>
      <c r="DM95" s="66">
        <f t="shared" si="120"/>
        <v>82.213009224521571</v>
      </c>
      <c r="DN95" s="66">
        <f t="shared" si="121"/>
        <v>18.229840463412216</v>
      </c>
      <c r="DO95" s="67">
        <f t="shared" si="122"/>
        <v>6.4526793056114473E-2</v>
      </c>
      <c r="DP95" s="67">
        <f t="shared" si="123"/>
        <v>0.67330383396962135</v>
      </c>
      <c r="DQ95" s="67">
        <f t="shared" si="124"/>
        <v>1.8144118466670245</v>
      </c>
      <c r="DR95" s="67">
        <f t="shared" si="125"/>
        <v>1.3580672593459397</v>
      </c>
      <c r="DS95" s="66">
        <f t="shared" si="126"/>
        <v>738.17504765474791</v>
      </c>
      <c r="DT95" s="50">
        <f t="shared" si="127"/>
        <v>369.58887833389622</v>
      </c>
      <c r="DU95" s="66">
        <f t="shared" si="128"/>
        <v>82.213009224521571</v>
      </c>
      <c r="DV95" s="66">
        <f t="shared" si="129"/>
        <v>18.229840463412216</v>
      </c>
      <c r="DW95" s="67">
        <f t="shared" si="130"/>
        <v>6.4526793056114473E-2</v>
      </c>
      <c r="DX95" s="67">
        <f t="shared" si="131"/>
        <v>0.67330383396962135</v>
      </c>
      <c r="DY95" s="67">
        <f t="shared" si="132"/>
        <v>1.8144118466670245</v>
      </c>
      <c r="DZ95" s="67">
        <f t="shared" si="133"/>
        <v>1.3580672593459397</v>
      </c>
      <c r="EA95" s="66">
        <f t="shared" si="134"/>
        <v>738.17504765474791</v>
      </c>
      <c r="EB95" s="50">
        <f t="shared" si="135"/>
        <v>369.58887833389622</v>
      </c>
      <c r="EC95" s="66">
        <f t="shared" si="136"/>
        <v>82.213009224521571</v>
      </c>
      <c r="ED95" s="66">
        <f t="shared" si="137"/>
        <v>18.229840463412216</v>
      </c>
      <c r="EE95" s="67">
        <f t="shared" si="138"/>
        <v>6.4526793056114473E-2</v>
      </c>
      <c r="EF95" s="67">
        <f t="shared" si="139"/>
        <v>0.67330383396962135</v>
      </c>
      <c r="EG95" s="67">
        <f t="shared" si="140"/>
        <v>1.8144118466670245</v>
      </c>
      <c r="EH95" s="67">
        <f t="shared" si="141"/>
        <v>1.3580672593459397</v>
      </c>
      <c r="EI95" s="66">
        <f t="shared" si="142"/>
        <v>738.17504765474791</v>
      </c>
      <c r="EJ95" s="50">
        <f t="shared" si="143"/>
        <v>369.58887833389622</v>
      </c>
      <c r="EK95" s="66">
        <f t="shared" si="144"/>
        <v>82.213009224521571</v>
      </c>
      <c r="EL95" s="66">
        <f t="shared" si="145"/>
        <v>18.229840463412216</v>
      </c>
      <c r="EM95" s="67">
        <f t="shared" si="146"/>
        <v>6.4526793056114473E-2</v>
      </c>
      <c r="EN95" s="67">
        <f t="shared" si="147"/>
        <v>0.67330383396962135</v>
      </c>
      <c r="EO95" s="67">
        <f t="shared" si="148"/>
        <v>1.8144118466670245</v>
      </c>
      <c r="EP95" s="67">
        <f t="shared" si="149"/>
        <v>1.3580672593459397</v>
      </c>
      <c r="EQ95" s="50">
        <f t="shared" si="150"/>
        <v>0.42090390513219816</v>
      </c>
      <c r="ER95" s="50">
        <f t="shared" si="151"/>
        <v>96.438878333896241</v>
      </c>
    </row>
    <row r="96" spans="19:148" x14ac:dyDescent="0.25">
      <c r="S96" s="50">
        <v>0.34</v>
      </c>
      <c r="T96" s="56">
        <f t="shared" si="23"/>
        <v>381.36646992440262</v>
      </c>
      <c r="U96" s="50">
        <f t="shared" si="24"/>
        <v>83.897750816845416</v>
      </c>
      <c r="V96" s="50">
        <f t="shared" si="25"/>
        <v>18.487632584783196</v>
      </c>
      <c r="W96" s="2">
        <f t="shared" si="152"/>
        <v>6.6616985695038544E-2</v>
      </c>
      <c r="X96" s="2">
        <f t="shared" si="153"/>
        <v>0.71850502987582732</v>
      </c>
      <c r="Y96" s="2">
        <f t="shared" si="28"/>
        <v>1.7285843927451077</v>
      </c>
      <c r="Z96" s="2">
        <f t="shared" si="29"/>
        <v>1.3658288703604979</v>
      </c>
      <c r="AA96" s="50">
        <f t="shared" si="30"/>
        <v>753.76215375728361</v>
      </c>
      <c r="AB96" s="50">
        <f t="shared" si="31"/>
        <v>370.14279161936042</v>
      </c>
      <c r="AC96" s="50">
        <f t="shared" si="32"/>
        <v>82.289564683688099</v>
      </c>
      <c r="AD96" s="50">
        <f t="shared" si="33"/>
        <v>18.241708060632938</v>
      </c>
      <c r="AE96" s="2">
        <f t="shared" si="34"/>
        <v>6.4628007047621436E-2</v>
      </c>
      <c r="AF96" s="2">
        <f t="shared" si="35"/>
        <v>0.67541187403853853</v>
      </c>
      <c r="AG96" s="2">
        <f t="shared" si="36"/>
        <v>1.7700767482716475</v>
      </c>
      <c r="AH96" s="2">
        <f t="shared" si="37"/>
        <v>1.373883415204201</v>
      </c>
      <c r="AI96" s="50">
        <f t="shared" si="38"/>
        <v>738.36691954335879</v>
      </c>
      <c r="AJ96" s="50">
        <f t="shared" si="39"/>
        <v>369.59575466167121</v>
      </c>
      <c r="AK96" s="50">
        <f t="shared" si="40"/>
        <v>82.213958042550246</v>
      </c>
      <c r="AL96" s="50">
        <f t="shared" si="41"/>
        <v>18.229987637802665</v>
      </c>
      <c r="AM96" s="2">
        <f t="shared" si="42"/>
        <v>6.4528051258857105E-2</v>
      </c>
      <c r="AN96" s="2">
        <f t="shared" si="43"/>
        <v>0.67332999292508122</v>
      </c>
      <c r="AO96" s="2">
        <f t="shared" si="44"/>
        <v>1.772141746891732</v>
      </c>
      <c r="AP96" s="2">
        <f t="shared" si="45"/>
        <v>1.3742738622411697</v>
      </c>
      <c r="AQ96" s="50">
        <f t="shared" si="46"/>
        <v>737.57697327238202</v>
      </c>
      <c r="AR96" s="50">
        <f t="shared" si="47"/>
        <v>369.56743509636419</v>
      </c>
      <c r="AS96" s="50">
        <f t="shared" si="48"/>
        <v>82.210050666370179</v>
      </c>
      <c r="AT96" s="50">
        <f t="shared" si="49"/>
        <v>18.229381537060398</v>
      </c>
      <c r="AU96" s="2">
        <f t="shared" si="50"/>
        <v>6.452286918098743E-2</v>
      </c>
      <c r="AV96" s="2">
        <f t="shared" si="51"/>
        <v>0.67322226119656636</v>
      </c>
      <c r="AW96" s="2">
        <f t="shared" si="52"/>
        <v>1.772248760772108</v>
      </c>
      <c r="AX96" s="2">
        <f t="shared" si="53"/>
        <v>1.3742940698326924</v>
      </c>
      <c r="AY96" s="50">
        <f t="shared" si="54"/>
        <v>737.53597296375847</v>
      </c>
      <c r="AZ96" s="50">
        <f t="shared" si="55"/>
        <v>369.56596455925876</v>
      </c>
      <c r="BA96" s="50">
        <f t="shared" si="56"/>
        <v>82.209847787823776</v>
      </c>
      <c r="BB96" s="50">
        <f t="shared" si="57"/>
        <v>18.22935006610059</v>
      </c>
      <c r="BC96" s="2">
        <f t="shared" si="58"/>
        <v>6.4522600073551761E-2</v>
      </c>
      <c r="BD96" s="2">
        <f t="shared" si="59"/>
        <v>0.67321666718178907</v>
      </c>
      <c r="BE96" s="2">
        <f t="shared" si="60"/>
        <v>1.7722543179315162</v>
      </c>
      <c r="BF96" s="2">
        <f t="shared" si="61"/>
        <v>1.3742951191283337</v>
      </c>
      <c r="BG96" s="50">
        <f t="shared" si="62"/>
        <v>737.53384367493902</v>
      </c>
      <c r="BH96" s="50">
        <f t="shared" si="63"/>
        <v>369.56588818732064</v>
      </c>
      <c r="BI96" s="50">
        <f t="shared" si="64"/>
        <v>82.20983725143104</v>
      </c>
      <c r="BJ96" s="50">
        <f t="shared" si="65"/>
        <v>18.229348431669727</v>
      </c>
      <c r="BK96" s="2">
        <f t="shared" si="66"/>
        <v>6.452258609747745E-2</v>
      </c>
      <c r="BL96" s="2">
        <f t="shared" si="67"/>
        <v>0.67321637665850487</v>
      </c>
      <c r="BM96" s="2">
        <f t="shared" si="68"/>
        <v>1.7722546065418596</v>
      </c>
      <c r="BN96" s="2">
        <f t="shared" si="69"/>
        <v>1.374295173623173</v>
      </c>
      <c r="BO96" s="50">
        <f t="shared" si="70"/>
        <v>737.53373309014489</v>
      </c>
      <c r="BP96" s="50">
        <f t="shared" si="71"/>
        <v>369.56588422093273</v>
      </c>
      <c r="BQ96" s="50">
        <f t="shared" si="72"/>
        <v>82.209836704222056</v>
      </c>
      <c r="BR96" s="50">
        <f t="shared" si="73"/>
        <v>18.229348346785326</v>
      </c>
      <c r="BS96" s="2">
        <f t="shared" si="74"/>
        <v>6.4522585371627764E-2</v>
      </c>
      <c r="BT96" s="2">
        <f t="shared" si="75"/>
        <v>0.6732163615701362</v>
      </c>
      <c r="BU96" s="2">
        <f t="shared" si="76"/>
        <v>1.7722546215308823</v>
      </c>
      <c r="BV96" s="2">
        <f t="shared" si="77"/>
        <v>1.3742951764533706</v>
      </c>
      <c r="BW96" s="50">
        <f t="shared" si="78"/>
        <v>737.53372734690504</v>
      </c>
      <c r="BX96" s="50">
        <f t="shared" si="79"/>
        <v>369.56588401493764</v>
      </c>
      <c r="BY96" s="50">
        <f t="shared" si="80"/>
        <v>82.209836675802677</v>
      </c>
      <c r="BZ96" s="50">
        <f t="shared" si="81"/>
        <v>18.229348342376838</v>
      </c>
      <c r="CA96" s="2">
        <f t="shared" si="82"/>
        <v>6.4522585333930613E-2</v>
      </c>
      <c r="CB96" s="2">
        <f t="shared" si="83"/>
        <v>0.67321636078651914</v>
      </c>
      <c r="CC96" s="2">
        <f t="shared" si="84"/>
        <v>1.7722546223093401</v>
      </c>
      <c r="CD96" s="2">
        <f t="shared" si="85"/>
        <v>1.3742951766003575</v>
      </c>
      <c r="CE96" s="50">
        <f t="shared" si="86"/>
        <v>737.53372704862977</v>
      </c>
      <c r="CF96" s="50">
        <f t="shared" si="87"/>
        <v>369.56588400423936</v>
      </c>
      <c r="CG96" s="50">
        <f t="shared" si="88"/>
        <v>82.209836674326709</v>
      </c>
      <c r="CH96" s="50">
        <f t="shared" si="89"/>
        <v>18.22934834214789</v>
      </c>
      <c r="CI96" s="2">
        <f t="shared" si="90"/>
        <v>6.4522585331972873E-2</v>
      </c>
      <c r="CJ96" s="2">
        <f t="shared" si="91"/>
        <v>0.67321636074582192</v>
      </c>
      <c r="CK96" s="2">
        <f t="shared" si="92"/>
        <v>1.7722546223497693</v>
      </c>
      <c r="CL96" s="2">
        <f t="shared" si="93"/>
        <v>1.3742951766079912</v>
      </c>
      <c r="CM96" s="50">
        <f t="shared" si="94"/>
        <v>737.5337270331388</v>
      </c>
      <c r="CN96" s="50">
        <f t="shared" si="95"/>
        <v>369.56588400368366</v>
      </c>
      <c r="CO96" s="50">
        <f t="shared" si="96"/>
        <v>82.209836674250042</v>
      </c>
      <c r="CP96" s="50">
        <f t="shared" si="97"/>
        <v>18.229348342135989</v>
      </c>
      <c r="CQ96" s="2">
        <f t="shared" si="98"/>
        <v>6.4522585331871135E-2</v>
      </c>
      <c r="CR96" s="2">
        <f t="shared" si="99"/>
        <v>0.67321636074370839</v>
      </c>
      <c r="CS96" s="2">
        <f t="shared" si="100"/>
        <v>1.7722546223518689</v>
      </c>
      <c r="CT96" s="2">
        <f t="shared" si="101"/>
        <v>1.3742951766083877</v>
      </c>
      <c r="CU96" s="50">
        <f t="shared" si="102"/>
        <v>737.53372703233413</v>
      </c>
      <c r="CV96" s="50">
        <f t="shared" si="103"/>
        <v>369.56588400365479</v>
      </c>
      <c r="CW96" s="66">
        <f t="shared" si="104"/>
        <v>82.209836674246091</v>
      </c>
      <c r="CX96" s="66">
        <f t="shared" si="105"/>
        <v>18.229348342135381</v>
      </c>
      <c r="CY96" s="67">
        <f t="shared" si="106"/>
        <v>6.4522585331865875E-2</v>
      </c>
      <c r="CZ96" s="67">
        <f t="shared" si="107"/>
        <v>0.67321636074359814</v>
      </c>
      <c r="DA96" s="67">
        <f t="shared" si="108"/>
        <v>1.7722546223519782</v>
      </c>
      <c r="DB96" s="67">
        <f t="shared" si="109"/>
        <v>1.3742951766084084</v>
      </c>
      <c r="DC96" s="66">
        <f t="shared" si="110"/>
        <v>737.53372703229184</v>
      </c>
      <c r="DD96" s="50">
        <f t="shared" si="111"/>
        <v>369.56588400365331</v>
      </c>
      <c r="DE96" s="66">
        <f t="shared" si="112"/>
        <v>82.209836674245864</v>
      </c>
      <c r="DF96" s="66">
        <f t="shared" si="113"/>
        <v>18.229348342135339</v>
      </c>
      <c r="DG96" s="67">
        <f t="shared" si="114"/>
        <v>6.452258533186557E-2</v>
      </c>
      <c r="DH96" s="67">
        <f t="shared" si="115"/>
        <v>0.67321636074359303</v>
      </c>
      <c r="DI96" s="67">
        <f t="shared" si="116"/>
        <v>1.7722546223519833</v>
      </c>
      <c r="DJ96" s="67">
        <f t="shared" si="117"/>
        <v>1.3742951766084093</v>
      </c>
      <c r="DK96" s="66">
        <f t="shared" si="118"/>
        <v>737.53372703229002</v>
      </c>
      <c r="DL96" s="50">
        <f t="shared" si="119"/>
        <v>369.5658840036532</v>
      </c>
      <c r="DM96" s="66">
        <f t="shared" si="120"/>
        <v>82.209836674245835</v>
      </c>
      <c r="DN96" s="66">
        <f t="shared" si="121"/>
        <v>18.229348342135339</v>
      </c>
      <c r="DO96" s="67">
        <f t="shared" si="122"/>
        <v>6.452258533186557E-2</v>
      </c>
      <c r="DP96" s="67">
        <f t="shared" si="123"/>
        <v>0.67321636074359226</v>
      </c>
      <c r="DQ96" s="67">
        <f t="shared" si="124"/>
        <v>1.7722546223519842</v>
      </c>
      <c r="DR96" s="67">
        <f t="shared" si="125"/>
        <v>1.3742951766084095</v>
      </c>
      <c r="DS96" s="66">
        <f t="shared" si="126"/>
        <v>737.53372703229047</v>
      </c>
      <c r="DT96" s="50">
        <f t="shared" si="127"/>
        <v>369.56588400365331</v>
      </c>
      <c r="DU96" s="66">
        <f t="shared" si="128"/>
        <v>82.209836674245864</v>
      </c>
      <c r="DV96" s="66">
        <f t="shared" si="129"/>
        <v>18.229348342135339</v>
      </c>
      <c r="DW96" s="67">
        <f t="shared" si="130"/>
        <v>6.452258533186557E-2</v>
      </c>
      <c r="DX96" s="67">
        <f t="shared" si="131"/>
        <v>0.67321636074359303</v>
      </c>
      <c r="DY96" s="67">
        <f t="shared" si="132"/>
        <v>1.7722546223519833</v>
      </c>
      <c r="DZ96" s="67">
        <f t="shared" si="133"/>
        <v>1.3742951766084093</v>
      </c>
      <c r="EA96" s="66">
        <f t="shared" si="134"/>
        <v>737.53372703229002</v>
      </c>
      <c r="EB96" s="50">
        <f t="shared" si="135"/>
        <v>369.5658840036532</v>
      </c>
      <c r="EC96" s="66">
        <f t="shared" si="136"/>
        <v>82.209836674245835</v>
      </c>
      <c r="ED96" s="66">
        <f t="shared" si="137"/>
        <v>18.229348342135339</v>
      </c>
      <c r="EE96" s="67">
        <f t="shared" si="138"/>
        <v>6.452258533186557E-2</v>
      </c>
      <c r="EF96" s="67">
        <f t="shared" si="139"/>
        <v>0.67321636074359226</v>
      </c>
      <c r="EG96" s="67">
        <f t="shared" si="140"/>
        <v>1.7722546223519842</v>
      </c>
      <c r="EH96" s="67">
        <f t="shared" si="141"/>
        <v>1.3742951766084095</v>
      </c>
      <c r="EI96" s="66">
        <f t="shared" si="142"/>
        <v>737.53372703229047</v>
      </c>
      <c r="EJ96" s="50">
        <f t="shared" si="143"/>
        <v>369.56588400365331</v>
      </c>
      <c r="EK96" s="66">
        <f t="shared" si="144"/>
        <v>82.209836674245864</v>
      </c>
      <c r="EL96" s="66">
        <f t="shared" si="145"/>
        <v>18.229348342135339</v>
      </c>
      <c r="EM96" s="67">
        <f t="shared" si="146"/>
        <v>6.452258533186557E-2</v>
      </c>
      <c r="EN96" s="67">
        <f t="shared" si="147"/>
        <v>0.67321636074359303</v>
      </c>
      <c r="EO96" s="67">
        <f t="shared" si="148"/>
        <v>1.7722546223519833</v>
      </c>
      <c r="EP96" s="67">
        <f t="shared" si="149"/>
        <v>1.3742951766084093</v>
      </c>
      <c r="EQ96" s="50">
        <f t="shared" si="150"/>
        <v>0.42321465857494828</v>
      </c>
      <c r="ER96" s="50">
        <f t="shared" si="151"/>
        <v>96.415884003653332</v>
      </c>
    </row>
    <row r="97" spans="19:148" x14ac:dyDescent="0.25">
      <c r="S97" s="50">
        <v>0.35</v>
      </c>
      <c r="T97" s="56">
        <f t="shared" si="23"/>
        <v>381.33401247701494</v>
      </c>
      <c r="U97" s="50">
        <f t="shared" si="24"/>
        <v>83.892936127553128</v>
      </c>
      <c r="V97" s="50">
        <f t="shared" si="25"/>
        <v>18.486905979762358</v>
      </c>
      <c r="W97" s="2">
        <f t="shared" si="152"/>
        <v>6.6611407596866137E-2</v>
      </c>
      <c r="X97" s="2">
        <f t="shared" si="153"/>
        <v>0.71837933057111314</v>
      </c>
      <c r="Y97" s="2">
        <f t="shared" si="28"/>
        <v>1.6909196058400293</v>
      </c>
      <c r="Z97" s="2">
        <f t="shared" si="29"/>
        <v>1.381841796272459</v>
      </c>
      <c r="AA97" s="50">
        <f t="shared" si="30"/>
        <v>753.10049005649773</v>
      </c>
      <c r="AB97" s="50">
        <f t="shared" si="31"/>
        <v>370.1194693874487</v>
      </c>
      <c r="AC97" s="50">
        <f t="shared" si="32"/>
        <v>82.286336252708963</v>
      </c>
      <c r="AD97" s="50">
        <f t="shared" si="33"/>
        <v>18.24120788426082</v>
      </c>
      <c r="AE97" s="2">
        <f t="shared" si="34"/>
        <v>6.4623751159754841E-2</v>
      </c>
      <c r="AF97" s="2">
        <f t="shared" si="35"/>
        <v>0.67532308172295596</v>
      </c>
      <c r="AG97" s="2">
        <f t="shared" si="36"/>
        <v>1.7304778281601014</v>
      </c>
      <c r="AH97" s="2">
        <f t="shared" si="37"/>
        <v>1.3904060751900067</v>
      </c>
      <c r="AI97" s="50">
        <f t="shared" si="38"/>
        <v>737.76897958920688</v>
      </c>
      <c r="AJ97" s="50">
        <f t="shared" si="39"/>
        <v>369.57432079997113</v>
      </c>
      <c r="AK97" s="50">
        <f t="shared" si="40"/>
        <v>82.211000656869686</v>
      </c>
      <c r="AL97" s="50">
        <f t="shared" si="41"/>
        <v>18.229528900287178</v>
      </c>
      <c r="AM97" s="2">
        <f t="shared" si="42"/>
        <v>6.4524129234411975E-2</v>
      </c>
      <c r="AN97" s="2">
        <f t="shared" si="43"/>
        <v>0.67324845500154895</v>
      </c>
      <c r="AO97" s="2">
        <f t="shared" si="44"/>
        <v>1.7324418128377288</v>
      </c>
      <c r="AP97" s="2">
        <f t="shared" si="45"/>
        <v>1.3908201000208815</v>
      </c>
      <c r="AQ97" s="50">
        <f t="shared" si="46"/>
        <v>736.98442518421734</v>
      </c>
      <c r="AR97" s="50">
        <f t="shared" si="47"/>
        <v>369.54617598022799</v>
      </c>
      <c r="AS97" s="50">
        <f t="shared" si="48"/>
        <v>82.207117884470094</v>
      </c>
      <c r="AT97" s="50">
        <f t="shared" si="49"/>
        <v>18.228926587646459</v>
      </c>
      <c r="AU97" s="2">
        <f t="shared" si="50"/>
        <v>6.4518978582564696E-2</v>
      </c>
      <c r="AV97" s="2">
        <f t="shared" si="51"/>
        <v>0.67314139135960804</v>
      </c>
      <c r="AW97" s="2">
        <f t="shared" si="52"/>
        <v>1.732543315129959</v>
      </c>
      <c r="AX97" s="2">
        <f t="shared" si="53"/>
        <v>1.3908414693410263</v>
      </c>
      <c r="AY97" s="50">
        <f t="shared" si="54"/>
        <v>736.94381616260091</v>
      </c>
      <c r="AZ97" s="50">
        <f t="shared" si="55"/>
        <v>369.54471852058782</v>
      </c>
      <c r="BA97" s="50">
        <f t="shared" si="56"/>
        <v>82.206916835551198</v>
      </c>
      <c r="BB97" s="50">
        <f t="shared" si="57"/>
        <v>18.228895399040344</v>
      </c>
      <c r="BC97" s="2">
        <f t="shared" si="58"/>
        <v>6.4518711839947313E-2</v>
      </c>
      <c r="BD97" s="2">
        <f t="shared" si="59"/>
        <v>0.67313584726394315</v>
      </c>
      <c r="BE97" s="2">
        <f t="shared" si="60"/>
        <v>1.7325485716386144</v>
      </c>
      <c r="BF97" s="2">
        <f t="shared" si="61"/>
        <v>1.3908425759204881</v>
      </c>
      <c r="BG97" s="50">
        <f t="shared" si="62"/>
        <v>736.94171297369303</v>
      </c>
      <c r="BH97" s="50">
        <f t="shared" si="63"/>
        <v>369.54464303525424</v>
      </c>
      <c r="BI97" s="50">
        <f t="shared" si="64"/>
        <v>82.206906422792557</v>
      </c>
      <c r="BJ97" s="50">
        <f t="shared" si="65"/>
        <v>18.228893783712191</v>
      </c>
      <c r="BK97" s="2">
        <f t="shared" si="66"/>
        <v>6.451869802465382E-2</v>
      </c>
      <c r="BL97" s="2">
        <f t="shared" si="67"/>
        <v>0.6731355601222403</v>
      </c>
      <c r="BM97" s="2">
        <f t="shared" si="68"/>
        <v>1.7325488438865784</v>
      </c>
      <c r="BN97" s="2">
        <f t="shared" si="69"/>
        <v>1.3908426332328527</v>
      </c>
      <c r="BO97" s="50">
        <f t="shared" si="70"/>
        <v>736.94160404374145</v>
      </c>
      <c r="BP97" s="50">
        <f t="shared" si="71"/>
        <v>369.54463912565598</v>
      </c>
      <c r="BQ97" s="50">
        <f t="shared" si="72"/>
        <v>82.206905883486542</v>
      </c>
      <c r="BR97" s="50">
        <f t="shared" si="73"/>
        <v>18.228893700049802</v>
      </c>
      <c r="BS97" s="2">
        <f t="shared" si="74"/>
        <v>6.4518697309120659E-2</v>
      </c>
      <c r="BT97" s="2">
        <f t="shared" si="75"/>
        <v>0.67313554525036268</v>
      </c>
      <c r="BU97" s="2">
        <f t="shared" si="76"/>
        <v>1.73254885798707</v>
      </c>
      <c r="BV97" s="2">
        <f t="shared" si="77"/>
        <v>1.3908426362012214</v>
      </c>
      <c r="BW97" s="50">
        <f t="shared" si="78"/>
        <v>736.94159840194982</v>
      </c>
      <c r="BX97" s="50">
        <f t="shared" si="79"/>
        <v>369.54463892316676</v>
      </c>
      <c r="BY97" s="50">
        <f t="shared" si="80"/>
        <v>82.206905855554339</v>
      </c>
      <c r="BZ97" s="50">
        <f t="shared" si="81"/>
        <v>18.228893695716685</v>
      </c>
      <c r="CA97" s="2">
        <f t="shared" si="82"/>
        <v>6.4518697272061179E-2</v>
      </c>
      <c r="CB97" s="2">
        <f t="shared" si="83"/>
        <v>0.67313554448010582</v>
      </c>
      <c r="CC97" s="2">
        <f t="shared" si="84"/>
        <v>1.7325488587173745</v>
      </c>
      <c r="CD97" s="2">
        <f t="shared" si="85"/>
        <v>1.3908426363549617</v>
      </c>
      <c r="CE97" s="50">
        <f t="shared" si="86"/>
        <v>736.94159810974566</v>
      </c>
      <c r="CF97" s="50">
        <f t="shared" si="87"/>
        <v>369.54463891267926</v>
      </c>
      <c r="CG97" s="50">
        <f t="shared" si="88"/>
        <v>82.206905854107674</v>
      </c>
      <c r="CH97" s="50">
        <f t="shared" si="89"/>
        <v>18.22889369549226</v>
      </c>
      <c r="CI97" s="2">
        <f t="shared" si="90"/>
        <v>6.4518697270141728E-2</v>
      </c>
      <c r="CJ97" s="2">
        <f t="shared" si="91"/>
        <v>0.67313554444021229</v>
      </c>
      <c r="CK97" s="2">
        <f t="shared" si="92"/>
        <v>1.7325488587551989</v>
      </c>
      <c r="CL97" s="2">
        <f t="shared" si="93"/>
        <v>1.3908426363629243</v>
      </c>
      <c r="CM97" s="50">
        <f t="shared" si="94"/>
        <v>736.94159809461155</v>
      </c>
      <c r="CN97" s="50">
        <f t="shared" si="95"/>
        <v>369.54463891213607</v>
      </c>
      <c r="CO97" s="50">
        <f t="shared" si="96"/>
        <v>82.206905854032712</v>
      </c>
      <c r="CP97" s="50">
        <f t="shared" si="97"/>
        <v>18.228893695480647</v>
      </c>
      <c r="CQ97" s="2">
        <f t="shared" si="98"/>
        <v>6.4518697270042363E-2</v>
      </c>
      <c r="CR97" s="2">
        <f t="shared" si="99"/>
        <v>0.67313554443814538</v>
      </c>
      <c r="CS97" s="2">
        <f t="shared" si="100"/>
        <v>1.7325488587571582</v>
      </c>
      <c r="CT97" s="2">
        <f t="shared" si="101"/>
        <v>1.3908426363633368</v>
      </c>
      <c r="CU97" s="50">
        <f t="shared" si="102"/>
        <v>736.94159809382757</v>
      </c>
      <c r="CV97" s="50">
        <f t="shared" si="103"/>
        <v>369.54463891210798</v>
      </c>
      <c r="CW97" s="66">
        <f t="shared" si="104"/>
        <v>82.206905854028847</v>
      </c>
      <c r="CX97" s="66">
        <f t="shared" si="105"/>
        <v>18.228893695480039</v>
      </c>
      <c r="CY97" s="67">
        <f t="shared" si="106"/>
        <v>6.4518697270037201E-2</v>
      </c>
      <c r="CZ97" s="67">
        <f t="shared" si="107"/>
        <v>0.6731355444380388</v>
      </c>
      <c r="DA97" s="67">
        <f t="shared" si="108"/>
        <v>1.7325488587572599</v>
      </c>
      <c r="DB97" s="67">
        <f t="shared" si="109"/>
        <v>1.3908426363633581</v>
      </c>
      <c r="DC97" s="66">
        <f t="shared" si="110"/>
        <v>736.94159809378675</v>
      </c>
      <c r="DD97" s="50">
        <f t="shared" si="111"/>
        <v>369.54463891210651</v>
      </c>
      <c r="DE97" s="66">
        <f t="shared" si="112"/>
        <v>82.206905854028633</v>
      </c>
      <c r="DF97" s="66">
        <f t="shared" si="113"/>
        <v>18.228893695480018</v>
      </c>
      <c r="DG97" s="67">
        <f t="shared" si="114"/>
        <v>6.4518697270036965E-2</v>
      </c>
      <c r="DH97" s="67">
        <f t="shared" si="115"/>
        <v>0.67313554443803258</v>
      </c>
      <c r="DI97" s="67">
        <f t="shared" si="116"/>
        <v>1.7325488587572653</v>
      </c>
      <c r="DJ97" s="67">
        <f t="shared" si="117"/>
        <v>1.3908426363633595</v>
      </c>
      <c r="DK97" s="66">
        <f t="shared" si="118"/>
        <v>736.9415980937855</v>
      </c>
      <c r="DL97" s="50">
        <f t="shared" si="119"/>
        <v>369.54463891210651</v>
      </c>
      <c r="DM97" s="66">
        <f t="shared" si="120"/>
        <v>82.206905854028633</v>
      </c>
      <c r="DN97" s="66">
        <f t="shared" si="121"/>
        <v>18.228893695480018</v>
      </c>
      <c r="DO97" s="67">
        <f t="shared" si="122"/>
        <v>6.4518697270036965E-2</v>
      </c>
      <c r="DP97" s="67">
        <f t="shared" si="123"/>
        <v>0.67313554443803258</v>
      </c>
      <c r="DQ97" s="67">
        <f t="shared" si="124"/>
        <v>1.7325488587572653</v>
      </c>
      <c r="DR97" s="67">
        <f t="shared" si="125"/>
        <v>1.3908426363633595</v>
      </c>
      <c r="DS97" s="66">
        <f t="shared" si="126"/>
        <v>736.9415980937855</v>
      </c>
      <c r="DT97" s="50">
        <f t="shared" si="127"/>
        <v>369.54463891210651</v>
      </c>
      <c r="DU97" s="66">
        <f t="shared" si="128"/>
        <v>82.206905854028633</v>
      </c>
      <c r="DV97" s="66">
        <f t="shared" si="129"/>
        <v>18.228893695480018</v>
      </c>
      <c r="DW97" s="67">
        <f t="shared" si="130"/>
        <v>6.4518697270036965E-2</v>
      </c>
      <c r="DX97" s="67">
        <f t="shared" si="131"/>
        <v>0.67313554443803258</v>
      </c>
      <c r="DY97" s="67">
        <f t="shared" si="132"/>
        <v>1.7325488587572653</v>
      </c>
      <c r="DZ97" s="67">
        <f t="shared" si="133"/>
        <v>1.3908426363633595</v>
      </c>
      <c r="EA97" s="66">
        <f t="shared" si="134"/>
        <v>736.9415980937855</v>
      </c>
      <c r="EB97" s="50">
        <f t="shared" si="135"/>
        <v>369.54463891210651</v>
      </c>
      <c r="EC97" s="66">
        <f t="shared" si="136"/>
        <v>82.206905854028633</v>
      </c>
      <c r="ED97" s="66">
        <f t="shared" si="137"/>
        <v>18.228893695480018</v>
      </c>
      <c r="EE97" s="67">
        <f t="shared" si="138"/>
        <v>6.4518697270036965E-2</v>
      </c>
      <c r="EF97" s="67">
        <f t="shared" si="139"/>
        <v>0.67313554443803258</v>
      </c>
      <c r="EG97" s="67">
        <f t="shared" si="140"/>
        <v>1.7325488587572653</v>
      </c>
      <c r="EH97" s="67">
        <f t="shared" si="141"/>
        <v>1.3908426363633595</v>
      </c>
      <c r="EI97" s="66">
        <f t="shared" si="142"/>
        <v>736.9415980937855</v>
      </c>
      <c r="EJ97" s="50">
        <f t="shared" si="143"/>
        <v>369.54463891210651</v>
      </c>
      <c r="EK97" s="66">
        <f t="shared" si="144"/>
        <v>82.206905854028633</v>
      </c>
      <c r="EL97" s="66">
        <f t="shared" si="145"/>
        <v>18.228893695480018</v>
      </c>
      <c r="EM97" s="67">
        <f t="shared" si="146"/>
        <v>6.4518697270036965E-2</v>
      </c>
      <c r="EN97" s="67">
        <f t="shared" si="147"/>
        <v>0.67313554443803258</v>
      </c>
      <c r="EO97" s="67">
        <f t="shared" si="148"/>
        <v>1.7325488587572653</v>
      </c>
      <c r="EP97" s="67">
        <f t="shared" si="149"/>
        <v>1.3908426363633595</v>
      </c>
      <c r="EQ97" s="50">
        <f t="shared" si="150"/>
        <v>0.42555959667620374</v>
      </c>
      <c r="ER97" s="50">
        <f t="shared" si="151"/>
        <v>96.394638912106529</v>
      </c>
    </row>
    <row r="98" spans="19:148" x14ac:dyDescent="0.25">
      <c r="S98" s="50">
        <v>0.36</v>
      </c>
      <c r="T98" s="56">
        <f t="shared" si="23"/>
        <v>381.3015550296272</v>
      </c>
      <c r="U98" s="50">
        <f t="shared" si="24"/>
        <v>83.888122432902193</v>
      </c>
      <c r="V98" s="50">
        <f t="shared" si="25"/>
        <v>18.486179466629377</v>
      </c>
      <c r="W98" s="2">
        <f t="shared" si="152"/>
        <v>6.6605828468988187E-2</v>
      </c>
      <c r="X98" s="2">
        <f t="shared" si="153"/>
        <v>0.71825363776420414</v>
      </c>
      <c r="Y98" s="2">
        <f t="shared" si="28"/>
        <v>1.6554062882413225</v>
      </c>
      <c r="Z98" s="2">
        <f t="shared" si="29"/>
        <v>1.3981549116101206</v>
      </c>
      <c r="AA98" s="50">
        <f t="shared" si="30"/>
        <v>752.49035429541289</v>
      </c>
      <c r="AB98" s="50">
        <f t="shared" si="31"/>
        <v>370.09794856743622</v>
      </c>
      <c r="AC98" s="50">
        <f t="shared" si="32"/>
        <v>82.283357584860795</v>
      </c>
      <c r="AD98" s="50">
        <f t="shared" si="33"/>
        <v>18.240746380402218</v>
      </c>
      <c r="AE98" s="2">
        <f t="shared" si="34"/>
        <v>6.4619823554201761E-2</v>
      </c>
      <c r="AF98" s="2">
        <f t="shared" si="35"/>
        <v>0.67524115042074728</v>
      </c>
      <c r="AG98" s="2">
        <f t="shared" si="36"/>
        <v>1.6931303345790469</v>
      </c>
      <c r="AH98" s="2">
        <f t="shared" si="37"/>
        <v>1.4072535309522392</v>
      </c>
      <c r="AI98" s="50">
        <f t="shared" si="38"/>
        <v>737.22087913207281</v>
      </c>
      <c r="AJ98" s="50">
        <f t="shared" si="39"/>
        <v>369.55466101985962</v>
      </c>
      <c r="AK98" s="50">
        <f t="shared" si="40"/>
        <v>82.208288385847254</v>
      </c>
      <c r="AL98" s="50">
        <f t="shared" si="41"/>
        <v>18.229108164878113</v>
      </c>
      <c r="AM98" s="2">
        <f t="shared" si="42"/>
        <v>6.4520531466329981E-2</v>
      </c>
      <c r="AN98" s="2">
        <f t="shared" si="43"/>
        <v>0.6731736682136269</v>
      </c>
      <c r="AO98" s="2">
        <f t="shared" si="44"/>
        <v>1.6949991139555154</v>
      </c>
      <c r="AP98" s="2">
        <f t="shared" si="45"/>
        <v>1.4076922999082908</v>
      </c>
      <c r="AQ98" s="50">
        <f t="shared" si="46"/>
        <v>736.4414683655483</v>
      </c>
      <c r="AR98" s="50">
        <f t="shared" si="47"/>
        <v>369.52668380535556</v>
      </c>
      <c r="AS98" s="50">
        <f t="shared" si="48"/>
        <v>82.204429185388193</v>
      </c>
      <c r="AT98" s="50">
        <f t="shared" si="49"/>
        <v>18.228509482969436</v>
      </c>
      <c r="AU98" s="2">
        <f t="shared" si="50"/>
        <v>6.4515410985871435E-2</v>
      </c>
      <c r="AV98" s="2">
        <f t="shared" si="51"/>
        <v>0.67306724518085026</v>
      </c>
      <c r="AW98" s="2">
        <f t="shared" si="52"/>
        <v>1.6950954504496787</v>
      </c>
      <c r="AX98" s="2">
        <f t="shared" si="53"/>
        <v>1.4077148885817643</v>
      </c>
      <c r="AY98" s="50">
        <f t="shared" si="54"/>
        <v>736.40122882770277</v>
      </c>
      <c r="AZ98" s="50">
        <f t="shared" si="55"/>
        <v>369.52523873669475</v>
      </c>
      <c r="BA98" s="50">
        <f t="shared" si="56"/>
        <v>82.204229868853844</v>
      </c>
      <c r="BB98" s="50">
        <f t="shared" si="57"/>
        <v>18.228478561778328</v>
      </c>
      <c r="BC98" s="2">
        <f t="shared" si="58"/>
        <v>6.4515146485267086E-2</v>
      </c>
      <c r="BD98" s="2">
        <f t="shared" si="59"/>
        <v>0.67306174837577737</v>
      </c>
      <c r="BE98" s="2">
        <f t="shared" si="60"/>
        <v>1.6951004266569045</v>
      </c>
      <c r="BF98" s="2">
        <f t="shared" si="61"/>
        <v>1.4077160553069017</v>
      </c>
      <c r="BG98" s="50">
        <f t="shared" si="62"/>
        <v>736.39915011566302</v>
      </c>
      <c r="BH98" s="50">
        <f t="shared" si="63"/>
        <v>369.52516408493887</v>
      </c>
      <c r="BI98" s="50">
        <f t="shared" si="64"/>
        <v>82.204219572275974</v>
      </c>
      <c r="BJ98" s="50">
        <f t="shared" si="65"/>
        <v>18.228476964404653</v>
      </c>
      <c r="BK98" s="2">
        <f t="shared" si="66"/>
        <v>6.4515132821203858E-2</v>
      </c>
      <c r="BL98" s="2">
        <f t="shared" si="67"/>
        <v>0.67306146441300974</v>
      </c>
      <c r="BM98" s="2">
        <f t="shared" si="68"/>
        <v>1.6951006837268006</v>
      </c>
      <c r="BN98" s="2">
        <f t="shared" si="69"/>
        <v>1.4077161155794813</v>
      </c>
      <c r="BO98" s="50">
        <f t="shared" si="70"/>
        <v>736.39904272937383</v>
      </c>
      <c r="BP98" s="50">
        <f t="shared" si="71"/>
        <v>369.52516022842349</v>
      </c>
      <c r="BQ98" s="50">
        <f t="shared" si="72"/>
        <v>82.204219040354104</v>
      </c>
      <c r="BR98" s="50">
        <f t="shared" si="73"/>
        <v>18.228476881884223</v>
      </c>
      <c r="BS98" s="2">
        <f t="shared" si="74"/>
        <v>6.4515132115317189E-2</v>
      </c>
      <c r="BT98" s="2">
        <f t="shared" si="75"/>
        <v>0.67306144974347204</v>
      </c>
      <c r="BU98" s="2">
        <f t="shared" si="76"/>
        <v>1.6951006970070532</v>
      </c>
      <c r="BV98" s="2">
        <f t="shared" si="77"/>
        <v>1.4077161186931675</v>
      </c>
      <c r="BW98" s="50">
        <f t="shared" si="78"/>
        <v>736.39903718178789</v>
      </c>
      <c r="BX98" s="50">
        <f t="shared" si="79"/>
        <v>369.5251600291956</v>
      </c>
      <c r="BY98" s="50">
        <f t="shared" si="80"/>
        <v>82.204219012874972</v>
      </c>
      <c r="BZ98" s="50">
        <f t="shared" si="81"/>
        <v>18.228476877621212</v>
      </c>
      <c r="CA98" s="2">
        <f t="shared" si="82"/>
        <v>6.451513207885104E-2</v>
      </c>
      <c r="CB98" s="2">
        <f t="shared" si="83"/>
        <v>0.67306144898564269</v>
      </c>
      <c r="CC98" s="2">
        <f t="shared" si="84"/>
        <v>1.695100697693112</v>
      </c>
      <c r="CD98" s="2">
        <f t="shared" si="85"/>
        <v>1.4077161188540206</v>
      </c>
      <c r="CE98" s="50">
        <f t="shared" si="86"/>
        <v>736.39903689519861</v>
      </c>
      <c r="CF98" s="50">
        <f t="shared" si="87"/>
        <v>369.52516001890342</v>
      </c>
      <c r="CG98" s="50">
        <f t="shared" si="88"/>
        <v>82.204219011455393</v>
      </c>
      <c r="CH98" s="50">
        <f t="shared" si="89"/>
        <v>18.228476877400979</v>
      </c>
      <c r="CI98" s="2">
        <f t="shared" si="90"/>
        <v>6.4515132076967172E-2</v>
      </c>
      <c r="CJ98" s="2">
        <f t="shared" si="91"/>
        <v>0.67306144894649311</v>
      </c>
      <c r="CK98" s="2">
        <f t="shared" si="92"/>
        <v>1.6951006977285541</v>
      </c>
      <c r="CL98" s="2">
        <f t="shared" si="93"/>
        <v>1.4077161188623302</v>
      </c>
      <c r="CM98" s="50">
        <f t="shared" si="94"/>
        <v>736.39903688039385</v>
      </c>
      <c r="CN98" s="50">
        <f t="shared" si="95"/>
        <v>369.52516001837182</v>
      </c>
      <c r="CO98" s="50">
        <f t="shared" si="96"/>
        <v>82.204219011382065</v>
      </c>
      <c r="CP98" s="50">
        <f t="shared" si="97"/>
        <v>18.228476877389603</v>
      </c>
      <c r="CQ98" s="2">
        <f t="shared" si="98"/>
        <v>6.4515132076869874E-2</v>
      </c>
      <c r="CR98" s="2">
        <f t="shared" si="99"/>
        <v>0.67306144894447095</v>
      </c>
      <c r="CS98" s="2">
        <f t="shared" si="100"/>
        <v>1.6951006977303844</v>
      </c>
      <c r="CT98" s="2">
        <f t="shared" si="101"/>
        <v>1.4077161188627596</v>
      </c>
      <c r="CU98" s="50">
        <f t="shared" si="102"/>
        <v>736.39903687962794</v>
      </c>
      <c r="CV98" s="50">
        <f t="shared" si="103"/>
        <v>369.5251600183442</v>
      </c>
      <c r="CW98" s="66">
        <f t="shared" si="104"/>
        <v>82.204219011378257</v>
      </c>
      <c r="CX98" s="66">
        <f t="shared" si="105"/>
        <v>18.228476877389014</v>
      </c>
      <c r="CY98" s="67">
        <f t="shared" si="106"/>
        <v>6.4515132076864809E-2</v>
      </c>
      <c r="CZ98" s="67">
        <f t="shared" si="107"/>
        <v>0.67306144894436581</v>
      </c>
      <c r="DA98" s="67">
        <f t="shared" si="108"/>
        <v>1.6951006977304797</v>
      </c>
      <c r="DB98" s="67">
        <f t="shared" si="109"/>
        <v>1.4077161188627818</v>
      </c>
      <c r="DC98" s="66">
        <f t="shared" si="110"/>
        <v>736.39903687958872</v>
      </c>
      <c r="DD98" s="50">
        <f t="shared" si="111"/>
        <v>369.52516001834283</v>
      </c>
      <c r="DE98" s="66">
        <f t="shared" si="112"/>
        <v>82.204219011378086</v>
      </c>
      <c r="DF98" s="66">
        <f t="shared" si="113"/>
        <v>18.228476877388982</v>
      </c>
      <c r="DG98" s="67">
        <f t="shared" si="114"/>
        <v>6.4515132076864531E-2</v>
      </c>
      <c r="DH98" s="67">
        <f t="shared" si="115"/>
        <v>0.67306144894436093</v>
      </c>
      <c r="DI98" s="67">
        <f t="shared" si="116"/>
        <v>1.6951006977304843</v>
      </c>
      <c r="DJ98" s="67">
        <f t="shared" si="117"/>
        <v>1.4077161188627829</v>
      </c>
      <c r="DK98" s="66">
        <f t="shared" si="118"/>
        <v>736.39903687958679</v>
      </c>
      <c r="DL98" s="50">
        <f t="shared" si="119"/>
        <v>369.52516001834272</v>
      </c>
      <c r="DM98" s="66">
        <f t="shared" si="120"/>
        <v>82.204219011378044</v>
      </c>
      <c r="DN98" s="66">
        <f t="shared" si="121"/>
        <v>18.228476877388982</v>
      </c>
      <c r="DO98" s="67">
        <f t="shared" si="122"/>
        <v>6.4515132076864559E-2</v>
      </c>
      <c r="DP98" s="67">
        <f t="shared" si="123"/>
        <v>0.67306144894436004</v>
      </c>
      <c r="DQ98" s="67">
        <f t="shared" si="124"/>
        <v>1.6951006977304846</v>
      </c>
      <c r="DR98" s="67">
        <f t="shared" si="125"/>
        <v>1.4077161188627831</v>
      </c>
      <c r="DS98" s="66">
        <f t="shared" si="126"/>
        <v>736.39903687958667</v>
      </c>
      <c r="DT98" s="50">
        <f t="shared" si="127"/>
        <v>369.52516001834272</v>
      </c>
      <c r="DU98" s="66">
        <f t="shared" si="128"/>
        <v>82.204219011378044</v>
      </c>
      <c r="DV98" s="66">
        <f t="shared" si="129"/>
        <v>18.228476877388982</v>
      </c>
      <c r="DW98" s="67">
        <f t="shared" si="130"/>
        <v>6.4515132076864559E-2</v>
      </c>
      <c r="DX98" s="67">
        <f t="shared" si="131"/>
        <v>0.67306144894436004</v>
      </c>
      <c r="DY98" s="67">
        <f t="shared" si="132"/>
        <v>1.6951006977304846</v>
      </c>
      <c r="DZ98" s="67">
        <f t="shared" si="133"/>
        <v>1.4077161188627831</v>
      </c>
      <c r="EA98" s="66">
        <f t="shared" si="134"/>
        <v>736.39903687958667</v>
      </c>
      <c r="EB98" s="50">
        <f t="shared" si="135"/>
        <v>369.52516001834272</v>
      </c>
      <c r="EC98" s="66">
        <f t="shared" si="136"/>
        <v>82.204219011378044</v>
      </c>
      <c r="ED98" s="66">
        <f t="shared" si="137"/>
        <v>18.228476877388982</v>
      </c>
      <c r="EE98" s="67">
        <f t="shared" si="138"/>
        <v>6.4515132076864559E-2</v>
      </c>
      <c r="EF98" s="67">
        <f t="shared" si="139"/>
        <v>0.67306144894436004</v>
      </c>
      <c r="EG98" s="67">
        <f t="shared" si="140"/>
        <v>1.6951006977304846</v>
      </c>
      <c r="EH98" s="67">
        <f t="shared" si="141"/>
        <v>1.4077161188627831</v>
      </c>
      <c r="EI98" s="66">
        <f t="shared" si="142"/>
        <v>736.39903687958667</v>
      </c>
      <c r="EJ98" s="50">
        <f t="shared" si="143"/>
        <v>369.52516001834272</v>
      </c>
      <c r="EK98" s="66">
        <f t="shared" si="144"/>
        <v>82.204219011378044</v>
      </c>
      <c r="EL98" s="66">
        <f t="shared" si="145"/>
        <v>18.228476877388982</v>
      </c>
      <c r="EM98" s="67">
        <f t="shared" si="146"/>
        <v>6.4515132076864559E-2</v>
      </c>
      <c r="EN98" s="67">
        <f t="shared" si="147"/>
        <v>0.67306144894436004</v>
      </c>
      <c r="EO98" s="67">
        <f t="shared" si="148"/>
        <v>1.6951006977304846</v>
      </c>
      <c r="EP98" s="67">
        <f t="shared" si="149"/>
        <v>1.4077161188627831</v>
      </c>
      <c r="EQ98" s="50">
        <f t="shared" si="150"/>
        <v>0.42794208363618857</v>
      </c>
      <c r="ER98" s="50">
        <f t="shared" si="151"/>
        <v>96.37516001834274</v>
      </c>
    </row>
    <row r="99" spans="19:148" x14ac:dyDescent="0.25">
      <c r="S99" s="50">
        <v>0.37</v>
      </c>
      <c r="T99" s="56">
        <f t="shared" si="23"/>
        <v>381.26909758223945</v>
      </c>
      <c r="U99" s="50">
        <f t="shared" si="24"/>
        <v>83.883309732496031</v>
      </c>
      <c r="V99" s="50">
        <f t="shared" si="25"/>
        <v>18.48545304536243</v>
      </c>
      <c r="W99" s="2">
        <f t="shared" si="152"/>
        <v>6.660024831160323E-2</v>
      </c>
      <c r="X99" s="2">
        <f t="shared" si="153"/>
        <v>0.71812795145280039</v>
      </c>
      <c r="Y99" s="2">
        <f t="shared" si="28"/>
        <v>1.6218789643647802</v>
      </c>
      <c r="Z99" s="2">
        <f t="shared" si="29"/>
        <v>1.4147740466899945</v>
      </c>
      <c r="AA99" s="50">
        <f t="shared" si="30"/>
        <v>751.9322836927721</v>
      </c>
      <c r="AB99" s="50">
        <f t="shared" si="31"/>
        <v>370.0782517143798</v>
      </c>
      <c r="AC99" s="50">
        <f t="shared" si="32"/>
        <v>82.280631705198289</v>
      </c>
      <c r="AD99" s="50">
        <f t="shared" si="33"/>
        <v>18.24032402331969</v>
      </c>
      <c r="AE99" s="2">
        <f t="shared" si="34"/>
        <v>6.4616228454757771E-2</v>
      </c>
      <c r="AF99" s="2">
        <f t="shared" si="35"/>
        <v>0.67516616534937479</v>
      </c>
      <c r="AG99" s="2">
        <f t="shared" si="36"/>
        <v>1.6578609830270026</v>
      </c>
      <c r="AH99" s="2">
        <f t="shared" si="37"/>
        <v>1.4244324839821103</v>
      </c>
      <c r="AI99" s="50">
        <f t="shared" si="38"/>
        <v>736.72321775777402</v>
      </c>
      <c r="AJ99" s="50">
        <f t="shared" si="39"/>
        <v>369.53680008692038</v>
      </c>
      <c r="AK99" s="50">
        <f t="shared" si="40"/>
        <v>82.205824559599989</v>
      </c>
      <c r="AL99" s="50">
        <f t="shared" si="41"/>
        <v>18.228725953132123</v>
      </c>
      <c r="AM99" s="2">
        <f t="shared" si="42"/>
        <v>6.4517262583186394E-2</v>
      </c>
      <c r="AN99" s="2">
        <f t="shared" si="43"/>
        <v>0.67310572618695097</v>
      </c>
      <c r="AO99" s="2">
        <f t="shared" si="44"/>
        <v>1.659639884200657</v>
      </c>
      <c r="AP99" s="2">
        <f t="shared" si="45"/>
        <v>1.4248972141552478</v>
      </c>
      <c r="AQ99" s="50">
        <f t="shared" si="46"/>
        <v>735.94870975029926</v>
      </c>
      <c r="AR99" s="50">
        <f t="shared" si="47"/>
        <v>369.50898357990104</v>
      </c>
      <c r="AS99" s="50">
        <f t="shared" si="48"/>
        <v>82.201987933234491</v>
      </c>
      <c r="AT99" s="50">
        <f t="shared" si="49"/>
        <v>18.228130749827596</v>
      </c>
      <c r="AU99" s="2">
        <f t="shared" si="50"/>
        <v>6.4512171063302801E-2</v>
      </c>
      <c r="AV99" s="2">
        <f t="shared" si="51"/>
        <v>0.67299991721216801</v>
      </c>
      <c r="AW99" s="2">
        <f t="shared" si="52"/>
        <v>1.6597313706773442</v>
      </c>
      <c r="AX99" s="2">
        <f t="shared" si="53"/>
        <v>1.424921082614202</v>
      </c>
      <c r="AY99" s="50">
        <f t="shared" si="54"/>
        <v>735.9088186103279</v>
      </c>
      <c r="AZ99" s="50">
        <f t="shared" si="55"/>
        <v>369.50755023922716</v>
      </c>
      <c r="BA99" s="50">
        <f t="shared" si="56"/>
        <v>82.201790255140807</v>
      </c>
      <c r="BB99" s="50">
        <f t="shared" si="57"/>
        <v>18.228100081621239</v>
      </c>
      <c r="BC99" s="2">
        <f t="shared" si="58"/>
        <v>6.4511908686142191E-2</v>
      </c>
      <c r="BD99" s="2">
        <f t="shared" si="59"/>
        <v>0.67299446515892269</v>
      </c>
      <c r="BE99" s="2">
        <f t="shared" si="60"/>
        <v>1.6597360850889482</v>
      </c>
      <c r="BF99" s="2">
        <f t="shared" si="61"/>
        <v>1.4249223125007933</v>
      </c>
      <c r="BG99" s="50">
        <f t="shared" si="62"/>
        <v>735.90676281316769</v>
      </c>
      <c r="BH99" s="50">
        <f t="shared" si="63"/>
        <v>369.50747637003406</v>
      </c>
      <c r="BI99" s="50">
        <f t="shared" si="64"/>
        <v>82.201780067572656</v>
      </c>
      <c r="BJ99" s="50">
        <f t="shared" si="65"/>
        <v>18.228098501097289</v>
      </c>
      <c r="BK99" s="2">
        <f t="shared" si="66"/>
        <v>6.4511895164121563E-2</v>
      </c>
      <c r="BL99" s="2">
        <f t="shared" si="67"/>
        <v>0.6729941841801298</v>
      </c>
      <c r="BM99" s="2">
        <f t="shared" si="68"/>
        <v>1.6597363280533524</v>
      </c>
      <c r="BN99" s="2">
        <f t="shared" si="69"/>
        <v>1.424922375884653</v>
      </c>
      <c r="BO99" s="50">
        <f t="shared" si="70"/>
        <v>735.90665686410318</v>
      </c>
      <c r="BP99" s="50">
        <f t="shared" si="71"/>
        <v>369.50747256305283</v>
      </c>
      <c r="BQ99" s="50">
        <f t="shared" si="72"/>
        <v>82.201779542538219</v>
      </c>
      <c r="BR99" s="50">
        <f t="shared" si="73"/>
        <v>18.228098419642169</v>
      </c>
      <c r="BS99" s="2">
        <f t="shared" si="74"/>
        <v>6.4511894467239858E-2</v>
      </c>
      <c r="BT99" s="2">
        <f t="shared" si="75"/>
        <v>0.67299416969938552</v>
      </c>
      <c r="BU99" s="2">
        <f t="shared" si="76"/>
        <v>1.6597363405749599</v>
      </c>
      <c r="BV99" s="2">
        <f t="shared" si="77"/>
        <v>1.4249223791512535</v>
      </c>
      <c r="BW99" s="50">
        <f t="shared" si="78"/>
        <v>735.90665140382612</v>
      </c>
      <c r="BX99" s="50">
        <f t="shared" si="79"/>
        <v>369.50747236685311</v>
      </c>
      <c r="BY99" s="50">
        <f t="shared" si="80"/>
        <v>82.201779515479643</v>
      </c>
      <c r="BZ99" s="50">
        <f t="shared" si="81"/>
        <v>18.228098415444236</v>
      </c>
      <c r="CA99" s="2">
        <f t="shared" si="82"/>
        <v>6.4511894431324782E-2</v>
      </c>
      <c r="CB99" s="2">
        <f t="shared" si="83"/>
        <v>0.67299416895309383</v>
      </c>
      <c r="CC99" s="2">
        <f t="shared" si="84"/>
        <v>1.6597363412202841</v>
      </c>
      <c r="CD99" s="2">
        <f t="shared" si="85"/>
        <v>1.4249223793196035</v>
      </c>
      <c r="CE99" s="50">
        <f t="shared" si="86"/>
        <v>735.90665112242164</v>
      </c>
      <c r="CF99" s="50">
        <f t="shared" si="87"/>
        <v>369.50747235674169</v>
      </c>
      <c r="CG99" s="50">
        <f t="shared" si="88"/>
        <v>82.201779514085118</v>
      </c>
      <c r="CH99" s="50">
        <f t="shared" si="89"/>
        <v>18.228098415227883</v>
      </c>
      <c r="CI99" s="2">
        <f t="shared" si="90"/>
        <v>6.4511894429473846E-2</v>
      </c>
      <c r="CJ99" s="2">
        <f t="shared" si="91"/>
        <v>0.67299416891463282</v>
      </c>
      <c r="CK99" s="2">
        <f t="shared" si="92"/>
        <v>1.6597363412535415</v>
      </c>
      <c r="CL99" s="2">
        <f t="shared" si="93"/>
        <v>1.4249223793282799</v>
      </c>
      <c r="CM99" s="50">
        <f t="shared" si="94"/>
        <v>735.90665110791872</v>
      </c>
      <c r="CN99" s="50">
        <f t="shared" si="95"/>
        <v>369.50747235622055</v>
      </c>
      <c r="CO99" s="50">
        <f t="shared" si="96"/>
        <v>82.201779514013239</v>
      </c>
      <c r="CP99" s="50">
        <f t="shared" si="97"/>
        <v>18.228098415216735</v>
      </c>
      <c r="CQ99" s="2">
        <f t="shared" si="98"/>
        <v>6.4511894429378464E-2</v>
      </c>
      <c r="CR99" s="2">
        <f t="shared" si="99"/>
        <v>0.67299416891265029</v>
      </c>
      <c r="CS99" s="2">
        <f t="shared" si="100"/>
        <v>1.6597363412552557</v>
      </c>
      <c r="CT99" s="2">
        <f t="shared" si="101"/>
        <v>1.4249223793287273</v>
      </c>
      <c r="CU99" s="50">
        <f t="shared" si="102"/>
        <v>735.90665110717111</v>
      </c>
      <c r="CV99" s="50">
        <f t="shared" si="103"/>
        <v>369.50747235619372</v>
      </c>
      <c r="CW99" s="66">
        <f t="shared" si="104"/>
        <v>82.201779514009559</v>
      </c>
      <c r="CX99" s="66">
        <f t="shared" si="105"/>
        <v>18.228098415216163</v>
      </c>
      <c r="CY99" s="67">
        <f t="shared" si="106"/>
        <v>6.4511894429373537E-2</v>
      </c>
      <c r="CZ99" s="67">
        <f t="shared" si="107"/>
        <v>0.67299416891254826</v>
      </c>
      <c r="DA99" s="67">
        <f t="shared" si="108"/>
        <v>1.6597363412553439</v>
      </c>
      <c r="DB99" s="67">
        <f t="shared" si="109"/>
        <v>1.4249223793287502</v>
      </c>
      <c r="DC99" s="66">
        <f t="shared" si="110"/>
        <v>735.90665110713269</v>
      </c>
      <c r="DD99" s="50">
        <f t="shared" si="111"/>
        <v>369.50747235619235</v>
      </c>
      <c r="DE99" s="66">
        <f t="shared" si="112"/>
        <v>82.201779514009331</v>
      </c>
      <c r="DF99" s="66">
        <f t="shared" si="113"/>
        <v>18.228098415216127</v>
      </c>
      <c r="DG99" s="67">
        <f t="shared" si="114"/>
        <v>6.4511894429373315E-2</v>
      </c>
      <c r="DH99" s="67">
        <f t="shared" si="115"/>
        <v>0.67299416891254304</v>
      </c>
      <c r="DI99" s="67">
        <f t="shared" si="116"/>
        <v>1.6597363412553483</v>
      </c>
      <c r="DJ99" s="67">
        <f t="shared" si="117"/>
        <v>1.4249223793287513</v>
      </c>
      <c r="DK99" s="66">
        <f t="shared" si="118"/>
        <v>735.90665110713076</v>
      </c>
      <c r="DL99" s="50">
        <f t="shared" si="119"/>
        <v>369.50747235619224</v>
      </c>
      <c r="DM99" s="66">
        <f t="shared" si="120"/>
        <v>82.201779514009331</v>
      </c>
      <c r="DN99" s="66">
        <f t="shared" si="121"/>
        <v>18.228098415216127</v>
      </c>
      <c r="DO99" s="67">
        <f t="shared" si="122"/>
        <v>6.4511894429373273E-2</v>
      </c>
      <c r="DP99" s="67">
        <f t="shared" si="123"/>
        <v>0.67299416891254271</v>
      </c>
      <c r="DQ99" s="67">
        <f t="shared" si="124"/>
        <v>1.659736341255349</v>
      </c>
      <c r="DR99" s="67">
        <f t="shared" si="125"/>
        <v>1.4249223793287513</v>
      </c>
      <c r="DS99" s="66">
        <f t="shared" si="126"/>
        <v>735.90665110712996</v>
      </c>
      <c r="DT99" s="50">
        <f t="shared" si="127"/>
        <v>369.50747235619224</v>
      </c>
      <c r="DU99" s="66">
        <f t="shared" si="128"/>
        <v>82.201779514009331</v>
      </c>
      <c r="DV99" s="66">
        <f t="shared" si="129"/>
        <v>18.228098415216127</v>
      </c>
      <c r="DW99" s="67">
        <f t="shared" si="130"/>
        <v>6.4511894429373273E-2</v>
      </c>
      <c r="DX99" s="67">
        <f t="shared" si="131"/>
        <v>0.67299416891254271</v>
      </c>
      <c r="DY99" s="67">
        <f t="shared" si="132"/>
        <v>1.659736341255349</v>
      </c>
      <c r="DZ99" s="67">
        <f t="shared" si="133"/>
        <v>1.4249223793287513</v>
      </c>
      <c r="EA99" s="66">
        <f t="shared" si="134"/>
        <v>735.90665110712996</v>
      </c>
      <c r="EB99" s="50">
        <f t="shared" si="135"/>
        <v>369.50747235619224</v>
      </c>
      <c r="EC99" s="66">
        <f t="shared" si="136"/>
        <v>82.201779514009331</v>
      </c>
      <c r="ED99" s="66">
        <f t="shared" si="137"/>
        <v>18.228098415216127</v>
      </c>
      <c r="EE99" s="67">
        <f t="shared" si="138"/>
        <v>6.4511894429373273E-2</v>
      </c>
      <c r="EF99" s="67">
        <f t="shared" si="139"/>
        <v>0.67299416891254271</v>
      </c>
      <c r="EG99" s="67">
        <f t="shared" si="140"/>
        <v>1.659736341255349</v>
      </c>
      <c r="EH99" s="67">
        <f t="shared" si="141"/>
        <v>1.4249223793287513</v>
      </c>
      <c r="EI99" s="66">
        <f t="shared" si="142"/>
        <v>735.90665110712996</v>
      </c>
      <c r="EJ99" s="50">
        <f t="shared" si="143"/>
        <v>369.50747235619224</v>
      </c>
      <c r="EK99" s="66">
        <f t="shared" si="144"/>
        <v>82.201779514009331</v>
      </c>
      <c r="EL99" s="66">
        <f t="shared" si="145"/>
        <v>18.228098415216127</v>
      </c>
      <c r="EM99" s="67">
        <f t="shared" si="146"/>
        <v>6.4511894429373273E-2</v>
      </c>
      <c r="EN99" s="67">
        <f t="shared" si="147"/>
        <v>0.67299416891254271</v>
      </c>
      <c r="EO99" s="67">
        <f t="shared" si="148"/>
        <v>1.659736341255349</v>
      </c>
      <c r="EP99" s="67">
        <f t="shared" si="149"/>
        <v>1.4249223793287513</v>
      </c>
      <c r="EQ99" s="50">
        <f t="shared" si="150"/>
        <v>0.43036538907723748</v>
      </c>
      <c r="ER99" s="50">
        <f t="shared" si="151"/>
        <v>96.357472356192261</v>
      </c>
    </row>
    <row r="100" spans="19:148" x14ac:dyDescent="0.25">
      <c r="S100" s="50">
        <v>0.38</v>
      </c>
      <c r="T100" s="56">
        <f t="shared" si="23"/>
        <v>381.23664013485165</v>
      </c>
      <c r="U100" s="50">
        <f t="shared" si="24"/>
        <v>83.878498025938157</v>
      </c>
      <c r="V100" s="50">
        <f t="shared" si="25"/>
        <v>18.484726715939672</v>
      </c>
      <c r="W100" s="2">
        <f t="shared" si="152"/>
        <v>6.6594667124909745E-2</v>
      </c>
      <c r="X100" s="2">
        <f t="shared" si="153"/>
        <v>0.71800227163460428</v>
      </c>
      <c r="Y100" s="2">
        <f t="shared" si="28"/>
        <v>1.5901888450434087</v>
      </c>
      <c r="Z100" s="2">
        <f t="shared" si="29"/>
        <v>1.4317052941668578</v>
      </c>
      <c r="AA100" s="50">
        <f t="shared" si="30"/>
        <v>751.42701638547089</v>
      </c>
      <c r="AB100" s="50">
        <f t="shared" si="31"/>
        <v>370.06040822722332</v>
      </c>
      <c r="AC100" s="50">
        <f t="shared" si="32"/>
        <v>82.278162592510398</v>
      </c>
      <c r="AD100" s="50">
        <f t="shared" si="33"/>
        <v>18.239941434669319</v>
      </c>
      <c r="AE100" s="2">
        <f t="shared" si="34"/>
        <v>6.461297132707168E-2</v>
      </c>
      <c r="AF100" s="2">
        <f t="shared" si="35"/>
        <v>0.67509823782500034</v>
      </c>
      <c r="AG100" s="2">
        <f t="shared" si="36"/>
        <v>1.62451399123155</v>
      </c>
      <c r="AH100" s="2">
        <f t="shared" si="37"/>
        <v>1.4419499047233804</v>
      </c>
      <c r="AI100" s="50">
        <f t="shared" si="38"/>
        <v>736.27680637707226</v>
      </c>
      <c r="AJ100" s="50">
        <f t="shared" si="39"/>
        <v>369.52077011148469</v>
      </c>
      <c r="AK100" s="50">
        <f t="shared" si="40"/>
        <v>82.203613527746171</v>
      </c>
      <c r="AL100" s="50">
        <f t="shared" si="41"/>
        <v>18.228382944395126</v>
      </c>
      <c r="AM100" s="2">
        <f t="shared" si="42"/>
        <v>6.4514328550746958E-2</v>
      </c>
      <c r="AN100" s="2">
        <f t="shared" si="43"/>
        <v>0.67304475052880808</v>
      </c>
      <c r="AO100" s="2">
        <f t="shared" si="44"/>
        <v>1.626207909799839</v>
      </c>
      <c r="AP100" s="2">
        <f t="shared" si="45"/>
        <v>1.4424418652203721</v>
      </c>
      <c r="AQ100" s="50">
        <f t="shared" si="46"/>
        <v>735.50696806618919</v>
      </c>
      <c r="AR100" s="50">
        <f t="shared" si="47"/>
        <v>369.49310768247176</v>
      </c>
      <c r="AS100" s="50">
        <f t="shared" si="48"/>
        <v>82.199798514933221</v>
      </c>
      <c r="AT100" s="50">
        <f t="shared" si="49"/>
        <v>18.227791073335951</v>
      </c>
      <c r="AU100" s="2">
        <f t="shared" si="50"/>
        <v>6.4509264829407414E-2</v>
      </c>
      <c r="AV100" s="2">
        <f t="shared" si="51"/>
        <v>0.67293953008330487</v>
      </c>
      <c r="AW100" s="2">
        <f t="shared" si="52"/>
        <v>1.626294835178858</v>
      </c>
      <c r="AX100" s="2">
        <f t="shared" si="53"/>
        <v>1.4424670767970635</v>
      </c>
      <c r="AY100" s="50">
        <f t="shared" si="54"/>
        <v>735.46740496476218</v>
      </c>
      <c r="AZ100" s="50">
        <f t="shared" si="55"/>
        <v>369.49168543119129</v>
      </c>
      <c r="BA100" s="50">
        <f t="shared" si="56"/>
        <v>82.199602384745276</v>
      </c>
      <c r="BB100" s="50">
        <f t="shared" si="57"/>
        <v>18.227760644210324</v>
      </c>
      <c r="BC100" s="2">
        <f t="shared" si="58"/>
        <v>6.4509004461539204E-2</v>
      </c>
      <c r="BD100" s="2">
        <f t="shared" si="59"/>
        <v>0.67293412033622479</v>
      </c>
      <c r="BE100" s="2">
        <f t="shared" si="60"/>
        <v>1.626299304654159</v>
      </c>
      <c r="BF100" s="2">
        <f t="shared" si="61"/>
        <v>1.4424683730208088</v>
      </c>
      <c r="BG100" s="50">
        <f t="shared" si="62"/>
        <v>735.46537058054173</v>
      </c>
      <c r="BH100" s="50">
        <f t="shared" si="63"/>
        <v>369.49161229555909</v>
      </c>
      <c r="BI100" s="50">
        <f t="shared" si="64"/>
        <v>82.199592299297194</v>
      </c>
      <c r="BJ100" s="50">
        <f t="shared" si="65"/>
        <v>18.22775907947479</v>
      </c>
      <c r="BK100" s="2">
        <f t="shared" si="66"/>
        <v>6.4508991072737845E-2</v>
      </c>
      <c r="BL100" s="2">
        <f t="shared" si="67"/>
        <v>0.67293384215412944</v>
      </c>
      <c r="BM100" s="2">
        <f t="shared" si="68"/>
        <v>1.6262995344861382</v>
      </c>
      <c r="BN100" s="2">
        <f t="shared" si="69"/>
        <v>1.4424684396757497</v>
      </c>
      <c r="BO100" s="50">
        <f t="shared" si="70"/>
        <v>735.46526596683861</v>
      </c>
      <c r="BP100" s="50">
        <f t="shared" si="71"/>
        <v>369.49160853471676</v>
      </c>
      <c r="BQ100" s="50">
        <f t="shared" si="72"/>
        <v>82.199591780674851</v>
      </c>
      <c r="BR100" s="50">
        <f t="shared" si="73"/>
        <v>18.227758999011645</v>
      </c>
      <c r="BS100" s="2">
        <f t="shared" si="74"/>
        <v>6.4508990384247455E-2</v>
      </c>
      <c r="BT100" s="2">
        <f t="shared" si="75"/>
        <v>0.67293382784921518</v>
      </c>
      <c r="BU100" s="2">
        <f t="shared" si="76"/>
        <v>1.6262995463047549</v>
      </c>
      <c r="BV100" s="2">
        <f t="shared" si="77"/>
        <v>1.4424684431033361</v>
      </c>
      <c r="BW100" s="50">
        <f t="shared" si="78"/>
        <v>735.46526058730194</v>
      </c>
      <c r="BX100" s="50">
        <f t="shared" si="79"/>
        <v>369.4916083413234</v>
      </c>
      <c r="BY100" s="50">
        <f t="shared" si="80"/>
        <v>82.19959175400578</v>
      </c>
      <c r="BZ100" s="50">
        <f t="shared" si="81"/>
        <v>18.227758994874016</v>
      </c>
      <c r="CA100" s="2">
        <f t="shared" si="82"/>
        <v>6.4508990348843359E-2</v>
      </c>
      <c r="CB100" s="2">
        <f t="shared" si="83"/>
        <v>0.67293382711361438</v>
      </c>
      <c r="CC100" s="2">
        <f t="shared" si="84"/>
        <v>1.6262995469125026</v>
      </c>
      <c r="CD100" s="2">
        <f t="shared" si="85"/>
        <v>1.4424684432795927</v>
      </c>
      <c r="CE100" s="50">
        <f t="shared" si="86"/>
        <v>735.46526031067083</v>
      </c>
      <c r="CF100" s="50">
        <f t="shared" si="87"/>
        <v>369.49160833137853</v>
      </c>
      <c r="CG100" s="50">
        <f t="shared" si="88"/>
        <v>82.199591752634376</v>
      </c>
      <c r="CH100" s="50">
        <f t="shared" si="89"/>
        <v>18.227758994661237</v>
      </c>
      <c r="CI100" s="2">
        <f t="shared" si="90"/>
        <v>6.450899034702276E-2</v>
      </c>
      <c r="CJ100" s="2">
        <f t="shared" si="91"/>
        <v>0.67293382707578797</v>
      </c>
      <c r="CK100" s="2">
        <f t="shared" si="92"/>
        <v>1.6262995469437544</v>
      </c>
      <c r="CL100" s="2">
        <f t="shared" si="93"/>
        <v>1.4424684432886563</v>
      </c>
      <c r="CM100" s="50">
        <f t="shared" si="94"/>
        <v>735.46526029644565</v>
      </c>
      <c r="CN100" s="50">
        <f t="shared" si="95"/>
        <v>369.49160833086717</v>
      </c>
      <c r="CO100" s="50">
        <f t="shared" si="96"/>
        <v>82.19959175256389</v>
      </c>
      <c r="CP100" s="50">
        <f t="shared" si="97"/>
        <v>18.227758994650291</v>
      </c>
      <c r="CQ100" s="2">
        <f t="shared" si="98"/>
        <v>6.4508990346929099E-2</v>
      </c>
      <c r="CR100" s="2">
        <f t="shared" si="99"/>
        <v>0.67293382707384342</v>
      </c>
      <c r="CS100" s="2">
        <f t="shared" si="100"/>
        <v>1.6262995469453616</v>
      </c>
      <c r="CT100" s="2">
        <f t="shared" si="101"/>
        <v>1.4424684432891222</v>
      </c>
      <c r="CU100" s="50">
        <f t="shared" si="102"/>
        <v>735.46526029571464</v>
      </c>
      <c r="CV100" s="50">
        <f t="shared" si="103"/>
        <v>369.4916083308409</v>
      </c>
      <c r="CW100" s="66">
        <f t="shared" si="104"/>
        <v>82.199591752560266</v>
      </c>
      <c r="CX100" s="66">
        <f t="shared" si="105"/>
        <v>18.227758994649733</v>
      </c>
      <c r="CY100" s="67">
        <f t="shared" si="106"/>
        <v>6.4508990346924297E-2</v>
      </c>
      <c r="CZ100" s="67">
        <f t="shared" si="107"/>
        <v>0.67293382707374338</v>
      </c>
      <c r="DA100" s="67">
        <f t="shared" si="108"/>
        <v>1.6262995469454438</v>
      </c>
      <c r="DB100" s="67">
        <f t="shared" si="109"/>
        <v>1.4424684432891464</v>
      </c>
      <c r="DC100" s="66">
        <f t="shared" si="110"/>
        <v>735.46526029567679</v>
      </c>
      <c r="DD100" s="50">
        <f t="shared" si="111"/>
        <v>369.49160833083954</v>
      </c>
      <c r="DE100" s="66">
        <f t="shared" si="112"/>
        <v>82.199591752560082</v>
      </c>
      <c r="DF100" s="66">
        <f t="shared" si="113"/>
        <v>18.227758994649708</v>
      </c>
      <c r="DG100" s="67">
        <f t="shared" si="114"/>
        <v>6.4508990346924075E-2</v>
      </c>
      <c r="DH100" s="67">
        <f t="shared" si="115"/>
        <v>0.67293382707373783</v>
      </c>
      <c r="DI100" s="67">
        <f t="shared" si="116"/>
        <v>1.6262995469454486</v>
      </c>
      <c r="DJ100" s="67">
        <f t="shared" si="117"/>
        <v>1.4424684432891475</v>
      </c>
      <c r="DK100" s="66">
        <f t="shared" si="118"/>
        <v>735.46526029567474</v>
      </c>
      <c r="DL100" s="50">
        <f t="shared" si="119"/>
        <v>369.49160833083943</v>
      </c>
      <c r="DM100" s="66">
        <f t="shared" si="120"/>
        <v>82.199591752560082</v>
      </c>
      <c r="DN100" s="66">
        <f t="shared" si="121"/>
        <v>18.227758994649708</v>
      </c>
      <c r="DO100" s="67">
        <f t="shared" si="122"/>
        <v>6.4508990346924047E-2</v>
      </c>
      <c r="DP100" s="67">
        <f t="shared" si="123"/>
        <v>0.6729338270737375</v>
      </c>
      <c r="DQ100" s="67">
        <f t="shared" si="124"/>
        <v>1.6262995469454486</v>
      </c>
      <c r="DR100" s="67">
        <f t="shared" si="125"/>
        <v>1.4424684432891477</v>
      </c>
      <c r="DS100" s="66">
        <f t="shared" si="126"/>
        <v>735.46526029567474</v>
      </c>
      <c r="DT100" s="50">
        <f t="shared" si="127"/>
        <v>369.49160833083943</v>
      </c>
      <c r="DU100" s="66">
        <f t="shared" si="128"/>
        <v>82.199591752560082</v>
      </c>
      <c r="DV100" s="66">
        <f t="shared" si="129"/>
        <v>18.227758994649708</v>
      </c>
      <c r="DW100" s="67">
        <f t="shared" si="130"/>
        <v>6.4508990346924047E-2</v>
      </c>
      <c r="DX100" s="67">
        <f t="shared" si="131"/>
        <v>0.6729338270737375</v>
      </c>
      <c r="DY100" s="67">
        <f t="shared" si="132"/>
        <v>1.6262995469454486</v>
      </c>
      <c r="DZ100" s="67">
        <f t="shared" si="133"/>
        <v>1.4424684432891477</v>
      </c>
      <c r="EA100" s="66">
        <f t="shared" si="134"/>
        <v>735.46526029567474</v>
      </c>
      <c r="EB100" s="50">
        <f t="shared" si="135"/>
        <v>369.49160833083943</v>
      </c>
      <c r="EC100" s="66">
        <f t="shared" si="136"/>
        <v>82.199591752560082</v>
      </c>
      <c r="ED100" s="66">
        <f t="shared" si="137"/>
        <v>18.227758994649708</v>
      </c>
      <c r="EE100" s="67">
        <f t="shared" si="138"/>
        <v>6.4508990346924047E-2</v>
      </c>
      <c r="EF100" s="67">
        <f t="shared" si="139"/>
        <v>0.6729338270737375</v>
      </c>
      <c r="EG100" s="67">
        <f t="shared" si="140"/>
        <v>1.6262995469454486</v>
      </c>
      <c r="EH100" s="67">
        <f t="shared" si="141"/>
        <v>1.4424684432891477</v>
      </c>
      <c r="EI100" s="66">
        <f t="shared" si="142"/>
        <v>735.46526029567474</v>
      </c>
      <c r="EJ100" s="50">
        <f t="shared" si="143"/>
        <v>369.49160833083943</v>
      </c>
      <c r="EK100" s="66">
        <f t="shared" si="144"/>
        <v>82.199591752560082</v>
      </c>
      <c r="EL100" s="66">
        <f t="shared" si="145"/>
        <v>18.227758994649708</v>
      </c>
      <c r="EM100" s="67">
        <f t="shared" si="146"/>
        <v>6.4508990346924047E-2</v>
      </c>
      <c r="EN100" s="67">
        <f t="shared" si="147"/>
        <v>0.6729338270737375</v>
      </c>
      <c r="EO100" s="67">
        <f t="shared" si="148"/>
        <v>1.6262995469454486</v>
      </c>
      <c r="EP100" s="67">
        <f t="shared" si="149"/>
        <v>1.4424684432891477</v>
      </c>
      <c r="EQ100" s="50">
        <f t="shared" si="150"/>
        <v>0.43283271911722887</v>
      </c>
      <c r="ER100" s="50">
        <f t="shared" si="151"/>
        <v>96.341608330839449</v>
      </c>
    </row>
    <row r="101" spans="19:148" x14ac:dyDescent="0.25">
      <c r="S101" s="50">
        <v>0.39</v>
      </c>
      <c r="T101" s="56">
        <f t="shared" si="23"/>
        <v>381.20418268746397</v>
      </c>
      <c r="U101" s="50">
        <f t="shared" si="24"/>
        <v>83.873687312832416</v>
      </c>
      <c r="V101" s="50">
        <f t="shared" si="25"/>
        <v>18.484000478339304</v>
      </c>
      <c r="W101" s="2">
        <f t="shared" si="152"/>
        <v>6.6589084909106117E-2</v>
      </c>
      <c r="X101" s="2">
        <f t="shared" si="153"/>
        <v>0.71787659830732187</v>
      </c>
      <c r="Y101" s="2">
        <f t="shared" si="28"/>
        <v>1.5602017946813553</v>
      </c>
      <c r="Z101" s="2">
        <f t="shared" si="29"/>
        <v>1.4489550072710189</v>
      </c>
      <c r="AA101" s="50">
        <f t="shared" si="30"/>
        <v>750.97547570796405</v>
      </c>
      <c r="AB101" s="50">
        <f t="shared" si="31"/>
        <v>370.044453797914</v>
      </c>
      <c r="AC101" s="50">
        <f t="shared" si="32"/>
        <v>82.275955102984568</v>
      </c>
      <c r="AD101" s="50">
        <f t="shared" si="33"/>
        <v>18.239599371678903</v>
      </c>
      <c r="AE101" s="2">
        <f t="shared" si="34"/>
        <v>6.461005877820114E-2</v>
      </c>
      <c r="AF101" s="2">
        <f t="shared" si="35"/>
        <v>0.6750375031646566</v>
      </c>
      <c r="AG101" s="2">
        <f t="shared" si="36"/>
        <v>1.5929489458257065</v>
      </c>
      <c r="AH101" s="2">
        <f t="shared" si="37"/>
        <v>1.4598130290838633</v>
      </c>
      <c r="AI101" s="50">
        <f t="shared" si="38"/>
        <v>735.88265169727993</v>
      </c>
      <c r="AJ101" s="50">
        <f t="shared" si="39"/>
        <v>369.50660999343552</v>
      </c>
      <c r="AK101" s="50">
        <f t="shared" si="40"/>
        <v>82.201660582770145</v>
      </c>
      <c r="AL101" s="50">
        <f t="shared" si="41"/>
        <v>18.228079963916965</v>
      </c>
      <c r="AM101" s="2">
        <f t="shared" si="42"/>
        <v>6.4511736570406417E-2</v>
      </c>
      <c r="AN101" s="2">
        <f t="shared" si="43"/>
        <v>0.67299088871589441</v>
      </c>
      <c r="AO101" s="2">
        <f t="shared" si="44"/>
        <v>1.5945623896880676</v>
      </c>
      <c r="AP101" s="2">
        <f t="shared" si="45"/>
        <v>1.4603335422088675</v>
      </c>
      <c r="AQ101" s="50">
        <f t="shared" si="46"/>
        <v>735.11725835375182</v>
      </c>
      <c r="AR101" s="50">
        <f t="shared" si="47"/>
        <v>369.47909530795937</v>
      </c>
      <c r="AS101" s="50">
        <f t="shared" si="48"/>
        <v>82.197866263747215</v>
      </c>
      <c r="AT101" s="50">
        <f t="shared" si="49"/>
        <v>18.227491285064538</v>
      </c>
      <c r="AU101" s="2">
        <f t="shared" si="50"/>
        <v>6.4506699539493575E-2</v>
      </c>
      <c r="AV101" s="2">
        <f t="shared" si="51"/>
        <v>0.67288623239365852</v>
      </c>
      <c r="AW101" s="2">
        <f t="shared" si="52"/>
        <v>1.5946450187788321</v>
      </c>
      <c r="AX101" s="2">
        <f t="shared" si="53"/>
        <v>1.4603601632251197</v>
      </c>
      <c r="AY101" s="50">
        <f t="shared" si="54"/>
        <v>735.07800367225047</v>
      </c>
      <c r="AZ101" s="50">
        <f t="shared" si="55"/>
        <v>369.47768353291667</v>
      </c>
      <c r="BA101" s="50">
        <f t="shared" si="56"/>
        <v>82.197671594468119</v>
      </c>
      <c r="BB101" s="50">
        <f t="shared" si="57"/>
        <v>18.227461081662788</v>
      </c>
      <c r="BC101" s="2">
        <f t="shared" si="58"/>
        <v>6.4506441071390419E-2</v>
      </c>
      <c r="BD101" s="2">
        <f t="shared" si="59"/>
        <v>0.67288086260403768</v>
      </c>
      <c r="BE101" s="2">
        <f t="shared" si="60"/>
        <v>1.5946492587023657</v>
      </c>
      <c r="BF101" s="2">
        <f t="shared" si="61"/>
        <v>1.4603615291275009</v>
      </c>
      <c r="BG101" s="50">
        <f t="shared" si="62"/>
        <v>735.07598925849686</v>
      </c>
      <c r="BH101" s="50">
        <f t="shared" si="63"/>
        <v>369.47761108386862</v>
      </c>
      <c r="BI101" s="50">
        <f t="shared" si="64"/>
        <v>82.197661604532598</v>
      </c>
      <c r="BJ101" s="50">
        <f t="shared" si="65"/>
        <v>18.227459531697988</v>
      </c>
      <c r="BK101" s="2">
        <f t="shared" si="66"/>
        <v>6.4506427807352648E-2</v>
      </c>
      <c r="BL101" s="2">
        <f t="shared" si="67"/>
        <v>0.67288058703908316</v>
      </c>
      <c r="BM101" s="2">
        <f t="shared" si="68"/>
        <v>1.5946494762861085</v>
      </c>
      <c r="BN101" s="2">
        <f t="shared" si="69"/>
        <v>1.4603615992224206</v>
      </c>
      <c r="BO101" s="50">
        <f t="shared" si="70"/>
        <v>735.07588588272858</v>
      </c>
      <c r="BP101" s="50">
        <f t="shared" si="71"/>
        <v>369.4776073659209</v>
      </c>
      <c r="BQ101" s="50">
        <f t="shared" si="72"/>
        <v>82.19766109186817</v>
      </c>
      <c r="BR101" s="50">
        <f t="shared" si="73"/>
        <v>18.227459452156747</v>
      </c>
      <c r="BS101" s="2">
        <f t="shared" si="74"/>
        <v>6.4506427126667279E-2</v>
      </c>
      <c r="BT101" s="2">
        <f t="shared" si="75"/>
        <v>0.67288057289761294</v>
      </c>
      <c r="BU101" s="2">
        <f t="shared" si="76"/>
        <v>1.5946494874520956</v>
      </c>
      <c r="BV101" s="2">
        <f t="shared" si="77"/>
        <v>1.4603616028195585</v>
      </c>
      <c r="BW101" s="50">
        <f t="shared" si="78"/>
        <v>735.07588057767862</v>
      </c>
      <c r="BX101" s="50">
        <f t="shared" si="79"/>
        <v>369.4776071751229</v>
      </c>
      <c r="BY101" s="50">
        <f t="shared" si="80"/>
        <v>82.197661065559188</v>
      </c>
      <c r="BZ101" s="50">
        <f t="shared" si="81"/>
        <v>18.227459448074843</v>
      </c>
      <c r="CA101" s="2">
        <f t="shared" si="82"/>
        <v>6.4506427091735818E-2</v>
      </c>
      <c r="CB101" s="2">
        <f t="shared" si="83"/>
        <v>0.67288057217189956</v>
      </c>
      <c r="CC101" s="2">
        <f t="shared" si="84"/>
        <v>1.5946494880251127</v>
      </c>
      <c r="CD101" s="2">
        <f t="shared" si="85"/>
        <v>1.4603616030041568</v>
      </c>
      <c r="CE101" s="50">
        <f t="shared" si="86"/>
        <v>735.07588030543309</v>
      </c>
      <c r="CF101" s="50">
        <f t="shared" si="87"/>
        <v>369.47760716533139</v>
      </c>
      <c r="CG101" s="50">
        <f t="shared" si="88"/>
        <v>82.197661064209058</v>
      </c>
      <c r="CH101" s="50">
        <f t="shared" si="89"/>
        <v>18.227459447865364</v>
      </c>
      <c r="CI101" s="2">
        <f t="shared" si="90"/>
        <v>6.4506427089943155E-2</v>
      </c>
      <c r="CJ101" s="2">
        <f t="shared" si="91"/>
        <v>0.67288057213465691</v>
      </c>
      <c r="CK101" s="2">
        <f t="shared" si="92"/>
        <v>1.5946494880545194</v>
      </c>
      <c r="CL101" s="2">
        <f t="shared" si="93"/>
        <v>1.4603616030136302</v>
      </c>
      <c r="CM101" s="50">
        <f t="shared" si="94"/>
        <v>735.07588029146223</v>
      </c>
      <c r="CN101" s="50">
        <f t="shared" si="95"/>
        <v>369.47760716482901</v>
      </c>
      <c r="CO101" s="50">
        <f t="shared" si="96"/>
        <v>82.197661064139794</v>
      </c>
      <c r="CP101" s="50">
        <f t="shared" si="97"/>
        <v>18.227459447854613</v>
      </c>
      <c r="CQ101" s="2">
        <f t="shared" si="98"/>
        <v>6.4506427089851159E-2</v>
      </c>
      <c r="CR101" s="2">
        <f t="shared" si="99"/>
        <v>0.67288057213274632</v>
      </c>
      <c r="CS101" s="2">
        <f t="shared" si="100"/>
        <v>1.5946494880560278</v>
      </c>
      <c r="CT101" s="2">
        <f t="shared" si="101"/>
        <v>1.4603616030141162</v>
      </c>
      <c r="CU101" s="50">
        <f t="shared" si="102"/>
        <v>735.07588029074543</v>
      </c>
      <c r="CV101" s="50">
        <f t="shared" si="103"/>
        <v>369.4776071648032</v>
      </c>
      <c r="CW101" s="66">
        <f t="shared" si="104"/>
        <v>82.197661064136213</v>
      </c>
      <c r="CX101" s="66">
        <f t="shared" si="105"/>
        <v>18.227459447854063</v>
      </c>
      <c r="CY101" s="67">
        <f t="shared" si="106"/>
        <v>6.4506427089846469E-2</v>
      </c>
      <c r="CZ101" s="67">
        <f t="shared" si="107"/>
        <v>0.67288057213264807</v>
      </c>
      <c r="DA101" s="67">
        <f t="shared" si="108"/>
        <v>1.5946494880561055</v>
      </c>
      <c r="DB101" s="67">
        <f t="shared" si="109"/>
        <v>1.4603616030141411</v>
      </c>
      <c r="DC101" s="66">
        <f t="shared" si="110"/>
        <v>735.07588029070894</v>
      </c>
      <c r="DD101" s="50">
        <f t="shared" si="111"/>
        <v>369.47760716480184</v>
      </c>
      <c r="DE101" s="66">
        <f t="shared" si="112"/>
        <v>82.197661064136042</v>
      </c>
      <c r="DF101" s="66">
        <f t="shared" si="113"/>
        <v>18.227459447854038</v>
      </c>
      <c r="DG101" s="67">
        <f t="shared" si="114"/>
        <v>6.4506427089846219E-2</v>
      </c>
      <c r="DH101" s="67">
        <f t="shared" si="115"/>
        <v>0.67288057213264274</v>
      </c>
      <c r="DI101" s="67">
        <f t="shared" si="116"/>
        <v>1.5946494880561095</v>
      </c>
      <c r="DJ101" s="67">
        <f t="shared" si="117"/>
        <v>1.4603616030141424</v>
      </c>
      <c r="DK101" s="66">
        <f t="shared" si="118"/>
        <v>735.07588029070689</v>
      </c>
      <c r="DL101" s="50">
        <f t="shared" si="119"/>
        <v>369.47760716480184</v>
      </c>
      <c r="DM101" s="66">
        <f t="shared" si="120"/>
        <v>82.197661064136042</v>
      </c>
      <c r="DN101" s="66">
        <f t="shared" si="121"/>
        <v>18.227459447854038</v>
      </c>
      <c r="DO101" s="67">
        <f t="shared" si="122"/>
        <v>6.4506427089846219E-2</v>
      </c>
      <c r="DP101" s="67">
        <f t="shared" si="123"/>
        <v>0.67288057213264274</v>
      </c>
      <c r="DQ101" s="67">
        <f t="shared" si="124"/>
        <v>1.5946494880561095</v>
      </c>
      <c r="DR101" s="67">
        <f t="shared" si="125"/>
        <v>1.4603616030141424</v>
      </c>
      <c r="DS101" s="66">
        <f t="shared" si="126"/>
        <v>735.07588029070689</v>
      </c>
      <c r="DT101" s="50">
        <f t="shared" si="127"/>
        <v>369.47760716480184</v>
      </c>
      <c r="DU101" s="66">
        <f t="shared" si="128"/>
        <v>82.197661064136042</v>
      </c>
      <c r="DV101" s="66">
        <f t="shared" si="129"/>
        <v>18.227459447854038</v>
      </c>
      <c r="DW101" s="67">
        <f t="shared" si="130"/>
        <v>6.4506427089846219E-2</v>
      </c>
      <c r="DX101" s="67">
        <f t="shared" si="131"/>
        <v>0.67288057213264274</v>
      </c>
      <c r="DY101" s="67">
        <f t="shared" si="132"/>
        <v>1.5946494880561095</v>
      </c>
      <c r="DZ101" s="67">
        <f t="shared" si="133"/>
        <v>1.4603616030141424</v>
      </c>
      <c r="EA101" s="66">
        <f t="shared" si="134"/>
        <v>735.07588029070689</v>
      </c>
      <c r="EB101" s="50">
        <f t="shared" si="135"/>
        <v>369.47760716480184</v>
      </c>
      <c r="EC101" s="66">
        <f t="shared" si="136"/>
        <v>82.197661064136042</v>
      </c>
      <c r="ED101" s="66">
        <f t="shared" si="137"/>
        <v>18.227459447854038</v>
      </c>
      <c r="EE101" s="67">
        <f t="shared" si="138"/>
        <v>6.4506427089846219E-2</v>
      </c>
      <c r="EF101" s="67">
        <f t="shared" si="139"/>
        <v>0.67288057213264274</v>
      </c>
      <c r="EG101" s="67">
        <f t="shared" si="140"/>
        <v>1.5946494880561095</v>
      </c>
      <c r="EH101" s="67">
        <f t="shared" si="141"/>
        <v>1.4603616030141424</v>
      </c>
      <c r="EI101" s="66">
        <f t="shared" si="142"/>
        <v>735.07588029070689</v>
      </c>
      <c r="EJ101" s="50">
        <f t="shared" si="143"/>
        <v>369.47760716480184</v>
      </c>
      <c r="EK101" s="66">
        <f t="shared" si="144"/>
        <v>82.197661064136042</v>
      </c>
      <c r="EL101" s="66">
        <f t="shared" si="145"/>
        <v>18.227459447854038</v>
      </c>
      <c r="EM101" s="67">
        <f t="shared" si="146"/>
        <v>6.4506427089846219E-2</v>
      </c>
      <c r="EN101" s="67">
        <f t="shared" si="147"/>
        <v>0.67288057213264274</v>
      </c>
      <c r="EO101" s="67">
        <f t="shared" si="148"/>
        <v>1.5946494880561095</v>
      </c>
      <c r="EP101" s="67">
        <f t="shared" si="149"/>
        <v>1.4603616030141424</v>
      </c>
      <c r="EQ101" s="50">
        <f t="shared" si="150"/>
        <v>0.43534724369233174</v>
      </c>
      <c r="ER101" s="50">
        <f t="shared" si="151"/>
        <v>96.327607164801861</v>
      </c>
    </row>
    <row r="102" spans="19:148" x14ac:dyDescent="0.25">
      <c r="S102" s="61">
        <v>0.4</v>
      </c>
      <c r="T102" s="64">
        <f t="shared" si="23"/>
        <v>381.17172524007617</v>
      </c>
      <c r="U102" s="61">
        <f t="shared" si="24"/>
        <v>83.868877592782752</v>
      </c>
      <c r="V102" s="61">
        <f t="shared" si="25"/>
        <v>18.483274332539501</v>
      </c>
      <c r="W102" s="65">
        <f t="shared" si="152"/>
        <v>6.6583501664390615E-2</v>
      </c>
      <c r="X102" s="65">
        <f t="shared" si="153"/>
        <v>0.71775093146866031</v>
      </c>
      <c r="Y102" s="65">
        <f t="shared" si="28"/>
        <v>1.5317965873425006</v>
      </c>
      <c r="Z102" s="65">
        <f t="shared" si="29"/>
        <v>1.4665297993154476</v>
      </c>
      <c r="AA102" s="61">
        <f t="shared" si="30"/>
        <v>750.57875801384989</v>
      </c>
      <c r="AB102" s="61">
        <f t="shared" si="31"/>
        <v>370.03042997808097</v>
      </c>
      <c r="AC102" s="61">
        <f t="shared" si="32"/>
        <v>82.274014910340412</v>
      </c>
      <c r="AD102" s="61">
        <f t="shared" si="33"/>
        <v>18.239298717866497</v>
      </c>
      <c r="AE102" s="65">
        <f t="shared" si="34"/>
        <v>6.4607498477404449E-2</v>
      </c>
      <c r="AF102" s="65">
        <f t="shared" si="35"/>
        <v>0.67498411903731459</v>
      </c>
      <c r="AG102" s="65">
        <f t="shared" si="36"/>
        <v>1.5630389724147495</v>
      </c>
      <c r="AH102" s="65">
        <f t="shared" si="37"/>
        <v>1.4780293558758295</v>
      </c>
      <c r="AI102" s="61">
        <f t="shared" si="38"/>
        <v>735.54194434994201</v>
      </c>
      <c r="AJ102" s="61">
        <f t="shared" si="39"/>
        <v>369.4943649904834</v>
      </c>
      <c r="AK102" s="61">
        <f t="shared" si="40"/>
        <v>82.199971900625115</v>
      </c>
      <c r="AL102" s="61">
        <f t="shared" si="41"/>
        <v>18.227817973628412</v>
      </c>
      <c r="AM102" s="65">
        <f t="shared" si="42"/>
        <v>6.4509494999996156E-2</v>
      </c>
      <c r="AN102" s="65">
        <f t="shared" si="43"/>
        <v>0.67294431245313424</v>
      </c>
      <c r="AO102" s="65">
        <f t="shared" si="44"/>
        <v>1.5645761002522776</v>
      </c>
      <c r="AP102" s="65">
        <f t="shared" si="45"/>
        <v>1.4785797982123146</v>
      </c>
      <c r="AQ102" s="61">
        <f t="shared" si="46"/>
        <v>734.7807801469786</v>
      </c>
      <c r="AR102" s="61">
        <f t="shared" si="47"/>
        <v>369.4669920371623</v>
      </c>
      <c r="AS102" s="61">
        <f t="shared" si="48"/>
        <v>82.19619740008055</v>
      </c>
      <c r="AT102" s="61">
        <f t="shared" si="49"/>
        <v>18.227232353845707</v>
      </c>
      <c r="AU102" s="65">
        <f t="shared" si="50"/>
        <v>6.4504483610667684E-2</v>
      </c>
      <c r="AV102" s="65">
        <f t="shared" si="51"/>
        <v>0.67284019707631604</v>
      </c>
      <c r="AW102" s="65">
        <f t="shared" si="52"/>
        <v>1.5646546761650624</v>
      </c>
      <c r="AX102" s="65">
        <f t="shared" si="53"/>
        <v>1.478607898063838</v>
      </c>
      <c r="AY102" s="61">
        <f t="shared" si="54"/>
        <v>734.74181502678141</v>
      </c>
      <c r="AZ102" s="61">
        <f t="shared" si="55"/>
        <v>369.46559015182879</v>
      </c>
      <c r="BA102" s="61">
        <f t="shared" si="56"/>
        <v>82.196004108402605</v>
      </c>
      <c r="BB102" s="61">
        <f t="shared" si="57"/>
        <v>18.227202363382332</v>
      </c>
      <c r="BC102" s="65">
        <f t="shared" si="58"/>
        <v>6.4504226937658227E-2</v>
      </c>
      <c r="BD102" s="65">
        <f t="shared" si="59"/>
        <v>0.67283486499684153</v>
      </c>
      <c r="BE102" s="65">
        <f t="shared" si="60"/>
        <v>1.5646587005967378</v>
      </c>
      <c r="BF102" s="65">
        <f t="shared" si="61"/>
        <v>1.4786093371577296</v>
      </c>
      <c r="BG102" s="61">
        <f t="shared" si="62"/>
        <v>734.73981920033964</v>
      </c>
      <c r="BH102" s="61">
        <f t="shared" si="63"/>
        <v>369.46551834443949</v>
      </c>
      <c r="BI102" s="61">
        <f t="shared" si="64"/>
        <v>82.195994207657108</v>
      </c>
      <c r="BJ102" s="61">
        <f t="shared" si="65"/>
        <v>18.227200827214652</v>
      </c>
      <c r="BK102" s="65">
        <f t="shared" si="66"/>
        <v>6.4504213790301496E-2</v>
      </c>
      <c r="BL102" s="65">
        <f t="shared" si="67"/>
        <v>0.67283459187728867</v>
      </c>
      <c r="BM102" s="65">
        <f t="shared" si="68"/>
        <v>1.5646589067368211</v>
      </c>
      <c r="BN102" s="65">
        <f t="shared" si="69"/>
        <v>1.4786094108709664</v>
      </c>
      <c r="BO102" s="61">
        <f t="shared" si="70"/>
        <v>734.73971696941669</v>
      </c>
      <c r="BP102" s="61">
        <f t="shared" si="71"/>
        <v>369.46551466629194</v>
      </c>
      <c r="BQ102" s="61">
        <f t="shared" si="72"/>
        <v>82.195993700517164</v>
      </c>
      <c r="BR102" s="61">
        <f t="shared" si="73"/>
        <v>18.227200748528457</v>
      </c>
      <c r="BS102" s="65">
        <f t="shared" si="74"/>
        <v>6.450421311686208E-2</v>
      </c>
      <c r="BT102" s="65">
        <f t="shared" si="75"/>
        <v>0.6728345778874476</v>
      </c>
      <c r="BU102" s="65">
        <f t="shared" si="76"/>
        <v>1.5646589172958145</v>
      </c>
      <c r="BV102" s="65">
        <f t="shared" si="77"/>
        <v>1.4786094146467359</v>
      </c>
      <c r="BW102" s="61">
        <f t="shared" si="78"/>
        <v>734.73971173290056</v>
      </c>
      <c r="BX102" s="61">
        <f t="shared" si="79"/>
        <v>369.46551447788829</v>
      </c>
      <c r="BY102" s="61">
        <f t="shared" si="80"/>
        <v>82.195993674540276</v>
      </c>
      <c r="BZ102" s="61">
        <f t="shared" si="81"/>
        <v>18.22720074449796</v>
      </c>
      <c r="CA102" s="65">
        <f t="shared" si="82"/>
        <v>6.4504213082366854E-2</v>
      </c>
      <c r="CB102" s="65">
        <f t="shared" si="83"/>
        <v>0.67283457717085415</v>
      </c>
      <c r="CC102" s="65">
        <f t="shared" si="84"/>
        <v>1.5646589178366717</v>
      </c>
      <c r="CD102" s="65">
        <f t="shared" si="85"/>
        <v>1.4786094148401399</v>
      </c>
      <c r="CE102" s="61">
        <f t="shared" si="86"/>
        <v>734.73971146467397</v>
      </c>
      <c r="CF102" s="61">
        <f t="shared" si="87"/>
        <v>369.46551446823776</v>
      </c>
      <c r="CG102" s="61">
        <f t="shared" si="88"/>
        <v>82.195993673209657</v>
      </c>
      <c r="CH102" s="61">
        <f t="shared" si="89"/>
        <v>18.227200744291508</v>
      </c>
      <c r="CI102" s="65">
        <f t="shared" si="90"/>
        <v>6.450421308059992E-2</v>
      </c>
      <c r="CJ102" s="65">
        <f t="shared" si="91"/>
        <v>0.67283457713414818</v>
      </c>
      <c r="CK102" s="65">
        <f t="shared" si="92"/>
        <v>1.5646589178643762</v>
      </c>
      <c r="CL102" s="65">
        <f t="shared" si="93"/>
        <v>1.4786094148500466</v>
      </c>
      <c r="CM102" s="61">
        <f t="shared" si="94"/>
        <v>734.73971145093446</v>
      </c>
      <c r="CN102" s="61">
        <f t="shared" si="95"/>
        <v>369.46551446774345</v>
      </c>
      <c r="CO102" s="61">
        <f t="shared" si="96"/>
        <v>82.195993673141473</v>
      </c>
      <c r="CP102" s="61">
        <f t="shared" si="97"/>
        <v>18.227200744280928</v>
      </c>
      <c r="CQ102" s="65">
        <f t="shared" si="98"/>
        <v>6.4504213080509437E-2</v>
      </c>
      <c r="CR102" s="65">
        <f t="shared" si="99"/>
        <v>0.67283457713226813</v>
      </c>
      <c r="CS102" s="65">
        <f t="shared" si="100"/>
        <v>1.564658917865795</v>
      </c>
      <c r="CT102" s="65">
        <f t="shared" si="101"/>
        <v>1.478609414850554</v>
      </c>
      <c r="CU102" s="61">
        <f t="shared" si="102"/>
        <v>734.7397114502304</v>
      </c>
      <c r="CV102" s="61">
        <f t="shared" si="103"/>
        <v>369.46551446771809</v>
      </c>
      <c r="CW102" s="61">
        <f t="shared" si="104"/>
        <v>82.195993673137991</v>
      </c>
      <c r="CX102" s="61">
        <f t="shared" si="105"/>
        <v>18.227200744280388</v>
      </c>
      <c r="CY102" s="65">
        <f t="shared" si="106"/>
        <v>6.4504213080504774E-2</v>
      </c>
      <c r="CZ102" s="65">
        <f t="shared" si="107"/>
        <v>0.67283457713217176</v>
      </c>
      <c r="DA102" s="65">
        <f t="shared" si="108"/>
        <v>1.5646589178658676</v>
      </c>
      <c r="DB102" s="65">
        <f t="shared" si="109"/>
        <v>1.4786094148505802</v>
      </c>
      <c r="DC102" s="61">
        <f t="shared" si="110"/>
        <v>734.73971145019402</v>
      </c>
      <c r="DD102" s="61">
        <f t="shared" si="111"/>
        <v>369.46551446771673</v>
      </c>
      <c r="DE102" s="61">
        <f t="shared" si="112"/>
        <v>82.195993673137778</v>
      </c>
      <c r="DF102" s="61">
        <f t="shared" si="113"/>
        <v>18.227200744280353</v>
      </c>
      <c r="DG102" s="65">
        <f t="shared" si="114"/>
        <v>6.4504213080504524E-2</v>
      </c>
      <c r="DH102" s="65">
        <f t="shared" si="115"/>
        <v>0.67283457713216666</v>
      </c>
      <c r="DI102" s="65">
        <f t="shared" si="116"/>
        <v>1.5646589178658716</v>
      </c>
      <c r="DJ102" s="65">
        <f t="shared" si="117"/>
        <v>1.4786094148505815</v>
      </c>
      <c r="DK102" s="61">
        <f t="shared" si="118"/>
        <v>734.7397114501922</v>
      </c>
      <c r="DL102" s="61">
        <f t="shared" si="119"/>
        <v>369.46551446771673</v>
      </c>
      <c r="DM102" s="61">
        <f t="shared" si="120"/>
        <v>82.195993673137778</v>
      </c>
      <c r="DN102" s="61">
        <f t="shared" si="121"/>
        <v>18.227200744280353</v>
      </c>
      <c r="DO102" s="65">
        <f t="shared" si="122"/>
        <v>6.4504213080504524E-2</v>
      </c>
      <c r="DP102" s="65">
        <f t="shared" si="123"/>
        <v>0.67283457713216666</v>
      </c>
      <c r="DQ102" s="65">
        <f t="shared" si="124"/>
        <v>1.5646589178658716</v>
      </c>
      <c r="DR102" s="65">
        <f t="shared" si="125"/>
        <v>1.4786094148505815</v>
      </c>
      <c r="DS102" s="61">
        <f t="shared" si="126"/>
        <v>734.7397114501922</v>
      </c>
      <c r="DT102" s="61">
        <f t="shared" si="127"/>
        <v>369.46551446771673</v>
      </c>
      <c r="DU102" s="61">
        <f t="shared" si="128"/>
        <v>82.195993673137778</v>
      </c>
      <c r="DV102" s="61">
        <f t="shared" si="129"/>
        <v>18.227200744280353</v>
      </c>
      <c r="DW102" s="65">
        <f t="shared" si="130"/>
        <v>6.4504213080504524E-2</v>
      </c>
      <c r="DX102" s="65">
        <f t="shared" si="131"/>
        <v>0.67283457713216666</v>
      </c>
      <c r="DY102" s="65">
        <f t="shared" si="132"/>
        <v>1.5646589178658716</v>
      </c>
      <c r="DZ102" s="65">
        <f t="shared" si="133"/>
        <v>1.4786094148505815</v>
      </c>
      <c r="EA102" s="61">
        <f t="shared" si="134"/>
        <v>734.7397114501922</v>
      </c>
      <c r="EB102" s="61">
        <f t="shared" si="135"/>
        <v>369.46551446771673</v>
      </c>
      <c r="EC102" s="61">
        <f t="shared" si="136"/>
        <v>82.195993673137778</v>
      </c>
      <c r="ED102" s="61">
        <f t="shared" si="137"/>
        <v>18.227200744280353</v>
      </c>
      <c r="EE102" s="65">
        <f t="shared" si="138"/>
        <v>6.4504213080504524E-2</v>
      </c>
      <c r="EF102" s="65">
        <f t="shared" si="139"/>
        <v>0.67283457713216666</v>
      </c>
      <c r="EG102" s="65">
        <f t="shared" si="140"/>
        <v>1.5646589178658716</v>
      </c>
      <c r="EH102" s="65">
        <f t="shared" si="141"/>
        <v>1.4786094148505815</v>
      </c>
      <c r="EI102" s="61">
        <f t="shared" si="142"/>
        <v>734.7397114501922</v>
      </c>
      <c r="EJ102" s="61">
        <f t="shared" si="143"/>
        <v>369.46551446771673</v>
      </c>
      <c r="EK102" s="61">
        <f t="shared" si="144"/>
        <v>82.195993673137778</v>
      </c>
      <c r="EL102" s="61">
        <f t="shared" si="145"/>
        <v>18.227200744280353</v>
      </c>
      <c r="EM102" s="65">
        <f t="shared" si="146"/>
        <v>6.4504213080504524E-2</v>
      </c>
      <c r="EN102" s="65">
        <f t="shared" si="147"/>
        <v>0.67283457713216666</v>
      </c>
      <c r="EO102" s="65">
        <f t="shared" si="148"/>
        <v>1.5646589178658716</v>
      </c>
      <c r="EP102" s="65">
        <f t="shared" si="149"/>
        <v>1.4786094148505815</v>
      </c>
      <c r="EQ102" s="61">
        <f t="shared" si="150"/>
        <v>0.43791212089974957</v>
      </c>
      <c r="ER102" s="61">
        <f t="shared" si="151"/>
        <v>96.315514467716753</v>
      </c>
    </row>
    <row r="103" spans="19:148" x14ac:dyDescent="0.25">
      <c r="S103" s="50">
        <v>0.41</v>
      </c>
      <c r="T103" s="56">
        <f t="shared" si="23"/>
        <v>381.13926779268849</v>
      </c>
      <c r="U103" s="50">
        <f t="shared" si="24"/>
        <v>83.86406886539352</v>
      </c>
      <c r="V103" s="50">
        <f t="shared" si="25"/>
        <v>18.482548278518465</v>
      </c>
      <c r="W103" s="2">
        <f t="shared" si="152"/>
        <v>6.6577917390961389E-2</v>
      </c>
      <c r="X103" s="2">
        <f t="shared" si="153"/>
        <v>0.71762527111633223</v>
      </c>
      <c r="Y103" s="2">
        <f t="shared" si="28"/>
        <v>1.5048634051703731</v>
      </c>
      <c r="Z103" s="2">
        <f t="shared" si="29"/>
        <v>1.484436544332808</v>
      </c>
      <c r="AA103" s="50">
        <f t="shared" si="30"/>
        <v>750.2381234715059</v>
      </c>
      <c r="AB103" s="50">
        <f t="shared" si="31"/>
        <v>370.01838384393568</v>
      </c>
      <c r="AC103" s="50">
        <f t="shared" si="32"/>
        <v>82.272348459736847</v>
      </c>
      <c r="AD103" s="50">
        <f t="shared" si="33"/>
        <v>18.239040475882756</v>
      </c>
      <c r="AE103" s="2">
        <f t="shared" si="34"/>
        <v>6.4605299094659868E-2</v>
      </c>
      <c r="AF103" s="2">
        <f t="shared" si="35"/>
        <v>0.67493826419008718</v>
      </c>
      <c r="AG103" s="2">
        <f t="shared" si="36"/>
        <v>1.5346691600848681</v>
      </c>
      <c r="AH103" s="2">
        <f t="shared" si="37"/>
        <v>1.4966066450125499</v>
      </c>
      <c r="AI103" s="50">
        <f t="shared" si="38"/>
        <v>735.25605009363426</v>
      </c>
      <c r="AJ103" s="50">
        <f t="shared" si="39"/>
        <v>369.48408638970318</v>
      </c>
      <c r="AK103" s="50">
        <f t="shared" si="40"/>
        <v>82.198554495767752</v>
      </c>
      <c r="AL103" s="50">
        <f t="shared" si="41"/>
        <v>18.227598065146157</v>
      </c>
      <c r="AM103" s="2">
        <f t="shared" si="42"/>
        <v>6.4507613293280974E-2</v>
      </c>
      <c r="AN103" s="2">
        <f t="shared" si="43"/>
        <v>0.6729052164265642</v>
      </c>
      <c r="AO103" s="2">
        <f t="shared" si="44"/>
        <v>1.5361338152822115</v>
      </c>
      <c r="AP103" s="2">
        <f t="shared" si="45"/>
        <v>1.4971884483718902</v>
      </c>
      <c r="AQ103" s="50">
        <f t="shared" si="46"/>
        <v>734.49890873446577</v>
      </c>
      <c r="AR103" s="50">
        <f t="shared" si="47"/>
        <v>369.45684950995837</v>
      </c>
      <c r="AS103" s="50">
        <f t="shared" si="48"/>
        <v>82.194798986751437</v>
      </c>
      <c r="AT103" s="50">
        <f t="shared" si="49"/>
        <v>18.227015378815331</v>
      </c>
      <c r="AU103" s="2">
        <f t="shared" si="50"/>
        <v>6.4502626561616538E-2</v>
      </c>
      <c r="AV103" s="2">
        <f t="shared" si="51"/>
        <v>0.67280162015724576</v>
      </c>
      <c r="AW103" s="2">
        <f t="shared" si="52"/>
        <v>1.5362085615495886</v>
      </c>
      <c r="AX103" s="2">
        <f t="shared" si="53"/>
        <v>1.4972180996052318</v>
      </c>
      <c r="AY103" s="50">
        <f t="shared" si="54"/>
        <v>734.46021510163575</v>
      </c>
      <c r="AZ103" s="50">
        <f t="shared" si="55"/>
        <v>369.45545695578642</v>
      </c>
      <c r="BA103" s="50">
        <f t="shared" si="56"/>
        <v>82.194606993230778</v>
      </c>
      <c r="BB103" s="50">
        <f t="shared" si="57"/>
        <v>18.226985589103911</v>
      </c>
      <c r="BC103" s="2">
        <f t="shared" si="58"/>
        <v>6.4502371584146581E-2</v>
      </c>
      <c r="BD103" s="2">
        <f t="shared" si="59"/>
        <v>0.67279632364706876</v>
      </c>
      <c r="BE103" s="2">
        <f t="shared" si="60"/>
        <v>1.5362123833564831</v>
      </c>
      <c r="BF103" s="2">
        <f t="shared" si="61"/>
        <v>1.4972196155801152</v>
      </c>
      <c r="BG103" s="50">
        <f t="shared" si="62"/>
        <v>734.45823653896298</v>
      </c>
      <c r="BH103" s="50">
        <f t="shared" si="63"/>
        <v>369.45538574722184</v>
      </c>
      <c r="BI103" s="50">
        <f t="shared" si="64"/>
        <v>82.194597175642528</v>
      </c>
      <c r="BJ103" s="50">
        <f t="shared" si="65"/>
        <v>18.226984065804633</v>
      </c>
      <c r="BK103" s="2">
        <f t="shared" si="66"/>
        <v>6.4502358545769772E-2</v>
      </c>
      <c r="BL103" s="2">
        <f t="shared" si="67"/>
        <v>0.67279605280914168</v>
      </c>
      <c r="BM103" s="2">
        <f t="shared" si="68"/>
        <v>1.5362125787859846</v>
      </c>
      <c r="BN103" s="2">
        <f t="shared" si="69"/>
        <v>1.497219693099775</v>
      </c>
      <c r="BO103" s="50">
        <f t="shared" si="70"/>
        <v>734.45813536406354</v>
      </c>
      <c r="BP103" s="50">
        <f t="shared" si="71"/>
        <v>369.45538210592815</v>
      </c>
      <c r="BQ103" s="50">
        <f t="shared" si="72"/>
        <v>82.194596673614214</v>
      </c>
      <c r="BR103" s="50">
        <f t="shared" si="73"/>
        <v>18.226983987909801</v>
      </c>
      <c r="BS103" s="2">
        <f t="shared" si="74"/>
        <v>6.4502357879044264E-2</v>
      </c>
      <c r="BT103" s="2">
        <f t="shared" si="75"/>
        <v>0.67279603895967832</v>
      </c>
      <c r="BU103" s="2">
        <f t="shared" si="76"/>
        <v>1.536212588779394</v>
      </c>
      <c r="BV103" s="2">
        <f t="shared" si="77"/>
        <v>1.4972196970637901</v>
      </c>
      <c r="BW103" s="50">
        <f t="shared" si="78"/>
        <v>734.45813019042089</v>
      </c>
      <c r="BX103" s="50">
        <f t="shared" si="79"/>
        <v>369.45538191972832</v>
      </c>
      <c r="BY103" s="50">
        <f t="shared" si="80"/>
        <v>82.194596647942689</v>
      </c>
      <c r="BZ103" s="50">
        <f t="shared" si="81"/>
        <v>18.226983983926598</v>
      </c>
      <c r="CA103" s="2">
        <f t="shared" si="82"/>
        <v>6.4502357844950828E-2</v>
      </c>
      <c r="CB103" s="2">
        <f t="shared" si="83"/>
        <v>0.67279603825147749</v>
      </c>
      <c r="CC103" s="2">
        <f t="shared" si="84"/>
        <v>1.5362125892904133</v>
      </c>
      <c r="CD103" s="2">
        <f t="shared" si="85"/>
        <v>1.4972196972664926</v>
      </c>
      <c r="CE103" s="50">
        <f t="shared" si="86"/>
        <v>734.45812992586309</v>
      </c>
      <c r="CF103" s="50">
        <f t="shared" si="87"/>
        <v>369.45538191020682</v>
      </c>
      <c r="CG103" s="50">
        <f t="shared" si="88"/>
        <v>82.194596646629947</v>
      </c>
      <c r="CH103" s="50">
        <f t="shared" si="89"/>
        <v>18.22698398372291</v>
      </c>
      <c r="CI103" s="2">
        <f t="shared" si="90"/>
        <v>6.4502357843207431E-2</v>
      </c>
      <c r="CJ103" s="2">
        <f t="shared" si="91"/>
        <v>0.67279603821526335</v>
      </c>
      <c r="CK103" s="2">
        <f t="shared" si="92"/>
        <v>1.5362125893165446</v>
      </c>
      <c r="CL103" s="2">
        <f t="shared" si="93"/>
        <v>1.4972196972768579</v>
      </c>
      <c r="CM103" s="50">
        <f t="shared" si="94"/>
        <v>734.45812991233515</v>
      </c>
      <c r="CN103" s="50">
        <f t="shared" si="95"/>
        <v>369.45538190972002</v>
      </c>
      <c r="CO103" s="50">
        <f t="shared" si="96"/>
        <v>82.194596646562815</v>
      </c>
      <c r="CP103" s="50">
        <f t="shared" si="97"/>
        <v>18.226983983712501</v>
      </c>
      <c r="CQ103" s="2">
        <f t="shared" si="98"/>
        <v>6.4502357843118321E-2</v>
      </c>
      <c r="CR103" s="2">
        <f t="shared" si="99"/>
        <v>0.67279603821341138</v>
      </c>
      <c r="CS103" s="2">
        <f t="shared" si="100"/>
        <v>1.5362125893178806</v>
      </c>
      <c r="CT103" s="2">
        <f t="shared" si="101"/>
        <v>1.4972196972773879</v>
      </c>
      <c r="CU103" s="50">
        <f t="shared" si="102"/>
        <v>734.45812991164337</v>
      </c>
      <c r="CV103" s="50">
        <f t="shared" si="103"/>
        <v>369.45538190969512</v>
      </c>
      <c r="CW103" s="66">
        <f t="shared" si="104"/>
        <v>82.194596646559432</v>
      </c>
      <c r="CX103" s="66">
        <f t="shared" si="105"/>
        <v>18.226983983711968</v>
      </c>
      <c r="CY103" s="67">
        <f t="shared" si="106"/>
        <v>6.4502357843113742E-2</v>
      </c>
      <c r="CZ103" s="67">
        <f t="shared" si="107"/>
        <v>0.67279603821331713</v>
      </c>
      <c r="DA103" s="67">
        <f t="shared" si="108"/>
        <v>1.5362125893179486</v>
      </c>
      <c r="DB103" s="67">
        <f t="shared" si="109"/>
        <v>1.4972196972774148</v>
      </c>
      <c r="DC103" s="66">
        <f t="shared" si="110"/>
        <v>734.45812991160778</v>
      </c>
      <c r="DD103" s="50">
        <f t="shared" si="111"/>
        <v>369.45538190969376</v>
      </c>
      <c r="DE103" s="66">
        <f t="shared" si="112"/>
        <v>82.194596646559205</v>
      </c>
      <c r="DF103" s="66">
        <f t="shared" si="113"/>
        <v>18.226983983711943</v>
      </c>
      <c r="DG103" s="67">
        <f t="shared" si="114"/>
        <v>6.450235784311352E-2</v>
      </c>
      <c r="DH103" s="67">
        <f t="shared" si="115"/>
        <v>0.67279603821331146</v>
      </c>
      <c r="DI103" s="67">
        <f t="shared" si="116"/>
        <v>1.5362125893179528</v>
      </c>
      <c r="DJ103" s="67">
        <f t="shared" si="117"/>
        <v>1.4972196972774166</v>
      </c>
      <c r="DK103" s="66">
        <f t="shared" si="118"/>
        <v>734.45812991160574</v>
      </c>
      <c r="DL103" s="50">
        <f t="shared" si="119"/>
        <v>369.45538190969364</v>
      </c>
      <c r="DM103" s="66">
        <f t="shared" si="120"/>
        <v>82.194596646559205</v>
      </c>
      <c r="DN103" s="66">
        <f t="shared" si="121"/>
        <v>18.226983983711932</v>
      </c>
      <c r="DO103" s="67">
        <f t="shared" si="122"/>
        <v>6.4502357843113464E-2</v>
      </c>
      <c r="DP103" s="67">
        <f t="shared" si="123"/>
        <v>0.67279603821331169</v>
      </c>
      <c r="DQ103" s="67">
        <f t="shared" si="124"/>
        <v>1.5362125893179526</v>
      </c>
      <c r="DR103" s="67">
        <f t="shared" si="125"/>
        <v>1.4972196972774163</v>
      </c>
      <c r="DS103" s="66">
        <f t="shared" si="126"/>
        <v>734.45812991160665</v>
      </c>
      <c r="DT103" s="50">
        <f t="shared" si="127"/>
        <v>369.45538190969376</v>
      </c>
      <c r="DU103" s="66">
        <f t="shared" si="128"/>
        <v>82.194596646559205</v>
      </c>
      <c r="DV103" s="66">
        <f t="shared" si="129"/>
        <v>18.226983983711943</v>
      </c>
      <c r="DW103" s="67">
        <f t="shared" si="130"/>
        <v>6.450235784311352E-2</v>
      </c>
      <c r="DX103" s="67">
        <f t="shared" si="131"/>
        <v>0.67279603821331146</v>
      </c>
      <c r="DY103" s="67">
        <f t="shared" si="132"/>
        <v>1.5362125893179528</v>
      </c>
      <c r="DZ103" s="67">
        <f t="shared" si="133"/>
        <v>1.4972196972774166</v>
      </c>
      <c r="EA103" s="66">
        <f t="shared" si="134"/>
        <v>734.45812991160574</v>
      </c>
      <c r="EB103" s="50">
        <f t="shared" si="135"/>
        <v>369.45538190969364</v>
      </c>
      <c r="EC103" s="66">
        <f t="shared" si="136"/>
        <v>82.194596646559205</v>
      </c>
      <c r="ED103" s="66">
        <f t="shared" si="137"/>
        <v>18.226983983711932</v>
      </c>
      <c r="EE103" s="67">
        <f t="shared" si="138"/>
        <v>6.4502357843113464E-2</v>
      </c>
      <c r="EF103" s="67">
        <f t="shared" si="139"/>
        <v>0.67279603821331169</v>
      </c>
      <c r="EG103" s="67">
        <f t="shared" si="140"/>
        <v>1.5362125893179526</v>
      </c>
      <c r="EH103" s="67">
        <f t="shared" si="141"/>
        <v>1.4972196972774163</v>
      </c>
      <c r="EI103" s="66">
        <f t="shared" si="142"/>
        <v>734.45812991160665</v>
      </c>
      <c r="EJ103" s="50">
        <f t="shared" si="143"/>
        <v>369.45538190969376</v>
      </c>
      <c r="EK103" s="66">
        <f t="shared" si="144"/>
        <v>82.194596646559205</v>
      </c>
      <c r="EL103" s="66">
        <f t="shared" si="145"/>
        <v>18.226983983711943</v>
      </c>
      <c r="EM103" s="67">
        <f t="shared" si="146"/>
        <v>6.450235784311352E-2</v>
      </c>
      <c r="EN103" s="67">
        <f t="shared" si="147"/>
        <v>0.67279603821331146</v>
      </c>
      <c r="EO103" s="67">
        <f t="shared" si="148"/>
        <v>1.5362125893179528</v>
      </c>
      <c r="EP103" s="67">
        <f t="shared" si="149"/>
        <v>1.4972196972774166</v>
      </c>
      <c r="EQ103" s="50">
        <f t="shared" si="150"/>
        <v>0.4405305189881687</v>
      </c>
      <c r="ER103" s="50">
        <f t="shared" si="151"/>
        <v>96.305381909693779</v>
      </c>
    </row>
    <row r="104" spans="19:148" x14ac:dyDescent="0.25">
      <c r="S104" s="50">
        <v>0.42</v>
      </c>
      <c r="T104" s="56">
        <f t="shared" si="23"/>
        <v>381.10681034530074</v>
      </c>
      <c r="U104" s="50">
        <f t="shared" si="24"/>
        <v>83.859261130269218</v>
      </c>
      <c r="V104" s="50">
        <f t="shared" si="25"/>
        <v>18.481822316254391</v>
      </c>
      <c r="W104" s="2">
        <f t="shared" si="152"/>
        <v>6.6572332089016389E-2</v>
      </c>
      <c r="X104" s="2">
        <f t="shared" si="153"/>
        <v>0.717499617248051</v>
      </c>
      <c r="Y104" s="2">
        <f t="shared" si="28"/>
        <v>1.4793025409039429</v>
      </c>
      <c r="Z104" s="2">
        <f t="shared" si="29"/>
        <v>1.5026823787275292</v>
      </c>
      <c r="AA104" s="50">
        <f t="shared" si="30"/>
        <v>749.95498938507819</v>
      </c>
      <c r="AB104" s="50">
        <f t="shared" si="31"/>
        <v>370.00836774401898</v>
      </c>
      <c r="AC104" s="50">
        <f t="shared" si="32"/>
        <v>82.270962933313214</v>
      </c>
      <c r="AD104" s="50">
        <f t="shared" si="33"/>
        <v>18.238825762145961</v>
      </c>
      <c r="AE104" s="2">
        <f t="shared" si="34"/>
        <v>6.4603470254118736E-2</v>
      </c>
      <c r="AF104" s="2">
        <f t="shared" si="35"/>
        <v>0.67490013749097244</v>
      </c>
      <c r="AG104" s="2">
        <f t="shared" si="36"/>
        <v>1.5077352001940147</v>
      </c>
      <c r="AH104" s="2">
        <f t="shared" si="37"/>
        <v>1.5155529163088886</v>
      </c>
      <c r="AI104" s="50">
        <f t="shared" si="38"/>
        <v>735.02650363388068</v>
      </c>
      <c r="AJ104" s="50">
        <f t="shared" si="39"/>
        <v>369.47583126627615</v>
      </c>
      <c r="AK104" s="50">
        <f t="shared" si="40"/>
        <v>82.197416188401363</v>
      </c>
      <c r="AL104" s="50">
        <f t="shared" si="41"/>
        <v>18.22742145466141</v>
      </c>
      <c r="AM104" s="2">
        <f t="shared" si="42"/>
        <v>6.4506101955217471E-2</v>
      </c>
      <c r="AN104" s="2">
        <f t="shared" si="43"/>
        <v>0.67287381738914942</v>
      </c>
      <c r="AO104" s="2">
        <f t="shared" si="44"/>
        <v>1.5091309408458673</v>
      </c>
      <c r="AP104" s="2">
        <f t="shared" si="45"/>
        <v>1.5161675685085831</v>
      </c>
      <c r="AQ104" s="50">
        <f t="shared" si="46"/>
        <v>734.27318904306389</v>
      </c>
      <c r="AR104" s="50">
        <f t="shared" si="47"/>
        <v>369.44872518594786</v>
      </c>
      <c r="AS104" s="50">
        <f t="shared" si="48"/>
        <v>82.193678896508104</v>
      </c>
      <c r="AT104" s="50">
        <f t="shared" si="49"/>
        <v>18.226841584343042</v>
      </c>
      <c r="AU104" s="2">
        <f t="shared" si="50"/>
        <v>6.4501138968201838E-2</v>
      </c>
      <c r="AV104" s="2">
        <f t="shared" si="51"/>
        <v>0.67277071984841674</v>
      </c>
      <c r="AW104" s="2">
        <f t="shared" si="52"/>
        <v>1.5092020632956744</v>
      </c>
      <c r="AX104" s="2">
        <f t="shared" si="53"/>
        <v>1.516198846888124</v>
      </c>
      <c r="AY104" s="50">
        <f t="shared" si="54"/>
        <v>734.23474963874617</v>
      </c>
      <c r="AZ104" s="50">
        <f t="shared" si="55"/>
        <v>369.44734143390554</v>
      </c>
      <c r="BA104" s="50">
        <f t="shared" si="56"/>
        <v>82.193488125764333</v>
      </c>
      <c r="BB104" s="50">
        <f t="shared" si="57"/>
        <v>18.226811983828</v>
      </c>
      <c r="BC104" s="2">
        <f t="shared" si="58"/>
        <v>6.450088559212859E-2</v>
      </c>
      <c r="BD104" s="2">
        <f t="shared" si="59"/>
        <v>0.67276545687890665</v>
      </c>
      <c r="BE104" s="2">
        <f t="shared" si="60"/>
        <v>1.5092056942681009</v>
      </c>
      <c r="BF104" s="2">
        <f t="shared" si="61"/>
        <v>1.5162004436147507</v>
      </c>
      <c r="BG104" s="50">
        <f t="shared" si="62"/>
        <v>734.23278707665736</v>
      </c>
      <c r="BH104" s="50">
        <f t="shared" si="63"/>
        <v>369.44727078347762</v>
      </c>
      <c r="BI104" s="50">
        <f t="shared" si="64"/>
        <v>82.193478385597075</v>
      </c>
      <c r="BJ104" s="50">
        <f t="shared" si="65"/>
        <v>18.226810472514348</v>
      </c>
      <c r="BK104" s="2">
        <f t="shared" si="66"/>
        <v>6.4500872655422828E-2</v>
      </c>
      <c r="BL104" s="2">
        <f t="shared" si="67"/>
        <v>0.67276518816699693</v>
      </c>
      <c r="BM104" s="2">
        <f t="shared" si="68"/>
        <v>1.5092058796557222</v>
      </c>
      <c r="BN104" s="2">
        <f t="shared" si="69"/>
        <v>1.5162005251390027</v>
      </c>
      <c r="BO104" s="50">
        <f t="shared" si="70"/>
        <v>734.23268687319194</v>
      </c>
      <c r="BP104" s="50">
        <f t="shared" si="71"/>
        <v>369.44726717624098</v>
      </c>
      <c r="BQ104" s="50">
        <f t="shared" si="72"/>
        <v>82.193477888288257</v>
      </c>
      <c r="BR104" s="50">
        <f t="shared" si="73"/>
        <v>18.226810395350412</v>
      </c>
      <c r="BS104" s="2">
        <f t="shared" si="74"/>
        <v>6.4500871994906422E-2</v>
      </c>
      <c r="BT104" s="2">
        <f t="shared" si="75"/>
        <v>0.67276517444723016</v>
      </c>
      <c r="BU104" s="2">
        <f t="shared" si="76"/>
        <v>1.5092058891211584</v>
      </c>
      <c r="BV104" s="2">
        <f t="shared" si="77"/>
        <v>1.5162005293014296</v>
      </c>
      <c r="BW104" s="50">
        <f t="shared" si="78"/>
        <v>734.232681757048</v>
      </c>
      <c r="BX104" s="50">
        <f t="shared" si="79"/>
        <v>369.44726699206433</v>
      </c>
      <c r="BY104" s="50">
        <f t="shared" si="80"/>
        <v>82.193477862896899</v>
      </c>
      <c r="BZ104" s="50">
        <f t="shared" si="81"/>
        <v>18.226810391410609</v>
      </c>
      <c r="CA104" s="2">
        <f t="shared" si="82"/>
        <v>6.4500871961182052E-2</v>
      </c>
      <c r="CB104" s="2">
        <f t="shared" si="83"/>
        <v>0.67276517374673239</v>
      </c>
      <c r="CC104" s="2">
        <f t="shared" si="84"/>
        <v>1.5092058896044405</v>
      </c>
      <c r="CD104" s="2">
        <f t="shared" si="85"/>
        <v>1.5162005295139531</v>
      </c>
      <c r="CE104" s="50">
        <f t="shared" si="86"/>
        <v>734.23268149582998</v>
      </c>
      <c r="CF104" s="50">
        <f t="shared" si="87"/>
        <v>369.44726698266072</v>
      </c>
      <c r="CG104" s="50">
        <f t="shared" si="88"/>
        <v>82.193477861600471</v>
      </c>
      <c r="CH104" s="50">
        <f t="shared" si="89"/>
        <v>18.226810391209455</v>
      </c>
      <c r="CI104" s="2">
        <f t="shared" si="90"/>
        <v>6.4500871959460165E-2</v>
      </c>
      <c r="CJ104" s="2">
        <f t="shared" si="91"/>
        <v>0.67276517371096656</v>
      </c>
      <c r="CK104" s="2">
        <f t="shared" si="92"/>
        <v>1.5092058896291158</v>
      </c>
      <c r="CL104" s="2">
        <f t="shared" si="93"/>
        <v>1.516200529524804</v>
      </c>
      <c r="CM104" s="50">
        <f t="shared" si="94"/>
        <v>734.23268148249304</v>
      </c>
      <c r="CN104" s="50">
        <f t="shared" si="95"/>
        <v>369.44726698218062</v>
      </c>
      <c r="CO104" s="50">
        <f t="shared" si="96"/>
        <v>82.193477861534305</v>
      </c>
      <c r="CP104" s="50">
        <f t="shared" si="97"/>
        <v>18.22681039119918</v>
      </c>
      <c r="CQ104" s="2">
        <f t="shared" si="98"/>
        <v>6.4500871959372222E-2</v>
      </c>
      <c r="CR104" s="2">
        <f t="shared" si="99"/>
        <v>0.67276517370914102</v>
      </c>
      <c r="CS104" s="2">
        <f t="shared" si="100"/>
        <v>1.5092058896303753</v>
      </c>
      <c r="CT104" s="2">
        <f t="shared" si="101"/>
        <v>1.516200529525358</v>
      </c>
      <c r="CU104" s="50">
        <f t="shared" si="102"/>
        <v>734.23268148181273</v>
      </c>
      <c r="CV104" s="50">
        <f t="shared" si="103"/>
        <v>369.44726698215607</v>
      </c>
      <c r="CW104" s="66">
        <f t="shared" si="104"/>
        <v>82.193477861530909</v>
      </c>
      <c r="CX104" s="66">
        <f t="shared" si="105"/>
        <v>18.226810391198661</v>
      </c>
      <c r="CY104" s="67">
        <f t="shared" si="106"/>
        <v>6.4500871959367767E-2</v>
      </c>
      <c r="CZ104" s="67">
        <f t="shared" si="107"/>
        <v>0.67276517370904731</v>
      </c>
      <c r="DA104" s="67">
        <f t="shared" si="108"/>
        <v>1.5092058896304399</v>
      </c>
      <c r="DB104" s="67">
        <f t="shared" si="109"/>
        <v>1.5162005295253864</v>
      </c>
      <c r="DC104" s="66">
        <f t="shared" si="110"/>
        <v>734.23268148177749</v>
      </c>
      <c r="DD104" s="50">
        <f t="shared" si="111"/>
        <v>369.44726698215482</v>
      </c>
      <c r="DE104" s="66">
        <f t="shared" si="112"/>
        <v>82.19347786153071</v>
      </c>
      <c r="DF104" s="66">
        <f t="shared" si="113"/>
        <v>18.226810391198629</v>
      </c>
      <c r="DG104" s="67">
        <f t="shared" si="114"/>
        <v>6.4500871959367545E-2</v>
      </c>
      <c r="DH104" s="67">
        <f t="shared" si="115"/>
        <v>0.67276517370904254</v>
      </c>
      <c r="DI104" s="67">
        <f t="shared" si="116"/>
        <v>1.5092058896304432</v>
      </c>
      <c r="DJ104" s="67">
        <f t="shared" si="117"/>
        <v>1.516200529525388</v>
      </c>
      <c r="DK104" s="66">
        <f t="shared" si="118"/>
        <v>734.23268148177556</v>
      </c>
      <c r="DL104" s="50">
        <f t="shared" si="119"/>
        <v>369.4472669821547</v>
      </c>
      <c r="DM104" s="66">
        <f t="shared" si="120"/>
        <v>82.193477861530681</v>
      </c>
      <c r="DN104" s="66">
        <f t="shared" si="121"/>
        <v>18.226810391198619</v>
      </c>
      <c r="DO104" s="67">
        <f t="shared" si="122"/>
        <v>6.4500871959367503E-2</v>
      </c>
      <c r="DP104" s="67">
        <f t="shared" si="123"/>
        <v>0.67276517370904221</v>
      </c>
      <c r="DQ104" s="67">
        <f t="shared" si="124"/>
        <v>1.5092058896304434</v>
      </c>
      <c r="DR104" s="67">
        <f t="shared" si="125"/>
        <v>1.516200529525388</v>
      </c>
      <c r="DS104" s="66">
        <f t="shared" si="126"/>
        <v>734.23268148177488</v>
      </c>
      <c r="DT104" s="50">
        <f t="shared" si="127"/>
        <v>369.4472669821547</v>
      </c>
      <c r="DU104" s="66">
        <f t="shared" si="128"/>
        <v>82.193477861530681</v>
      </c>
      <c r="DV104" s="66">
        <f t="shared" si="129"/>
        <v>18.226810391198619</v>
      </c>
      <c r="DW104" s="67">
        <f t="shared" si="130"/>
        <v>6.4500871959367503E-2</v>
      </c>
      <c r="DX104" s="67">
        <f t="shared" si="131"/>
        <v>0.67276517370904221</v>
      </c>
      <c r="DY104" s="67">
        <f t="shared" si="132"/>
        <v>1.5092058896304434</v>
      </c>
      <c r="DZ104" s="67">
        <f t="shared" si="133"/>
        <v>1.516200529525388</v>
      </c>
      <c r="EA104" s="66">
        <f t="shared" si="134"/>
        <v>734.23268148177488</v>
      </c>
      <c r="EB104" s="50">
        <f t="shared" si="135"/>
        <v>369.4472669821547</v>
      </c>
      <c r="EC104" s="66">
        <f t="shared" si="136"/>
        <v>82.193477861530681</v>
      </c>
      <c r="ED104" s="66">
        <f t="shared" si="137"/>
        <v>18.226810391198619</v>
      </c>
      <c r="EE104" s="67">
        <f t="shared" si="138"/>
        <v>6.4500871959367503E-2</v>
      </c>
      <c r="EF104" s="67">
        <f t="shared" si="139"/>
        <v>0.67276517370904221</v>
      </c>
      <c r="EG104" s="67">
        <f t="shared" si="140"/>
        <v>1.5092058896304434</v>
      </c>
      <c r="EH104" s="67">
        <f t="shared" si="141"/>
        <v>1.516200529525388</v>
      </c>
      <c r="EI104" s="66">
        <f t="shared" si="142"/>
        <v>734.23268148177488</v>
      </c>
      <c r="EJ104" s="50">
        <f t="shared" si="143"/>
        <v>369.4472669821547</v>
      </c>
      <c r="EK104" s="66">
        <f t="shared" si="144"/>
        <v>82.193477861530681</v>
      </c>
      <c r="EL104" s="66">
        <f t="shared" si="145"/>
        <v>18.226810391198619</v>
      </c>
      <c r="EM104" s="67">
        <f t="shared" si="146"/>
        <v>6.4500871959367503E-2</v>
      </c>
      <c r="EN104" s="67">
        <f t="shared" si="147"/>
        <v>0.67276517370904221</v>
      </c>
      <c r="EO104" s="67">
        <f t="shared" si="148"/>
        <v>1.5092058896304434</v>
      </c>
      <c r="EP104" s="67">
        <f t="shared" si="149"/>
        <v>1.516200529525388</v>
      </c>
      <c r="EQ104" s="50">
        <f t="shared" si="150"/>
        <v>0.44320563651206635</v>
      </c>
      <c r="ER104" s="50">
        <f t="shared" si="151"/>
        <v>96.297266982154724</v>
      </c>
    </row>
    <row r="105" spans="19:148" x14ac:dyDescent="0.25">
      <c r="S105" s="50">
        <v>0.43</v>
      </c>
      <c r="T105" s="56">
        <f t="shared" si="23"/>
        <v>381.07435289791295</v>
      </c>
      <c r="U105" s="50">
        <f t="shared" si="24"/>
        <v>83.854454387014499</v>
      </c>
      <c r="V105" s="50">
        <f t="shared" si="25"/>
        <v>18.481096445725502</v>
      </c>
      <c r="W105" s="2">
        <f t="shared" si="152"/>
        <v>6.6566745758753668E-2</v>
      </c>
      <c r="X105" s="2">
        <f t="shared" si="153"/>
        <v>0.71737396986153235</v>
      </c>
      <c r="Y105" s="2">
        <f t="shared" si="28"/>
        <v>1.4550232729736032</v>
      </c>
      <c r="Z105" s="2">
        <f t="shared" si="29"/>
        <v>1.5212747038487275</v>
      </c>
      <c r="AA105" s="50">
        <f t="shared" si="30"/>
        <v>749.73092568655795</v>
      </c>
      <c r="AB105" s="50">
        <f t="shared" si="31"/>
        <v>370.00043911755188</v>
      </c>
      <c r="AC105" s="50">
        <f t="shared" si="32"/>
        <v>82.269866225662341</v>
      </c>
      <c r="AD105" s="50">
        <f t="shared" si="33"/>
        <v>18.238655803006871</v>
      </c>
      <c r="AE105" s="2">
        <f t="shared" si="34"/>
        <v>6.460202250026699E-2</v>
      </c>
      <c r="AF105" s="2">
        <f t="shared" si="35"/>
        <v>0.67486995724145094</v>
      </c>
      <c r="AG105" s="2">
        <f t="shared" si="36"/>
        <v>1.4821422063437479</v>
      </c>
      <c r="AH105" s="2">
        <f t="shared" si="37"/>
        <v>1.5348764487497062</v>
      </c>
      <c r="AI105" s="50">
        <f t="shared" si="38"/>
        <v>734.85500469954707</v>
      </c>
      <c r="AJ105" s="50">
        <f t="shared" si="39"/>
        <v>369.46966231667125</v>
      </c>
      <c r="AK105" s="50">
        <f t="shared" si="40"/>
        <v>82.19656558216073</v>
      </c>
      <c r="AL105" s="50">
        <f t="shared" si="41"/>
        <v>18.227289479438273</v>
      </c>
      <c r="AM105" s="2">
        <f t="shared" si="42"/>
        <v>6.4504972510642924E-2</v>
      </c>
      <c r="AN105" s="2">
        <f t="shared" si="43"/>
        <v>0.67285035353092937</v>
      </c>
      <c r="AO105" s="2">
        <f t="shared" si="44"/>
        <v>1.483472331887173</v>
      </c>
      <c r="AP105" s="2">
        <f t="shared" si="45"/>
        <v>1.535525494179234</v>
      </c>
      <c r="AQ105" s="50">
        <f t="shared" si="46"/>
        <v>734.10533178350704</v>
      </c>
      <c r="AR105" s="50">
        <f t="shared" si="47"/>
        <v>369.44268217978367</v>
      </c>
      <c r="AS105" s="50">
        <f t="shared" si="48"/>
        <v>82.192845790018566</v>
      </c>
      <c r="AT105" s="50">
        <f t="shared" si="49"/>
        <v>18.226712316577537</v>
      </c>
      <c r="AU105" s="2">
        <f t="shared" si="50"/>
        <v>6.4500032432532745E-2</v>
      </c>
      <c r="AV105" s="2">
        <f t="shared" si="51"/>
        <v>0.67274773592617543</v>
      </c>
      <c r="AW105" s="2">
        <f t="shared" si="52"/>
        <v>1.4835400203017761</v>
      </c>
      <c r="AX105" s="2">
        <f t="shared" si="53"/>
        <v>1.5355584787412819</v>
      </c>
      <c r="AY105" s="50">
        <f t="shared" si="54"/>
        <v>734.06713020036091</v>
      </c>
      <c r="AZ105" s="50">
        <f t="shared" si="55"/>
        <v>369.4413067320861</v>
      </c>
      <c r="BA105" s="50">
        <f t="shared" si="56"/>
        <v>82.192656170962891</v>
      </c>
      <c r="BB105" s="50">
        <f t="shared" si="57"/>
        <v>18.226682894370072</v>
      </c>
      <c r="BC105" s="2">
        <f t="shared" si="58"/>
        <v>6.4499780569453574E-2</v>
      </c>
      <c r="BD105" s="2">
        <f t="shared" si="59"/>
        <v>0.67274250458743667</v>
      </c>
      <c r="BE105" s="2">
        <f t="shared" si="60"/>
        <v>1.4835434712558404</v>
      </c>
      <c r="BF105" s="2">
        <f t="shared" si="61"/>
        <v>1.5355601602755895</v>
      </c>
      <c r="BG105" s="50">
        <f t="shared" si="62"/>
        <v>734.06518243724406</v>
      </c>
      <c r="BH105" s="50">
        <f t="shared" si="63"/>
        <v>369.44123660132311</v>
      </c>
      <c r="BI105" s="50">
        <f t="shared" si="64"/>
        <v>82.192646502785863</v>
      </c>
      <c r="BJ105" s="50">
        <f t="shared" si="65"/>
        <v>18.226681394206697</v>
      </c>
      <c r="BK105" s="2">
        <f t="shared" si="66"/>
        <v>6.4499767727515825E-2</v>
      </c>
      <c r="BL105" s="2">
        <f t="shared" si="67"/>
        <v>0.67274223785436349</v>
      </c>
      <c r="BM105" s="2">
        <f t="shared" si="68"/>
        <v>1.483543647212185</v>
      </c>
      <c r="BN105" s="2">
        <f t="shared" si="69"/>
        <v>1.5355602460129218</v>
      </c>
      <c r="BO105" s="50">
        <f t="shared" si="70"/>
        <v>734.06508312485823</v>
      </c>
      <c r="BP105" s="50">
        <f t="shared" si="71"/>
        <v>369.44123302549747</v>
      </c>
      <c r="BQ105" s="50">
        <f t="shared" si="72"/>
        <v>82.192646009825182</v>
      </c>
      <c r="BR105" s="50">
        <f t="shared" si="73"/>
        <v>18.226681317716402</v>
      </c>
      <c r="BS105" s="2">
        <f t="shared" si="74"/>
        <v>6.4499767072731265E-2</v>
      </c>
      <c r="BT105" s="2">
        <f t="shared" si="75"/>
        <v>0.67274222425418495</v>
      </c>
      <c r="BU105" s="2">
        <f t="shared" si="76"/>
        <v>1.483543656183844</v>
      </c>
      <c r="BV105" s="2">
        <f t="shared" si="77"/>
        <v>1.5355602503844945</v>
      </c>
      <c r="BW105" s="50">
        <f t="shared" si="78"/>
        <v>734.06507806111915</v>
      </c>
      <c r="BX105" s="50">
        <f t="shared" si="79"/>
        <v>369.44123284317322</v>
      </c>
      <c r="BY105" s="50">
        <f t="shared" si="80"/>
        <v>82.19264598469006</v>
      </c>
      <c r="BZ105" s="50">
        <f t="shared" si="81"/>
        <v>18.226681313816325</v>
      </c>
      <c r="CA105" s="2">
        <f t="shared" si="82"/>
        <v>6.4499767039345179E-2</v>
      </c>
      <c r="CB105" s="2">
        <f t="shared" si="83"/>
        <v>0.6727422235607381</v>
      </c>
      <c r="CC105" s="2">
        <f t="shared" si="84"/>
        <v>1.4835436566412914</v>
      </c>
      <c r="CD105" s="2">
        <f t="shared" si="85"/>
        <v>1.5355602506073924</v>
      </c>
      <c r="CE105" s="50">
        <f t="shared" si="86"/>
        <v>734.06507780292873</v>
      </c>
      <c r="CF105" s="50">
        <f t="shared" si="87"/>
        <v>369.44123283387694</v>
      </c>
      <c r="CG105" s="50">
        <f t="shared" si="88"/>
        <v>82.192645983408482</v>
      </c>
      <c r="CH105" s="50">
        <f t="shared" si="89"/>
        <v>18.226681313617462</v>
      </c>
      <c r="CI105" s="2">
        <f t="shared" si="90"/>
        <v>6.4499767037642874E-2</v>
      </c>
      <c r="CJ105" s="2">
        <f t="shared" si="91"/>
        <v>0.67274222352538149</v>
      </c>
      <c r="CK105" s="2">
        <f t="shared" si="92"/>
        <v>1.4835436566646152</v>
      </c>
      <c r="CL105" s="2">
        <f t="shared" si="93"/>
        <v>1.5355602506187573</v>
      </c>
      <c r="CM105" s="50">
        <f t="shared" si="94"/>
        <v>734.06507778976459</v>
      </c>
      <c r="CN105" s="50">
        <f t="shared" si="95"/>
        <v>369.44123283340298</v>
      </c>
      <c r="CO105" s="50">
        <f t="shared" si="96"/>
        <v>82.192645983343184</v>
      </c>
      <c r="CP105" s="50">
        <f t="shared" si="97"/>
        <v>18.226681313607322</v>
      </c>
      <c r="CQ105" s="2">
        <f t="shared" si="98"/>
        <v>6.4499767037556041E-2</v>
      </c>
      <c r="CR105" s="2">
        <f t="shared" si="99"/>
        <v>0.67274222352357915</v>
      </c>
      <c r="CS105" s="2">
        <f t="shared" si="100"/>
        <v>1.4835436566658042</v>
      </c>
      <c r="CT105" s="2">
        <f t="shared" si="101"/>
        <v>1.5355602506193367</v>
      </c>
      <c r="CU105" s="50">
        <f t="shared" si="102"/>
        <v>734.06507778909383</v>
      </c>
      <c r="CV105" s="50">
        <f t="shared" si="103"/>
        <v>369.44123283337876</v>
      </c>
      <c r="CW105" s="66">
        <f t="shared" si="104"/>
        <v>82.19264598333983</v>
      </c>
      <c r="CX105" s="66">
        <f t="shared" si="105"/>
        <v>18.226681313606804</v>
      </c>
      <c r="CY105" s="67">
        <f t="shared" si="106"/>
        <v>6.4499767037551614E-2</v>
      </c>
      <c r="CZ105" s="67">
        <f t="shared" si="107"/>
        <v>0.67274222352348678</v>
      </c>
      <c r="DA105" s="67">
        <f t="shared" si="108"/>
        <v>1.4835436566658653</v>
      </c>
      <c r="DB105" s="67">
        <f t="shared" si="109"/>
        <v>1.5355602506193664</v>
      </c>
      <c r="DC105" s="66">
        <f t="shared" si="110"/>
        <v>734.06507778905882</v>
      </c>
      <c r="DD105" s="50">
        <f t="shared" si="111"/>
        <v>369.44123283337751</v>
      </c>
      <c r="DE105" s="66">
        <f t="shared" si="112"/>
        <v>82.192645983339645</v>
      </c>
      <c r="DF105" s="66">
        <f t="shared" si="113"/>
        <v>18.226681313606779</v>
      </c>
      <c r="DG105" s="67">
        <f t="shared" si="114"/>
        <v>6.449976703755142E-2</v>
      </c>
      <c r="DH105" s="67">
        <f t="shared" si="115"/>
        <v>0.6727422235234819</v>
      </c>
      <c r="DI105" s="67">
        <f t="shared" si="116"/>
        <v>1.4835436566658684</v>
      </c>
      <c r="DJ105" s="67">
        <f t="shared" si="117"/>
        <v>1.5355602506193682</v>
      </c>
      <c r="DK105" s="66">
        <f t="shared" si="118"/>
        <v>734.065077789057</v>
      </c>
      <c r="DL105" s="50">
        <f t="shared" si="119"/>
        <v>369.44123283337751</v>
      </c>
      <c r="DM105" s="66">
        <f t="shared" si="120"/>
        <v>82.192645983339645</v>
      </c>
      <c r="DN105" s="66">
        <f t="shared" si="121"/>
        <v>18.226681313606779</v>
      </c>
      <c r="DO105" s="67">
        <f t="shared" si="122"/>
        <v>6.449976703755142E-2</v>
      </c>
      <c r="DP105" s="67">
        <f t="shared" si="123"/>
        <v>0.6727422235234819</v>
      </c>
      <c r="DQ105" s="67">
        <f t="shared" si="124"/>
        <v>1.4835436566658684</v>
      </c>
      <c r="DR105" s="67">
        <f t="shared" si="125"/>
        <v>1.5355602506193682</v>
      </c>
      <c r="DS105" s="66">
        <f t="shared" si="126"/>
        <v>734.065077789057</v>
      </c>
      <c r="DT105" s="50">
        <f t="shared" si="127"/>
        <v>369.44123283337751</v>
      </c>
      <c r="DU105" s="66">
        <f t="shared" si="128"/>
        <v>82.192645983339645</v>
      </c>
      <c r="DV105" s="66">
        <f t="shared" si="129"/>
        <v>18.226681313606779</v>
      </c>
      <c r="DW105" s="67">
        <f t="shared" si="130"/>
        <v>6.449976703755142E-2</v>
      </c>
      <c r="DX105" s="67">
        <f t="shared" si="131"/>
        <v>0.6727422235234819</v>
      </c>
      <c r="DY105" s="67">
        <f t="shared" si="132"/>
        <v>1.4835436566658684</v>
      </c>
      <c r="DZ105" s="67">
        <f t="shared" si="133"/>
        <v>1.5355602506193682</v>
      </c>
      <c r="EA105" s="66">
        <f t="shared" si="134"/>
        <v>734.065077789057</v>
      </c>
      <c r="EB105" s="50">
        <f t="shared" si="135"/>
        <v>369.44123283337751</v>
      </c>
      <c r="EC105" s="66">
        <f t="shared" si="136"/>
        <v>82.192645983339645</v>
      </c>
      <c r="ED105" s="66">
        <f t="shared" si="137"/>
        <v>18.226681313606779</v>
      </c>
      <c r="EE105" s="67">
        <f t="shared" si="138"/>
        <v>6.449976703755142E-2</v>
      </c>
      <c r="EF105" s="67">
        <f t="shared" si="139"/>
        <v>0.6727422235234819</v>
      </c>
      <c r="EG105" s="67">
        <f t="shared" si="140"/>
        <v>1.4835436566658684</v>
      </c>
      <c r="EH105" s="67">
        <f t="shared" si="141"/>
        <v>1.5355602506193682</v>
      </c>
      <c r="EI105" s="66">
        <f t="shared" si="142"/>
        <v>734.065077789057</v>
      </c>
      <c r="EJ105" s="50">
        <f t="shared" si="143"/>
        <v>369.44123283337751</v>
      </c>
      <c r="EK105" s="66">
        <f t="shared" si="144"/>
        <v>82.192645983339645</v>
      </c>
      <c r="EL105" s="66">
        <f t="shared" si="145"/>
        <v>18.226681313606779</v>
      </c>
      <c r="EM105" s="67">
        <f t="shared" si="146"/>
        <v>6.449976703755142E-2</v>
      </c>
      <c r="EN105" s="67">
        <f t="shared" si="147"/>
        <v>0.6727422235234819</v>
      </c>
      <c r="EO105" s="67">
        <f t="shared" si="148"/>
        <v>1.4835436566658684</v>
      </c>
      <c r="EP105" s="67">
        <f t="shared" si="149"/>
        <v>1.5355602506193682</v>
      </c>
      <c r="EQ105" s="50">
        <f t="shared" si="150"/>
        <v>0.44594072107909377</v>
      </c>
      <c r="ER105" s="50">
        <f t="shared" si="151"/>
        <v>96.291232833377535</v>
      </c>
    </row>
    <row r="106" spans="19:148" x14ac:dyDescent="0.25">
      <c r="S106" s="50">
        <v>0.44</v>
      </c>
      <c r="T106" s="56">
        <f t="shared" si="23"/>
        <v>381.0418954505252</v>
      </c>
      <c r="U106" s="50">
        <f t="shared" si="24"/>
        <v>83.849648635234487</v>
      </c>
      <c r="V106" s="50">
        <f t="shared" si="25"/>
        <v>18.480370666910005</v>
      </c>
      <c r="W106" s="2">
        <f t="shared" si="152"/>
        <v>6.6561158400370898E-2</v>
      </c>
      <c r="X106" s="2">
        <f t="shared" si="153"/>
        <v>0.7172483289544983</v>
      </c>
      <c r="Y106" s="2">
        <f t="shared" si="28"/>
        <v>1.4319428870852702</v>
      </c>
      <c r="Z106" s="2">
        <f t="shared" si="29"/>
        <v>1.5402211894069526</v>
      </c>
      <c r="AA106" s="50">
        <f t="shared" si="30"/>
        <v>749.56765232033001</v>
      </c>
      <c r="AB106" s="50">
        <f t="shared" si="31"/>
        <v>369.99466037365164</v>
      </c>
      <c r="AC106" s="50">
        <f t="shared" si="32"/>
        <v>82.26906692788576</v>
      </c>
      <c r="AD106" s="50">
        <f t="shared" si="33"/>
        <v>18.238531932234011</v>
      </c>
      <c r="AE106" s="2">
        <f t="shared" si="34"/>
        <v>6.4600967275019461E-2</v>
      </c>
      <c r="AF106" s="2">
        <f t="shared" si="35"/>
        <v>0.67484796072187636</v>
      </c>
      <c r="AG106" s="2">
        <f t="shared" si="36"/>
        <v>1.4578036881279242</v>
      </c>
      <c r="AH106" s="2">
        <f t="shared" si="37"/>
        <v>1.5545857801017089</v>
      </c>
      <c r="AI106" s="50">
        <f t="shared" si="38"/>
        <v>734.74341609283056</v>
      </c>
      <c r="AJ106" s="50">
        <f t="shared" si="39"/>
        <v>369.46564775610773</v>
      </c>
      <c r="AK106" s="50">
        <f t="shared" si="40"/>
        <v>82.196012050837695</v>
      </c>
      <c r="AL106" s="50">
        <f t="shared" si="41"/>
        <v>18.227203595704712</v>
      </c>
      <c r="AM106" s="2">
        <f t="shared" si="42"/>
        <v>6.4504237484536001E-2</v>
      </c>
      <c r="AN106" s="2">
        <f t="shared" si="43"/>
        <v>0.67283508409485626</v>
      </c>
      <c r="AO106" s="2">
        <f t="shared" si="44"/>
        <v>1.4590712630583644</v>
      </c>
      <c r="AP106" s="2">
        <f t="shared" si="45"/>
        <v>1.5552708200284771</v>
      </c>
      <c r="AQ106" s="50">
        <f t="shared" si="46"/>
        <v>733.99721157530587</v>
      </c>
      <c r="AR106" s="50">
        <f t="shared" si="47"/>
        <v>369.4387891610213</v>
      </c>
      <c r="AS106" s="50">
        <f t="shared" si="48"/>
        <v>82.192309102934118</v>
      </c>
      <c r="AT106" s="50">
        <f t="shared" si="49"/>
        <v>18.22662904138938</v>
      </c>
      <c r="AU106" s="2">
        <f t="shared" si="50"/>
        <v>6.4499319563653748E-2</v>
      </c>
      <c r="AV106" s="2">
        <f t="shared" si="51"/>
        <v>0.67273292935622442</v>
      </c>
      <c r="AW106" s="2">
        <f t="shared" si="52"/>
        <v>1.4591356926495995</v>
      </c>
      <c r="AX106" s="2">
        <f t="shared" si="53"/>
        <v>1.5553055931190403</v>
      </c>
      <c r="AY106" s="50">
        <f t="shared" si="54"/>
        <v>733.95923230034464</v>
      </c>
      <c r="AZ106" s="50">
        <f t="shared" si="55"/>
        <v>369.43742155307268</v>
      </c>
      <c r="BA106" s="50">
        <f t="shared" si="56"/>
        <v>82.192120569026443</v>
      </c>
      <c r="BB106" s="50">
        <f t="shared" si="57"/>
        <v>18.226599787308015</v>
      </c>
      <c r="BC106" s="2">
        <f t="shared" si="58"/>
        <v>6.449906913127347E-2</v>
      </c>
      <c r="BD106" s="2">
        <f t="shared" si="59"/>
        <v>0.67272772786440915</v>
      </c>
      <c r="BE106" s="2">
        <f t="shared" si="60"/>
        <v>1.4591389735181342</v>
      </c>
      <c r="BF106" s="2">
        <f t="shared" si="61"/>
        <v>1.5553073637051062</v>
      </c>
      <c r="BG106" s="50">
        <f t="shared" si="62"/>
        <v>733.95729819787459</v>
      </c>
      <c r="BH106" s="50">
        <f t="shared" si="63"/>
        <v>369.43735190580605</v>
      </c>
      <c r="BI106" s="50">
        <f t="shared" si="64"/>
        <v>82.192110967725711</v>
      </c>
      <c r="BJ106" s="50">
        <f t="shared" si="65"/>
        <v>18.226598297508744</v>
      </c>
      <c r="BK106" s="2">
        <f t="shared" si="66"/>
        <v>6.4499056377623293E-2</v>
      </c>
      <c r="BL106" s="2">
        <f t="shared" si="67"/>
        <v>0.67272746297174857</v>
      </c>
      <c r="BM106" s="2">
        <f t="shared" si="68"/>
        <v>1.4591391406012511</v>
      </c>
      <c r="BN106" s="2">
        <f t="shared" si="69"/>
        <v>1.5553074538745248</v>
      </c>
      <c r="BO106" s="50">
        <f t="shared" si="70"/>
        <v>733.95719970048572</v>
      </c>
      <c r="BP106" s="50">
        <f t="shared" si="71"/>
        <v>369.43734835889904</v>
      </c>
      <c r="BQ106" s="50">
        <f t="shared" si="72"/>
        <v>82.19211047876307</v>
      </c>
      <c r="BR106" s="50">
        <f t="shared" si="73"/>
        <v>18.226598221638156</v>
      </c>
      <c r="BS106" s="2">
        <f t="shared" si="74"/>
        <v>6.4499055728121521E-2</v>
      </c>
      <c r="BT106" s="2">
        <f t="shared" si="75"/>
        <v>0.67272744948163476</v>
      </c>
      <c r="BU106" s="2">
        <f t="shared" si="76"/>
        <v>1.4591391491102474</v>
      </c>
      <c r="BV106" s="2">
        <f t="shared" si="77"/>
        <v>1.5553074584665576</v>
      </c>
      <c r="BW106" s="50">
        <f t="shared" si="78"/>
        <v>733.95719468433583</v>
      </c>
      <c r="BX106" s="50">
        <f t="shared" si="79"/>
        <v>369.43734817826657</v>
      </c>
      <c r="BY106" s="50">
        <f t="shared" si="80"/>
        <v>82.192110453861758</v>
      </c>
      <c r="BZ106" s="50">
        <f t="shared" si="81"/>
        <v>18.22659821777431</v>
      </c>
      <c r="CA106" s="2">
        <f t="shared" si="82"/>
        <v>6.4499055695044522E-2</v>
      </c>
      <c r="CB106" s="2">
        <f t="shared" si="83"/>
        <v>0.67272744879462665</v>
      </c>
      <c r="CC106" s="2">
        <f t="shared" si="84"/>
        <v>1.4591391495435833</v>
      </c>
      <c r="CD106" s="2">
        <f t="shared" si="85"/>
        <v>1.555307458700415</v>
      </c>
      <c r="CE106" s="50">
        <f t="shared" si="86"/>
        <v>733.95719442887969</v>
      </c>
      <c r="CF106" s="50">
        <f t="shared" si="87"/>
        <v>369.4373481690676</v>
      </c>
      <c r="CG106" s="50">
        <f t="shared" si="88"/>
        <v>82.19211045259361</v>
      </c>
      <c r="CH106" s="50">
        <f t="shared" si="89"/>
        <v>18.226598217577546</v>
      </c>
      <c r="CI106" s="2">
        <f t="shared" si="90"/>
        <v>6.449905569336005E-2</v>
      </c>
      <c r="CJ106" s="2">
        <f t="shared" si="91"/>
        <v>0.67272744875963941</v>
      </c>
      <c r="CK106" s="2">
        <f t="shared" si="92"/>
        <v>1.4591391495656518</v>
      </c>
      <c r="CL106" s="2">
        <f t="shared" si="93"/>
        <v>1.5553074587123246</v>
      </c>
      <c r="CM106" s="50">
        <f t="shared" si="94"/>
        <v>733.95719441586925</v>
      </c>
      <c r="CN106" s="50">
        <f t="shared" si="95"/>
        <v>369.4373481685991</v>
      </c>
      <c r="CO106" s="50">
        <f t="shared" si="96"/>
        <v>82.192110452529036</v>
      </c>
      <c r="CP106" s="50">
        <f t="shared" si="97"/>
        <v>18.226598217567524</v>
      </c>
      <c r="CQ106" s="2">
        <f t="shared" si="98"/>
        <v>6.4499055693274257E-2</v>
      </c>
      <c r="CR106" s="2">
        <f t="shared" si="99"/>
        <v>0.67272744875785762</v>
      </c>
      <c r="CS106" s="2">
        <f t="shared" si="100"/>
        <v>1.4591391495667756</v>
      </c>
      <c r="CT106" s="2">
        <f t="shared" si="101"/>
        <v>1.5553074587129312</v>
      </c>
      <c r="CU106" s="50">
        <f t="shared" si="102"/>
        <v>733.95719441520669</v>
      </c>
      <c r="CV106" s="50">
        <f t="shared" si="103"/>
        <v>369.43734816857523</v>
      </c>
      <c r="CW106" s="66">
        <f t="shared" si="104"/>
        <v>82.192110452525753</v>
      </c>
      <c r="CX106" s="66">
        <f t="shared" si="105"/>
        <v>18.226598217567012</v>
      </c>
      <c r="CY106" s="67">
        <f t="shared" si="106"/>
        <v>6.4499055693269872E-2</v>
      </c>
      <c r="CZ106" s="67">
        <f t="shared" si="107"/>
        <v>0.67272744875776702</v>
      </c>
      <c r="DA106" s="67">
        <f t="shared" si="108"/>
        <v>1.4591391495668329</v>
      </c>
      <c r="DB106" s="67">
        <f t="shared" si="109"/>
        <v>1.5553074587129618</v>
      </c>
      <c r="DC106" s="66">
        <f t="shared" si="110"/>
        <v>733.95719441517303</v>
      </c>
      <c r="DD106" s="50">
        <f t="shared" si="111"/>
        <v>369.43734816857398</v>
      </c>
      <c r="DE106" s="66">
        <f t="shared" si="112"/>
        <v>82.192110452525569</v>
      </c>
      <c r="DF106" s="66">
        <f t="shared" si="113"/>
        <v>18.226598217566984</v>
      </c>
      <c r="DG106" s="67">
        <f t="shared" si="114"/>
        <v>6.449905569326965E-2</v>
      </c>
      <c r="DH106" s="67">
        <f t="shared" si="115"/>
        <v>0.67272744875776203</v>
      </c>
      <c r="DI106" s="67">
        <f t="shared" si="116"/>
        <v>1.4591391495668362</v>
      </c>
      <c r="DJ106" s="67">
        <f t="shared" si="117"/>
        <v>1.5553074587129636</v>
      </c>
      <c r="DK106" s="66">
        <f t="shared" si="118"/>
        <v>733.95719441517178</v>
      </c>
      <c r="DL106" s="50">
        <f t="shared" si="119"/>
        <v>369.43734816857398</v>
      </c>
      <c r="DM106" s="66">
        <f t="shared" si="120"/>
        <v>82.192110452525569</v>
      </c>
      <c r="DN106" s="66">
        <f t="shared" si="121"/>
        <v>18.226598217566984</v>
      </c>
      <c r="DO106" s="67">
        <f t="shared" si="122"/>
        <v>6.449905569326965E-2</v>
      </c>
      <c r="DP106" s="67">
        <f t="shared" si="123"/>
        <v>0.67272744875776203</v>
      </c>
      <c r="DQ106" s="67">
        <f t="shared" si="124"/>
        <v>1.4591391495668362</v>
      </c>
      <c r="DR106" s="67">
        <f t="shared" si="125"/>
        <v>1.5553074587129636</v>
      </c>
      <c r="DS106" s="66">
        <f t="shared" si="126"/>
        <v>733.95719441517178</v>
      </c>
      <c r="DT106" s="50">
        <f t="shared" si="127"/>
        <v>369.43734816857398</v>
      </c>
      <c r="DU106" s="66">
        <f t="shared" si="128"/>
        <v>82.192110452525569</v>
      </c>
      <c r="DV106" s="66">
        <f t="shared" si="129"/>
        <v>18.226598217566984</v>
      </c>
      <c r="DW106" s="67">
        <f t="shared" si="130"/>
        <v>6.449905569326965E-2</v>
      </c>
      <c r="DX106" s="67">
        <f t="shared" si="131"/>
        <v>0.67272744875776203</v>
      </c>
      <c r="DY106" s="67">
        <f t="shared" si="132"/>
        <v>1.4591391495668362</v>
      </c>
      <c r="DZ106" s="67">
        <f t="shared" si="133"/>
        <v>1.5553074587129636</v>
      </c>
      <c r="EA106" s="66">
        <f t="shared" si="134"/>
        <v>733.95719441517178</v>
      </c>
      <c r="EB106" s="50">
        <f t="shared" si="135"/>
        <v>369.43734816857398</v>
      </c>
      <c r="EC106" s="66">
        <f t="shared" si="136"/>
        <v>82.192110452525569</v>
      </c>
      <c r="ED106" s="66">
        <f t="shared" si="137"/>
        <v>18.226598217566984</v>
      </c>
      <c r="EE106" s="67">
        <f t="shared" si="138"/>
        <v>6.449905569326965E-2</v>
      </c>
      <c r="EF106" s="67">
        <f t="shared" si="139"/>
        <v>0.67272744875776203</v>
      </c>
      <c r="EG106" s="67">
        <f t="shared" si="140"/>
        <v>1.4591391495668362</v>
      </c>
      <c r="EH106" s="67">
        <f t="shared" si="141"/>
        <v>1.5553074587129636</v>
      </c>
      <c r="EI106" s="66">
        <f t="shared" si="142"/>
        <v>733.95719441517178</v>
      </c>
      <c r="EJ106" s="50">
        <f t="shared" si="143"/>
        <v>369.43734816857398</v>
      </c>
      <c r="EK106" s="66">
        <f t="shared" si="144"/>
        <v>82.192110452525569</v>
      </c>
      <c r="EL106" s="66">
        <f t="shared" si="145"/>
        <v>18.226598217566984</v>
      </c>
      <c r="EM106" s="67">
        <f t="shared" si="146"/>
        <v>6.449905569326965E-2</v>
      </c>
      <c r="EN106" s="67">
        <f t="shared" si="147"/>
        <v>0.67272744875776203</v>
      </c>
      <c r="EO106" s="67">
        <f t="shared" si="148"/>
        <v>1.4591391495668362</v>
      </c>
      <c r="EP106" s="67">
        <f t="shared" si="149"/>
        <v>1.5553074587129636</v>
      </c>
      <c r="EQ106" s="50">
        <f t="shared" si="150"/>
        <v>0.44873908705161547</v>
      </c>
      <c r="ER106" s="50">
        <f t="shared" si="151"/>
        <v>96.287348168573999</v>
      </c>
    </row>
    <row r="107" spans="19:148" x14ac:dyDescent="0.25">
      <c r="S107" s="50">
        <v>0.45</v>
      </c>
      <c r="T107" s="56">
        <f t="shared" si="23"/>
        <v>381.00943800313746</v>
      </c>
      <c r="U107" s="50">
        <f t="shared" si="24"/>
        <v>83.844843874534334</v>
      </c>
      <c r="V107" s="50">
        <f t="shared" si="25"/>
        <v>18.479644979786134</v>
      </c>
      <c r="W107" s="2">
        <f t="shared" si="152"/>
        <v>6.6555570014065826E-2</v>
      </c>
      <c r="X107" s="2">
        <f t="shared" si="153"/>
        <v>0.7171226945246697</v>
      </c>
      <c r="Y107" s="2">
        <f t="shared" si="28"/>
        <v>1.4099858225993005</v>
      </c>
      <c r="Z107" s="2">
        <f t="shared" si="29"/>
        <v>1.5595297776720298</v>
      </c>
      <c r="AA107" s="50">
        <f t="shared" si="30"/>
        <v>749.46703830245747</v>
      </c>
      <c r="AB107" s="50">
        <f t="shared" si="31"/>
        <v>369.99109882367384</v>
      </c>
      <c r="AC107" s="50">
        <f t="shared" si="32"/>
        <v>82.268574319160976</v>
      </c>
      <c r="AD107" s="50">
        <f t="shared" si="33"/>
        <v>18.238455589653768</v>
      </c>
      <c r="AE107" s="2">
        <f t="shared" si="34"/>
        <v>6.4600316904333474E-2</v>
      </c>
      <c r="AF107" s="2">
        <f t="shared" si="35"/>
        <v>0.67483440394018013</v>
      </c>
      <c r="AG107" s="2">
        <f t="shared" si="36"/>
        <v>1.4346406558748248</v>
      </c>
      <c r="AH107" s="2">
        <f t="shared" si="37"/>
        <v>1.5746897067529098</v>
      </c>
      <c r="AI107" s="50">
        <f t="shared" si="38"/>
        <v>734.69376349261381</v>
      </c>
      <c r="AJ107" s="50">
        <f t="shared" si="39"/>
        <v>369.46386127223718</v>
      </c>
      <c r="AK107" s="50">
        <f t="shared" si="40"/>
        <v>82.195765733039551</v>
      </c>
      <c r="AL107" s="50">
        <f t="shared" si="41"/>
        <v>18.227165377763814</v>
      </c>
      <c r="AM107" s="2">
        <f t="shared" si="42"/>
        <v>6.4503910392368746E-2</v>
      </c>
      <c r="AN107" s="2">
        <f t="shared" si="43"/>
        <v>0.67282828920768445</v>
      </c>
      <c r="AO107" s="2">
        <f t="shared" si="44"/>
        <v>1.4358485309345372</v>
      </c>
      <c r="AP107" s="2">
        <f t="shared" si="45"/>
        <v>1.5754123993144671</v>
      </c>
      <c r="AQ107" s="50">
        <f t="shared" si="46"/>
        <v>733.95086683088255</v>
      </c>
      <c r="AR107" s="50">
        <f t="shared" si="47"/>
        <v>369.43712031041491</v>
      </c>
      <c r="AS107" s="50">
        <f t="shared" si="48"/>
        <v>82.192079040916298</v>
      </c>
      <c r="AT107" s="50">
        <f t="shared" si="49"/>
        <v>18.226593343539015</v>
      </c>
      <c r="AU107" s="2">
        <f t="shared" si="50"/>
        <v>6.4499013968366284E-2</v>
      </c>
      <c r="AV107" s="2">
        <f t="shared" si="51"/>
        <v>0.67272658213451153</v>
      </c>
      <c r="AW107" s="2">
        <f t="shared" si="52"/>
        <v>1.4359098636592447</v>
      </c>
      <c r="AX107" s="2">
        <f t="shared" si="53"/>
        <v>1.5754490466067983</v>
      </c>
      <c r="AY107" s="50">
        <f t="shared" si="54"/>
        <v>733.91309529514115</v>
      </c>
      <c r="AZ107" s="50">
        <f t="shared" si="55"/>
        <v>369.43576011297966</v>
      </c>
      <c r="BA107" s="50">
        <f t="shared" si="56"/>
        <v>82.191891530454512</v>
      </c>
      <c r="BB107" s="50">
        <f t="shared" si="57"/>
        <v>18.226564248155075</v>
      </c>
      <c r="BC107" s="2">
        <f t="shared" si="58"/>
        <v>6.449876489090596E-2</v>
      </c>
      <c r="BD107" s="2">
        <f t="shared" si="59"/>
        <v>0.67272140884001075</v>
      </c>
      <c r="BE107" s="2">
        <f t="shared" si="60"/>
        <v>1.4359129835726974</v>
      </c>
      <c r="BF107" s="2">
        <f t="shared" si="61"/>
        <v>1.5754509106785701</v>
      </c>
      <c r="BG107" s="50">
        <f t="shared" si="62"/>
        <v>733.9111737805033</v>
      </c>
      <c r="BH107" s="50">
        <f t="shared" si="63"/>
        <v>369.43569091544794</v>
      </c>
      <c r="BI107" s="50">
        <f t="shared" si="64"/>
        <v>82.191881991246731</v>
      </c>
      <c r="BJ107" s="50">
        <f t="shared" si="65"/>
        <v>18.226562767985129</v>
      </c>
      <c r="BK107" s="2">
        <f t="shared" si="66"/>
        <v>6.4498752219505059E-2</v>
      </c>
      <c r="BL107" s="2">
        <f t="shared" si="67"/>
        <v>0.67272114565848373</v>
      </c>
      <c r="BM107" s="2">
        <f t="shared" si="68"/>
        <v>1.4359131422930023</v>
      </c>
      <c r="BN107" s="2">
        <f t="shared" si="69"/>
        <v>1.5754510055097315</v>
      </c>
      <c r="BO107" s="50">
        <f t="shared" si="70"/>
        <v>733.91107602637669</v>
      </c>
      <c r="BP107" s="50">
        <f t="shared" si="71"/>
        <v>369.435687395125</v>
      </c>
      <c r="BQ107" s="50">
        <f t="shared" si="72"/>
        <v>82.191881505953646</v>
      </c>
      <c r="BR107" s="50">
        <f t="shared" si="73"/>
        <v>18.226562692683661</v>
      </c>
      <c r="BS107" s="2">
        <f t="shared" si="74"/>
        <v>6.4498751574865981E-2</v>
      </c>
      <c r="BT107" s="2">
        <f t="shared" si="75"/>
        <v>0.67272113226951047</v>
      </c>
      <c r="BU107" s="2">
        <f t="shared" si="76"/>
        <v>1.4359131503676661</v>
      </c>
      <c r="BV107" s="2">
        <f t="shared" si="77"/>
        <v>1.5754510103341275</v>
      </c>
      <c r="BW107" s="50">
        <f t="shared" si="78"/>
        <v>733.9110710532774</v>
      </c>
      <c r="BX107" s="50">
        <f t="shared" si="79"/>
        <v>369.43568721603367</v>
      </c>
      <c r="BY107" s="50">
        <f t="shared" si="80"/>
        <v>82.191881481265042</v>
      </c>
      <c r="BZ107" s="50">
        <f t="shared" si="81"/>
        <v>18.226562688852812</v>
      </c>
      <c r="CA107" s="2">
        <f t="shared" si="82"/>
        <v>6.4498751542070937E-2</v>
      </c>
      <c r="CB107" s="2">
        <f t="shared" si="83"/>
        <v>0.67272113158836555</v>
      </c>
      <c r="CC107" s="2">
        <f t="shared" si="84"/>
        <v>1.4359131507784533</v>
      </c>
      <c r="CD107" s="2">
        <f t="shared" si="85"/>
        <v>1.5754510105795614</v>
      </c>
      <c r="CE107" s="50">
        <f t="shared" si="86"/>
        <v>733.91107080027837</v>
      </c>
      <c r="CF107" s="50">
        <f t="shared" si="87"/>
        <v>369.43568720692269</v>
      </c>
      <c r="CG107" s="50">
        <f t="shared" si="88"/>
        <v>82.191881480009073</v>
      </c>
      <c r="CH107" s="50">
        <f t="shared" si="89"/>
        <v>18.226562688657921</v>
      </c>
      <c r="CI107" s="2">
        <f t="shared" si="90"/>
        <v>6.4498751540402507E-2</v>
      </c>
      <c r="CJ107" s="2">
        <f t="shared" si="91"/>
        <v>0.67272113155371371</v>
      </c>
      <c r="CK107" s="2">
        <f t="shared" si="92"/>
        <v>1.435913150799351</v>
      </c>
      <c r="CL107" s="2">
        <f t="shared" si="93"/>
        <v>1.5754510105920476</v>
      </c>
      <c r="CM107" s="50">
        <f t="shared" si="94"/>
        <v>733.91107078740686</v>
      </c>
      <c r="CN107" s="50">
        <f t="shared" si="95"/>
        <v>369.43568720645919</v>
      </c>
      <c r="CO107" s="50">
        <f t="shared" si="96"/>
        <v>82.191881479945152</v>
      </c>
      <c r="CP107" s="50">
        <f t="shared" si="97"/>
        <v>18.226562688648006</v>
      </c>
      <c r="CQ107" s="2">
        <f t="shared" si="98"/>
        <v>6.4498751540317673E-2</v>
      </c>
      <c r="CR107" s="2">
        <f t="shared" si="99"/>
        <v>0.67272113155195068</v>
      </c>
      <c r="CS107" s="2">
        <f t="shared" si="100"/>
        <v>1.4359131508004144</v>
      </c>
      <c r="CT107" s="2">
        <f t="shared" si="101"/>
        <v>1.5754510105926829</v>
      </c>
      <c r="CU107" s="50">
        <f t="shared" si="102"/>
        <v>733.91107078675259</v>
      </c>
      <c r="CV107" s="50">
        <f t="shared" si="103"/>
        <v>369.43568720643555</v>
      </c>
      <c r="CW107" s="66">
        <f t="shared" si="104"/>
        <v>82.191881479941898</v>
      </c>
      <c r="CX107" s="66">
        <f t="shared" si="105"/>
        <v>18.226562688647501</v>
      </c>
      <c r="CY107" s="67">
        <f t="shared" si="106"/>
        <v>6.4498751540313315E-2</v>
      </c>
      <c r="CZ107" s="67">
        <f t="shared" si="107"/>
        <v>0.67272113155186053</v>
      </c>
      <c r="DA107" s="67">
        <f t="shared" si="108"/>
        <v>1.4359131508004686</v>
      </c>
      <c r="DB107" s="67">
        <f t="shared" si="109"/>
        <v>1.5754510105927153</v>
      </c>
      <c r="DC107" s="66">
        <f t="shared" si="110"/>
        <v>733.91107078671871</v>
      </c>
      <c r="DD107" s="50">
        <f t="shared" si="111"/>
        <v>369.43568720643441</v>
      </c>
      <c r="DE107" s="66">
        <f t="shared" si="112"/>
        <v>82.191881479941728</v>
      </c>
      <c r="DF107" s="66">
        <f t="shared" si="113"/>
        <v>18.226562688647476</v>
      </c>
      <c r="DG107" s="67">
        <f t="shared" si="114"/>
        <v>6.4498751540313135E-2</v>
      </c>
      <c r="DH107" s="67">
        <f t="shared" si="115"/>
        <v>0.67272113155185642</v>
      </c>
      <c r="DI107" s="67">
        <f t="shared" si="116"/>
        <v>1.4359131508004712</v>
      </c>
      <c r="DJ107" s="67">
        <f t="shared" si="117"/>
        <v>1.5754510105927169</v>
      </c>
      <c r="DK107" s="66">
        <f t="shared" si="118"/>
        <v>733.91107078671712</v>
      </c>
      <c r="DL107" s="50">
        <f t="shared" si="119"/>
        <v>369.4356872064343</v>
      </c>
      <c r="DM107" s="66">
        <f t="shared" si="120"/>
        <v>82.191881479941728</v>
      </c>
      <c r="DN107" s="66">
        <f t="shared" si="121"/>
        <v>18.226562688647476</v>
      </c>
      <c r="DO107" s="67">
        <f t="shared" si="122"/>
        <v>6.4498751540313107E-2</v>
      </c>
      <c r="DP107" s="67">
        <f t="shared" si="123"/>
        <v>0.67272113155185609</v>
      </c>
      <c r="DQ107" s="67">
        <f t="shared" si="124"/>
        <v>1.4359131508004712</v>
      </c>
      <c r="DR107" s="67">
        <f t="shared" si="125"/>
        <v>1.5754510105927169</v>
      </c>
      <c r="DS107" s="66">
        <f t="shared" si="126"/>
        <v>733.91107078671712</v>
      </c>
      <c r="DT107" s="50">
        <f t="shared" si="127"/>
        <v>369.4356872064343</v>
      </c>
      <c r="DU107" s="66">
        <f t="shared" si="128"/>
        <v>82.191881479941728</v>
      </c>
      <c r="DV107" s="66">
        <f t="shared" si="129"/>
        <v>18.226562688647476</v>
      </c>
      <c r="DW107" s="67">
        <f t="shared" si="130"/>
        <v>6.4498751540313107E-2</v>
      </c>
      <c r="DX107" s="67">
        <f t="shared" si="131"/>
        <v>0.67272113155185609</v>
      </c>
      <c r="DY107" s="67">
        <f t="shared" si="132"/>
        <v>1.4359131508004712</v>
      </c>
      <c r="DZ107" s="67">
        <f t="shared" si="133"/>
        <v>1.5754510105927169</v>
      </c>
      <c r="EA107" s="66">
        <f t="shared" si="134"/>
        <v>733.91107078671712</v>
      </c>
      <c r="EB107" s="50">
        <f t="shared" si="135"/>
        <v>369.4356872064343</v>
      </c>
      <c r="EC107" s="66">
        <f t="shared" si="136"/>
        <v>82.191881479941728</v>
      </c>
      <c r="ED107" s="66">
        <f t="shared" si="137"/>
        <v>18.226562688647476</v>
      </c>
      <c r="EE107" s="67">
        <f t="shared" si="138"/>
        <v>6.4498751540313107E-2</v>
      </c>
      <c r="EF107" s="67">
        <f t="shared" si="139"/>
        <v>0.67272113155185609</v>
      </c>
      <c r="EG107" s="67">
        <f t="shared" si="140"/>
        <v>1.4359131508004712</v>
      </c>
      <c r="EH107" s="67">
        <f t="shared" si="141"/>
        <v>1.5754510105927169</v>
      </c>
      <c r="EI107" s="66">
        <f t="shared" si="142"/>
        <v>733.91107078671712</v>
      </c>
      <c r="EJ107" s="50">
        <f t="shared" si="143"/>
        <v>369.4356872064343</v>
      </c>
      <c r="EK107" s="66">
        <f t="shared" si="144"/>
        <v>82.191881479941728</v>
      </c>
      <c r="EL107" s="66">
        <f t="shared" si="145"/>
        <v>18.226562688647476</v>
      </c>
      <c r="EM107" s="67">
        <f t="shared" si="146"/>
        <v>6.4498751540313107E-2</v>
      </c>
      <c r="EN107" s="67">
        <f t="shared" si="147"/>
        <v>0.67272113155185609</v>
      </c>
      <c r="EO107" s="67">
        <f t="shared" si="148"/>
        <v>1.4359131508004712</v>
      </c>
      <c r="EP107" s="67">
        <f t="shared" si="149"/>
        <v>1.5754510105927169</v>
      </c>
      <c r="EQ107" s="50">
        <f t="shared" si="150"/>
        <v>0.45160413251050668</v>
      </c>
      <c r="ER107" s="50">
        <f t="shared" si="151"/>
        <v>96.285687206434318</v>
      </c>
    </row>
    <row r="108" spans="19:148" x14ac:dyDescent="0.25">
      <c r="S108" s="50">
        <v>0.46</v>
      </c>
      <c r="T108" s="56">
        <f t="shared" si="23"/>
        <v>380.97698055574972</v>
      </c>
      <c r="U108" s="50">
        <f t="shared" si="24"/>
        <v>83.840040104519488</v>
      </c>
      <c r="V108" s="50">
        <f t="shared" si="25"/>
        <v>18.478919384332109</v>
      </c>
      <c r="W108" s="2">
        <f t="shared" si="152"/>
        <v>6.6549980600036002E-2</v>
      </c>
      <c r="X108" s="2">
        <f t="shared" si="153"/>
        <v>0.71699706656977269</v>
      </c>
      <c r="Y108" s="2">
        <f t="shared" si="28"/>
        <v>1.3890829255949679</v>
      </c>
      <c r="Z108" s="2">
        <f t="shared" si="29"/>
        <v>1.5792086884012684</v>
      </c>
      <c r="AA108" s="50">
        <f t="shared" si="30"/>
        <v>749.43110228657883</v>
      </c>
      <c r="AB108" s="50">
        <f t="shared" si="31"/>
        <v>369.98982666056781</v>
      </c>
      <c r="AC108" s="50">
        <f t="shared" si="32"/>
        <v>82.268398364979944</v>
      </c>
      <c r="AD108" s="50">
        <f t="shared" si="33"/>
        <v>18.238428320814609</v>
      </c>
      <c r="AE108" s="2">
        <f t="shared" si="34"/>
        <v>6.4600084593221016E-2</v>
      </c>
      <c r="AF108" s="2">
        <f t="shared" si="35"/>
        <v>0.67482956156066787</v>
      </c>
      <c r="AG108" s="2">
        <f t="shared" si="36"/>
        <v>1.4125808373641537</v>
      </c>
      <c r="AH108" s="2">
        <f t="shared" si="37"/>
        <v>1.5951972836694968</v>
      </c>
      <c r="AI108" s="50">
        <f t="shared" si="38"/>
        <v>734.7082368419284</v>
      </c>
      <c r="AJ108" s="50">
        <f t="shared" si="39"/>
        <v>369.4643820286708</v>
      </c>
      <c r="AK108" s="50">
        <f t="shared" si="40"/>
        <v>82.195837533909</v>
      </c>
      <c r="AL108" s="50">
        <f t="shared" si="41"/>
        <v>18.227176518189864</v>
      </c>
      <c r="AM108" s="2">
        <f t="shared" si="42"/>
        <v>6.4504005739375203E-2</v>
      </c>
      <c r="AN108" s="2">
        <f t="shared" si="43"/>
        <v>0.67283026990172135</v>
      </c>
      <c r="AO108" s="2">
        <f t="shared" si="44"/>
        <v>1.4137316685343346</v>
      </c>
      <c r="AP108" s="2">
        <f t="shared" si="45"/>
        <v>1.5959593434911519</v>
      </c>
      <c r="AQ108" s="50">
        <f t="shared" si="46"/>
        <v>733.96850122995033</v>
      </c>
      <c r="AR108" s="50">
        <f t="shared" si="47"/>
        <v>369.43775532628035</v>
      </c>
      <c r="AS108" s="50">
        <f t="shared" si="48"/>
        <v>82.192166581755245</v>
      </c>
      <c r="AT108" s="50">
        <f t="shared" si="49"/>
        <v>18.226606926934306</v>
      </c>
      <c r="AU108" s="2">
        <f t="shared" si="50"/>
        <v>6.4499130251007938E-2</v>
      </c>
      <c r="AV108" s="2">
        <f t="shared" si="51"/>
        <v>0.67272899731981373</v>
      </c>
      <c r="AW108" s="2">
        <f t="shared" si="52"/>
        <v>1.4137900542717297</v>
      </c>
      <c r="AX108" s="2">
        <f t="shared" si="53"/>
        <v>1.5959979539785818</v>
      </c>
      <c r="AY108" s="50">
        <f t="shared" si="54"/>
        <v>733.93092386541343</v>
      </c>
      <c r="AZ108" s="50">
        <f t="shared" si="55"/>
        <v>369.43640214789707</v>
      </c>
      <c r="BA108" s="50">
        <f t="shared" si="56"/>
        <v>82.19198003819875</v>
      </c>
      <c r="BB108" s="50">
        <f t="shared" si="57"/>
        <v>18.226577981622611</v>
      </c>
      <c r="BC108" s="2">
        <f t="shared" si="58"/>
        <v>6.4498882459656945E-2</v>
      </c>
      <c r="BD108" s="2">
        <f t="shared" si="59"/>
        <v>0.67272385071637719</v>
      </c>
      <c r="BE108" s="2">
        <f t="shared" si="60"/>
        <v>1.41379302163036</v>
      </c>
      <c r="BF108" s="2">
        <f t="shared" si="61"/>
        <v>1.5959999161600931</v>
      </c>
      <c r="BG108" s="50">
        <f t="shared" si="62"/>
        <v>733.92901393408965</v>
      </c>
      <c r="BH108" s="50">
        <f t="shared" si="63"/>
        <v>369.43633336886921</v>
      </c>
      <c r="BI108" s="50">
        <f t="shared" si="64"/>
        <v>82.19197055664749</v>
      </c>
      <c r="BJ108" s="50">
        <f t="shared" si="65"/>
        <v>18.226576510401131</v>
      </c>
      <c r="BK108" s="2">
        <f t="shared" si="66"/>
        <v>6.4498869864932543E-2</v>
      </c>
      <c r="BL108" s="2">
        <f t="shared" si="67"/>
        <v>0.67272358912631702</v>
      </c>
      <c r="BM108" s="2">
        <f t="shared" si="68"/>
        <v>1.4137931724550081</v>
      </c>
      <c r="BN108" s="2">
        <f t="shared" si="69"/>
        <v>1.5960000158933427</v>
      </c>
      <c r="BO108" s="50">
        <f t="shared" si="70"/>
        <v>733.92891685594589</v>
      </c>
      <c r="BP108" s="50">
        <f t="shared" si="71"/>
        <v>369.43632987295939</v>
      </c>
      <c r="BQ108" s="50">
        <f t="shared" si="72"/>
        <v>82.191970074718014</v>
      </c>
      <c r="BR108" s="50">
        <f t="shared" si="73"/>
        <v>18.226576435621702</v>
      </c>
      <c r="BS108" s="2">
        <f t="shared" si="74"/>
        <v>6.4498869224766095E-2</v>
      </c>
      <c r="BT108" s="2">
        <f t="shared" si="75"/>
        <v>0.67272357583018239</v>
      </c>
      <c r="BU108" s="2">
        <f t="shared" si="76"/>
        <v>1.4137931801211447</v>
      </c>
      <c r="BV108" s="2">
        <f t="shared" si="77"/>
        <v>1.596000020962598</v>
      </c>
      <c r="BW108" s="50">
        <f t="shared" si="78"/>
        <v>733.92891192164291</v>
      </c>
      <c r="BX108" s="50">
        <f t="shared" si="79"/>
        <v>369.43632969526868</v>
      </c>
      <c r="BY108" s="50">
        <f t="shared" si="80"/>
        <v>82.191970050222395</v>
      </c>
      <c r="BZ108" s="50">
        <f t="shared" si="81"/>
        <v>18.226576431820792</v>
      </c>
      <c r="CA108" s="2">
        <f t="shared" si="82"/>
        <v>6.4498869192227595E-2</v>
      </c>
      <c r="CB108" s="2">
        <f t="shared" si="83"/>
        <v>0.6727235751543641</v>
      </c>
      <c r="CC108" s="2">
        <f t="shared" si="84"/>
        <v>1.4137931805108008</v>
      </c>
      <c r="CD108" s="2">
        <f t="shared" si="85"/>
        <v>1.5960000212202587</v>
      </c>
      <c r="CE108" s="50">
        <f t="shared" si="86"/>
        <v>733.92891167084156</v>
      </c>
      <c r="CF108" s="50">
        <f t="shared" si="87"/>
        <v>369.43632968623706</v>
      </c>
      <c r="CG108" s="50">
        <f t="shared" si="88"/>
        <v>82.191970048977382</v>
      </c>
      <c r="CH108" s="50">
        <f t="shared" si="89"/>
        <v>18.226576431627606</v>
      </c>
      <c r="CI108" s="2">
        <f t="shared" si="90"/>
        <v>6.449886919057371E-2</v>
      </c>
      <c r="CJ108" s="2">
        <f t="shared" si="91"/>
        <v>0.67272357512001391</v>
      </c>
      <c r="CK108" s="2">
        <f t="shared" si="92"/>
        <v>1.4137931805306061</v>
      </c>
      <c r="CL108" s="2">
        <f t="shared" si="93"/>
        <v>1.5960000212333549</v>
      </c>
      <c r="CM108" s="50">
        <f t="shared" si="94"/>
        <v>733.92891165809397</v>
      </c>
      <c r="CN108" s="50">
        <f t="shared" si="95"/>
        <v>369.43632968577799</v>
      </c>
      <c r="CO108" s="50">
        <f t="shared" si="96"/>
        <v>82.191970048914087</v>
      </c>
      <c r="CP108" s="50">
        <f t="shared" si="97"/>
        <v>18.226576431617779</v>
      </c>
      <c r="CQ108" s="2">
        <f t="shared" si="98"/>
        <v>6.4498869190489638E-2</v>
      </c>
      <c r="CR108" s="2">
        <f t="shared" si="99"/>
        <v>0.6727235751182683</v>
      </c>
      <c r="CS108" s="2">
        <f t="shared" si="100"/>
        <v>1.4137931805316126</v>
      </c>
      <c r="CT108" s="2">
        <f t="shared" si="101"/>
        <v>1.5960000212340208</v>
      </c>
      <c r="CU108" s="50">
        <f t="shared" si="102"/>
        <v>733.92891165744618</v>
      </c>
      <c r="CV108" s="50">
        <f t="shared" si="103"/>
        <v>369.43632968575457</v>
      </c>
      <c r="CW108" s="66">
        <f t="shared" si="104"/>
        <v>82.191970048910832</v>
      </c>
      <c r="CX108" s="66">
        <f t="shared" si="105"/>
        <v>18.226576431617278</v>
      </c>
      <c r="CY108" s="67">
        <f t="shared" si="106"/>
        <v>6.449886919048535E-2</v>
      </c>
      <c r="CZ108" s="67">
        <f t="shared" si="107"/>
        <v>0.67272357511817871</v>
      </c>
      <c r="DA108" s="67">
        <f t="shared" si="108"/>
        <v>1.4137931805316639</v>
      </c>
      <c r="DB108" s="67">
        <f t="shared" si="109"/>
        <v>1.5960000212340546</v>
      </c>
      <c r="DC108" s="66">
        <f t="shared" si="110"/>
        <v>733.92891165741287</v>
      </c>
      <c r="DD108" s="50">
        <f t="shared" si="111"/>
        <v>369.43632968575344</v>
      </c>
      <c r="DE108" s="66">
        <f t="shared" si="112"/>
        <v>82.19197004891069</v>
      </c>
      <c r="DF108" s="66">
        <f t="shared" si="113"/>
        <v>18.22657643161725</v>
      </c>
      <c r="DG108" s="67">
        <f t="shared" si="114"/>
        <v>6.4498869190485128E-2</v>
      </c>
      <c r="DH108" s="67">
        <f t="shared" si="115"/>
        <v>0.67272357511817471</v>
      </c>
      <c r="DI108" s="67">
        <f t="shared" si="116"/>
        <v>1.4137931805316666</v>
      </c>
      <c r="DJ108" s="67">
        <f t="shared" si="117"/>
        <v>1.5960000212340562</v>
      </c>
      <c r="DK108" s="66">
        <f t="shared" si="118"/>
        <v>733.92891165741116</v>
      </c>
      <c r="DL108" s="50">
        <f t="shared" si="119"/>
        <v>369.43632968575332</v>
      </c>
      <c r="DM108" s="66">
        <f t="shared" si="120"/>
        <v>82.19197004891069</v>
      </c>
      <c r="DN108" s="66">
        <f t="shared" si="121"/>
        <v>18.22657643161725</v>
      </c>
      <c r="DO108" s="67">
        <f t="shared" si="122"/>
        <v>6.44988691904851E-2</v>
      </c>
      <c r="DP108" s="67">
        <f t="shared" si="123"/>
        <v>0.67272357511817449</v>
      </c>
      <c r="DQ108" s="67">
        <f t="shared" si="124"/>
        <v>1.4137931805316666</v>
      </c>
      <c r="DR108" s="67">
        <f t="shared" si="125"/>
        <v>1.5960000212340564</v>
      </c>
      <c r="DS108" s="66">
        <f t="shared" si="126"/>
        <v>733.92891165741105</v>
      </c>
      <c r="DT108" s="50">
        <f t="shared" si="127"/>
        <v>369.43632968575332</v>
      </c>
      <c r="DU108" s="66">
        <f t="shared" si="128"/>
        <v>82.19197004891069</v>
      </c>
      <c r="DV108" s="66">
        <f t="shared" si="129"/>
        <v>18.22657643161725</v>
      </c>
      <c r="DW108" s="67">
        <f t="shared" si="130"/>
        <v>6.44988691904851E-2</v>
      </c>
      <c r="DX108" s="67">
        <f t="shared" si="131"/>
        <v>0.67272357511817449</v>
      </c>
      <c r="DY108" s="67">
        <f t="shared" si="132"/>
        <v>1.4137931805316666</v>
      </c>
      <c r="DZ108" s="67">
        <f t="shared" si="133"/>
        <v>1.5960000212340564</v>
      </c>
      <c r="EA108" s="66">
        <f t="shared" si="134"/>
        <v>733.92891165741105</v>
      </c>
      <c r="EB108" s="50">
        <f t="shared" si="135"/>
        <v>369.43632968575332</v>
      </c>
      <c r="EC108" s="66">
        <f t="shared" si="136"/>
        <v>82.19197004891069</v>
      </c>
      <c r="ED108" s="66">
        <f t="shared" si="137"/>
        <v>18.22657643161725</v>
      </c>
      <c r="EE108" s="67">
        <f t="shared" si="138"/>
        <v>6.44988691904851E-2</v>
      </c>
      <c r="EF108" s="67">
        <f t="shared" si="139"/>
        <v>0.67272357511817449</v>
      </c>
      <c r="EG108" s="67">
        <f t="shared" si="140"/>
        <v>1.4137931805316666</v>
      </c>
      <c r="EH108" s="67">
        <f t="shared" si="141"/>
        <v>1.5960000212340564</v>
      </c>
      <c r="EI108" s="66">
        <f t="shared" si="142"/>
        <v>733.92891165741105</v>
      </c>
      <c r="EJ108" s="50">
        <f t="shared" si="143"/>
        <v>369.43632968575332</v>
      </c>
      <c r="EK108" s="66">
        <f t="shared" si="144"/>
        <v>82.19197004891069</v>
      </c>
      <c r="EL108" s="66">
        <f t="shared" si="145"/>
        <v>18.22657643161725</v>
      </c>
      <c r="EM108" s="67">
        <f t="shared" si="146"/>
        <v>6.44988691904851E-2</v>
      </c>
      <c r="EN108" s="67">
        <f t="shared" si="147"/>
        <v>0.67272357511817449</v>
      </c>
      <c r="EO108" s="67">
        <f t="shared" si="148"/>
        <v>1.4137931805316666</v>
      </c>
      <c r="EP108" s="67">
        <f t="shared" si="149"/>
        <v>1.5960000212340564</v>
      </c>
      <c r="EQ108" s="50">
        <f t="shared" si="150"/>
        <v>0.45453935574784343</v>
      </c>
      <c r="ER108" s="50">
        <f t="shared" si="151"/>
        <v>96.286329685753344</v>
      </c>
    </row>
    <row r="109" spans="19:148" x14ac:dyDescent="0.25">
      <c r="S109" s="50">
        <v>0.47</v>
      </c>
      <c r="T109" s="56">
        <f t="shared" si="23"/>
        <v>380.94452310836198</v>
      </c>
      <c r="U109" s="50">
        <f t="shared" si="24"/>
        <v>83.835237324795642</v>
      </c>
      <c r="V109" s="50">
        <f t="shared" si="25"/>
        <v>18.478193880526195</v>
      </c>
      <c r="W109" s="2">
        <f t="shared" si="152"/>
        <v>6.6544390158479017E-2</v>
      </c>
      <c r="X109" s="2">
        <f t="shared" si="153"/>
        <v>0.71687144508753475</v>
      </c>
      <c r="Y109" s="2">
        <f t="shared" si="28"/>
        <v>1.3691707934445274</v>
      </c>
      <c r="Z109" s="2">
        <f t="shared" si="29"/>
        <v>1.5992664244574448</v>
      </c>
      <c r="AA109" s="50">
        <f t="shared" si="30"/>
        <v>749.46201450922524</v>
      </c>
      <c r="AB109" s="50">
        <f t="shared" si="31"/>
        <v>369.99092098045526</v>
      </c>
      <c r="AC109" s="50">
        <f t="shared" si="32"/>
        <v>82.268549721403119</v>
      </c>
      <c r="AD109" s="50">
        <f t="shared" si="33"/>
        <v>18.238451777573346</v>
      </c>
      <c r="AE109" s="2">
        <f t="shared" si="34"/>
        <v>6.4600284428275853E-2</v>
      </c>
      <c r="AF109" s="2">
        <f t="shared" si="35"/>
        <v>0.67483372699471444</v>
      </c>
      <c r="AG109" s="2">
        <f t="shared" si="36"/>
        <v>1.391557990581566</v>
      </c>
      <c r="AH109" s="2">
        <f t="shared" si="37"/>
        <v>1.6161178243630243</v>
      </c>
      <c r="AI109" s="50">
        <f t="shared" si="38"/>
        <v>734.78919319227793</v>
      </c>
      <c r="AJ109" s="50">
        <f t="shared" si="39"/>
        <v>369.46729471335073</v>
      </c>
      <c r="AK109" s="50">
        <f t="shared" si="40"/>
        <v>82.196239133226271</v>
      </c>
      <c r="AL109" s="50">
        <f t="shared" si="41"/>
        <v>18.227238829003046</v>
      </c>
      <c r="AM109" s="2">
        <f t="shared" si="42"/>
        <v>6.4504539027808797E-2</v>
      </c>
      <c r="AN109" s="2">
        <f t="shared" si="43"/>
        <v>0.67284134830848563</v>
      </c>
      <c r="AO109" s="2">
        <f t="shared" si="44"/>
        <v>1.3926542561614381</v>
      </c>
      <c r="AP109" s="2">
        <f t="shared" si="45"/>
        <v>1.6169210217321384</v>
      </c>
      <c r="AQ109" s="50">
        <f t="shared" si="46"/>
        <v>734.0524866571609</v>
      </c>
      <c r="AR109" s="50">
        <f t="shared" si="47"/>
        <v>369.44077947591938</v>
      </c>
      <c r="AS109" s="50">
        <f t="shared" si="48"/>
        <v>82.192583483901885</v>
      </c>
      <c r="AT109" s="50">
        <f t="shared" si="49"/>
        <v>18.226671615871382</v>
      </c>
      <c r="AU109" s="2">
        <f t="shared" si="50"/>
        <v>6.4499684021258399E-2</v>
      </c>
      <c r="AV109" s="2">
        <f t="shared" si="51"/>
        <v>0.67274049923907187</v>
      </c>
      <c r="AW109" s="2">
        <f t="shared" si="52"/>
        <v>1.3927098337704475</v>
      </c>
      <c r="AX109" s="2">
        <f t="shared" si="53"/>
        <v>1.6169616876910677</v>
      </c>
      <c r="AY109" s="50">
        <f t="shared" si="54"/>
        <v>734.0150909614357</v>
      </c>
      <c r="AZ109" s="50">
        <f t="shared" si="55"/>
        <v>369.43943296557541</v>
      </c>
      <c r="BA109" s="50">
        <f t="shared" si="56"/>
        <v>82.192397856231111</v>
      </c>
      <c r="BB109" s="50">
        <f t="shared" si="57"/>
        <v>18.226642812866608</v>
      </c>
      <c r="BC109" s="2">
        <f t="shared" si="58"/>
        <v>6.4499437454674402E-2</v>
      </c>
      <c r="BD109" s="2">
        <f t="shared" si="59"/>
        <v>0.67273537797391847</v>
      </c>
      <c r="BE109" s="2">
        <f t="shared" si="60"/>
        <v>1.3927126563089927</v>
      </c>
      <c r="BF109" s="2">
        <f t="shared" si="61"/>
        <v>1.6169637527947911</v>
      </c>
      <c r="BG109" s="50">
        <f t="shared" si="62"/>
        <v>734.01319168055875</v>
      </c>
      <c r="BH109" s="50">
        <f t="shared" si="63"/>
        <v>369.43936457649363</v>
      </c>
      <c r="BI109" s="50">
        <f t="shared" si="64"/>
        <v>82.192388428265986</v>
      </c>
      <c r="BJ109" s="50">
        <f t="shared" si="65"/>
        <v>18.226641349969686</v>
      </c>
      <c r="BK109" s="2">
        <f t="shared" si="66"/>
        <v>6.4499424931546021E-2</v>
      </c>
      <c r="BL109" s="2">
        <f t="shared" si="67"/>
        <v>0.6727351178658082</v>
      </c>
      <c r="BM109" s="2">
        <f t="shared" si="68"/>
        <v>1.3927127996657844</v>
      </c>
      <c r="BN109" s="2">
        <f t="shared" si="69"/>
        <v>1.616963857681095</v>
      </c>
      <c r="BO109" s="50">
        <f t="shared" si="70"/>
        <v>734.01309521573228</v>
      </c>
      <c r="BP109" s="50">
        <f t="shared" si="71"/>
        <v>369.43936110299569</v>
      </c>
      <c r="BQ109" s="50">
        <f t="shared" si="72"/>
        <v>82.19238794941748</v>
      </c>
      <c r="BR109" s="50">
        <f t="shared" si="73"/>
        <v>18.226641275668815</v>
      </c>
      <c r="BS109" s="2">
        <f t="shared" si="74"/>
        <v>6.4499424295493213E-2</v>
      </c>
      <c r="BT109" s="2">
        <f t="shared" si="75"/>
        <v>0.67273510465485531</v>
      </c>
      <c r="BU109" s="2">
        <f t="shared" si="76"/>
        <v>1.3927128069469117</v>
      </c>
      <c r="BV109" s="2">
        <f t="shared" si="77"/>
        <v>1.6169638630082956</v>
      </c>
      <c r="BW109" s="50">
        <f t="shared" si="78"/>
        <v>734.01309031625885</v>
      </c>
      <c r="BX109" s="50">
        <f t="shared" si="79"/>
        <v>369.43936092657589</v>
      </c>
      <c r="BY109" s="50">
        <f t="shared" si="80"/>
        <v>82.192387925096668</v>
      </c>
      <c r="BZ109" s="50">
        <f t="shared" si="81"/>
        <v>18.226641271895055</v>
      </c>
      <c r="CA109" s="2">
        <f t="shared" si="82"/>
        <v>6.4499424263187929E-2</v>
      </c>
      <c r="CB109" s="2">
        <f t="shared" si="83"/>
        <v>0.67273510398386793</v>
      </c>
      <c r="CC109" s="2">
        <f t="shared" si="84"/>
        <v>1.3927128073167216</v>
      </c>
      <c r="CD109" s="2">
        <f t="shared" si="85"/>
        <v>1.616963863278865</v>
      </c>
      <c r="CE109" s="50">
        <f t="shared" si="86"/>
        <v>734.01309006741371</v>
      </c>
      <c r="CF109" s="50">
        <f t="shared" si="87"/>
        <v>369.43936091761543</v>
      </c>
      <c r="CG109" s="50">
        <f t="shared" si="88"/>
        <v>82.192387923861403</v>
      </c>
      <c r="CH109" s="50">
        <f t="shared" si="89"/>
        <v>18.226641271703386</v>
      </c>
      <c r="CI109" s="2">
        <f t="shared" si="90"/>
        <v>6.4499424261547117E-2</v>
      </c>
      <c r="CJ109" s="2">
        <f t="shared" si="91"/>
        <v>0.67273510394978797</v>
      </c>
      <c r="CK109" s="2">
        <f t="shared" si="92"/>
        <v>1.3927128073355048</v>
      </c>
      <c r="CL109" s="2">
        <f t="shared" si="93"/>
        <v>1.6169638632926076</v>
      </c>
      <c r="CM109" s="50">
        <f t="shared" si="94"/>
        <v>734.01309005477412</v>
      </c>
      <c r="CN109" s="50">
        <f t="shared" si="95"/>
        <v>369.43936091716034</v>
      </c>
      <c r="CO109" s="50">
        <f t="shared" si="96"/>
        <v>82.192387923798691</v>
      </c>
      <c r="CP109" s="50">
        <f t="shared" si="97"/>
        <v>18.226641271693644</v>
      </c>
      <c r="CQ109" s="2">
        <f t="shared" si="98"/>
        <v>6.4499424261463739E-2</v>
      </c>
      <c r="CR109" s="2">
        <f t="shared" si="99"/>
        <v>0.67273510394805758</v>
      </c>
      <c r="CS109" s="2">
        <f t="shared" si="100"/>
        <v>1.3927128073364583</v>
      </c>
      <c r="CT109" s="2">
        <f t="shared" si="101"/>
        <v>1.6169638632933054</v>
      </c>
      <c r="CU109" s="50">
        <f t="shared" si="102"/>
        <v>734.01309005413259</v>
      </c>
      <c r="CV109" s="50">
        <f t="shared" si="103"/>
        <v>369.43936091713726</v>
      </c>
      <c r="CW109" s="66">
        <f t="shared" si="104"/>
        <v>82.192387923795479</v>
      </c>
      <c r="CX109" s="66">
        <f t="shared" si="105"/>
        <v>18.226641271693161</v>
      </c>
      <c r="CY109" s="67">
        <f t="shared" si="106"/>
        <v>6.449942426145959E-2</v>
      </c>
      <c r="CZ109" s="67">
        <f t="shared" si="107"/>
        <v>0.67273510394796932</v>
      </c>
      <c r="DA109" s="67">
        <f t="shared" si="108"/>
        <v>1.3927128073365069</v>
      </c>
      <c r="DB109" s="67">
        <f t="shared" si="109"/>
        <v>1.6169638632933412</v>
      </c>
      <c r="DC109" s="66">
        <f t="shared" si="110"/>
        <v>734.01309005409928</v>
      </c>
      <c r="DD109" s="50">
        <f t="shared" si="111"/>
        <v>369.43936091713601</v>
      </c>
      <c r="DE109" s="66">
        <f t="shared" si="112"/>
        <v>82.192387923795295</v>
      </c>
      <c r="DF109" s="66">
        <f t="shared" si="113"/>
        <v>18.226641271693129</v>
      </c>
      <c r="DG109" s="67">
        <f t="shared" si="114"/>
        <v>6.449942426145934E-2</v>
      </c>
      <c r="DH109" s="67">
        <f t="shared" si="115"/>
        <v>0.67273510394796454</v>
      </c>
      <c r="DI109" s="67">
        <f t="shared" si="116"/>
        <v>1.3927128073365096</v>
      </c>
      <c r="DJ109" s="67">
        <f t="shared" si="117"/>
        <v>1.616963863293343</v>
      </c>
      <c r="DK109" s="66">
        <f t="shared" si="118"/>
        <v>734.01309005409826</v>
      </c>
      <c r="DL109" s="50">
        <f t="shared" si="119"/>
        <v>369.43936091713601</v>
      </c>
      <c r="DM109" s="66">
        <f t="shared" si="120"/>
        <v>82.192387923795295</v>
      </c>
      <c r="DN109" s="66">
        <f t="shared" si="121"/>
        <v>18.226641271693129</v>
      </c>
      <c r="DO109" s="67">
        <f t="shared" si="122"/>
        <v>6.449942426145934E-2</v>
      </c>
      <c r="DP109" s="67">
        <f t="shared" si="123"/>
        <v>0.67273510394796454</v>
      </c>
      <c r="DQ109" s="67">
        <f t="shared" si="124"/>
        <v>1.3927128073365096</v>
      </c>
      <c r="DR109" s="67">
        <f t="shared" si="125"/>
        <v>1.616963863293343</v>
      </c>
      <c r="DS109" s="66">
        <f t="shared" si="126"/>
        <v>734.01309005409826</v>
      </c>
      <c r="DT109" s="50">
        <f t="shared" si="127"/>
        <v>369.43936091713601</v>
      </c>
      <c r="DU109" s="66">
        <f t="shared" si="128"/>
        <v>82.192387923795295</v>
      </c>
      <c r="DV109" s="66">
        <f t="shared" si="129"/>
        <v>18.226641271693129</v>
      </c>
      <c r="DW109" s="67">
        <f t="shared" si="130"/>
        <v>6.449942426145934E-2</v>
      </c>
      <c r="DX109" s="67">
        <f t="shared" si="131"/>
        <v>0.67273510394796454</v>
      </c>
      <c r="DY109" s="67">
        <f t="shared" si="132"/>
        <v>1.3927128073365096</v>
      </c>
      <c r="DZ109" s="67">
        <f t="shared" si="133"/>
        <v>1.616963863293343</v>
      </c>
      <c r="EA109" s="66">
        <f t="shared" si="134"/>
        <v>734.01309005409826</v>
      </c>
      <c r="EB109" s="50">
        <f t="shared" si="135"/>
        <v>369.43936091713601</v>
      </c>
      <c r="EC109" s="66">
        <f t="shared" si="136"/>
        <v>82.192387923795295</v>
      </c>
      <c r="ED109" s="66">
        <f t="shared" si="137"/>
        <v>18.226641271693129</v>
      </c>
      <c r="EE109" s="67">
        <f t="shared" si="138"/>
        <v>6.449942426145934E-2</v>
      </c>
      <c r="EF109" s="67">
        <f t="shared" si="139"/>
        <v>0.67273510394796454</v>
      </c>
      <c r="EG109" s="67">
        <f t="shared" si="140"/>
        <v>1.3927128073365096</v>
      </c>
      <c r="EH109" s="67">
        <f t="shared" si="141"/>
        <v>1.616963863293343</v>
      </c>
      <c r="EI109" s="66">
        <f t="shared" si="142"/>
        <v>734.01309005409826</v>
      </c>
      <c r="EJ109" s="50">
        <f t="shared" si="143"/>
        <v>369.43936091713601</v>
      </c>
      <c r="EK109" s="66">
        <f t="shared" si="144"/>
        <v>82.192387923795295</v>
      </c>
      <c r="EL109" s="66">
        <f t="shared" si="145"/>
        <v>18.226641271693129</v>
      </c>
      <c r="EM109" s="67">
        <f t="shared" si="146"/>
        <v>6.449942426145934E-2</v>
      </c>
      <c r="EN109" s="67">
        <f t="shared" si="147"/>
        <v>0.67273510394796454</v>
      </c>
      <c r="EO109" s="67">
        <f t="shared" si="148"/>
        <v>1.3927128073365096</v>
      </c>
      <c r="EP109" s="67">
        <f t="shared" si="149"/>
        <v>1.616963863293343</v>
      </c>
      <c r="EQ109" s="50">
        <f t="shared" si="150"/>
        <v>0.45754837152336236</v>
      </c>
      <c r="ER109" s="50">
        <f t="shared" si="151"/>
        <v>96.289360917136037</v>
      </c>
    </row>
    <row r="110" spans="19:148" x14ac:dyDescent="0.25">
      <c r="S110" s="50">
        <v>0.48</v>
      </c>
      <c r="T110" s="56">
        <f t="shared" si="23"/>
        <v>380.91206566097424</v>
      </c>
      <c r="U110" s="50">
        <f t="shared" si="24"/>
        <v>83.830435534968714</v>
      </c>
      <c r="V110" s="50">
        <f t="shared" si="25"/>
        <v>18.477468468346633</v>
      </c>
      <c r="W110" s="2">
        <f t="shared" si="152"/>
        <v>6.6538798689592116E-2</v>
      </c>
      <c r="X110" s="2">
        <f t="shared" si="153"/>
        <v>0.71674583007568693</v>
      </c>
      <c r="Y110" s="2">
        <f t="shared" si="28"/>
        <v>1.3501911981316959</v>
      </c>
      <c r="Z110" s="2">
        <f t="shared" si="29"/>
        <v>1.6197117780845809</v>
      </c>
      <c r="AA110" s="50">
        <f t="shared" si="30"/>
        <v>749.56210002151363</v>
      </c>
      <c r="AB110" s="50">
        <f t="shared" si="31"/>
        <v>369.99446384273335</v>
      </c>
      <c r="AC110" s="50">
        <f t="shared" si="32"/>
        <v>82.269039744828532</v>
      </c>
      <c r="AD110" s="50">
        <f t="shared" si="33"/>
        <v>18.238527719525447</v>
      </c>
      <c r="AE110" s="2">
        <f t="shared" si="34"/>
        <v>6.4600931387030089E-2</v>
      </c>
      <c r="AF110" s="2">
        <f t="shared" si="35"/>
        <v>0.67484721263935088</v>
      </c>
      <c r="AG110" s="2">
        <f t="shared" si="36"/>
        <v>1.3715112991057226</v>
      </c>
      <c r="AH110" s="2">
        <f t="shared" si="37"/>
        <v>1.6374609007617007</v>
      </c>
      <c r="AI110" s="50">
        <f t="shared" si="38"/>
        <v>734.93916091259814</v>
      </c>
      <c r="AJ110" s="50">
        <f t="shared" si="39"/>
        <v>369.47268962789497</v>
      </c>
      <c r="AK110" s="50">
        <f t="shared" si="40"/>
        <v>82.196982999374583</v>
      </c>
      <c r="AL110" s="50">
        <f t="shared" si="41"/>
        <v>18.227354243741718</v>
      </c>
      <c r="AM110" s="2">
        <f t="shared" si="42"/>
        <v>6.4505526771464372E-2</v>
      </c>
      <c r="AN110" s="2">
        <f t="shared" si="43"/>
        <v>0.67286186800964132</v>
      </c>
      <c r="AO110" s="2">
        <f t="shared" si="44"/>
        <v>1.3725553151216126</v>
      </c>
      <c r="AP110" s="2">
        <f t="shared" si="45"/>
        <v>1.6383070602811312</v>
      </c>
      <c r="AQ110" s="50">
        <f t="shared" si="46"/>
        <v>734.20536751103009</v>
      </c>
      <c r="AR110" s="50">
        <f t="shared" si="47"/>
        <v>369.4462836882243</v>
      </c>
      <c r="AS110" s="50">
        <f t="shared" si="48"/>
        <v>82.193342300891857</v>
      </c>
      <c r="AT110" s="50">
        <f t="shared" si="49"/>
        <v>18.226789357177505</v>
      </c>
      <c r="AU110" s="2">
        <f t="shared" si="50"/>
        <v>6.4500691909247954E-2</v>
      </c>
      <c r="AV110" s="2">
        <f t="shared" si="51"/>
        <v>0.67276143385078713</v>
      </c>
      <c r="AW110" s="2">
        <f t="shared" si="52"/>
        <v>1.3726082133937718</v>
      </c>
      <c r="AX110" s="2">
        <f t="shared" si="53"/>
        <v>1.6383498771983385</v>
      </c>
      <c r="AY110" s="50">
        <f t="shared" si="54"/>
        <v>734.16814212028453</v>
      </c>
      <c r="AZ110" s="50">
        <f t="shared" si="55"/>
        <v>369.44494353830737</v>
      </c>
      <c r="BA110" s="50">
        <f t="shared" si="56"/>
        <v>82.193157544006937</v>
      </c>
      <c r="BB110" s="50">
        <f t="shared" si="57"/>
        <v>18.226760689636539</v>
      </c>
      <c r="BC110" s="2">
        <f t="shared" si="58"/>
        <v>6.4500446514106496E-2</v>
      </c>
      <c r="BD110" s="2">
        <f t="shared" si="59"/>
        <v>0.67275633673577395</v>
      </c>
      <c r="BE110" s="2">
        <f t="shared" si="60"/>
        <v>1.3726108982395686</v>
      </c>
      <c r="BF110" s="2">
        <f t="shared" si="61"/>
        <v>1.6383520502212885</v>
      </c>
      <c r="BG110" s="50">
        <f t="shared" si="62"/>
        <v>734.16625263260653</v>
      </c>
      <c r="BH110" s="50">
        <f t="shared" si="63"/>
        <v>369.44487551345026</v>
      </c>
      <c r="BI110" s="50">
        <f t="shared" si="64"/>
        <v>82.193148165945658</v>
      </c>
      <c r="BJ110" s="50">
        <f t="shared" si="65"/>
        <v>18.226759234500665</v>
      </c>
      <c r="BK110" s="2">
        <f t="shared" si="66"/>
        <v>6.4500434058016434E-2</v>
      </c>
      <c r="BL110" s="2">
        <f t="shared" si="67"/>
        <v>0.67275607801086479</v>
      </c>
      <c r="BM110" s="2">
        <f t="shared" si="68"/>
        <v>1.3726110345204481</v>
      </c>
      <c r="BN110" s="2">
        <f t="shared" si="69"/>
        <v>1.6383521605220277</v>
      </c>
      <c r="BO110" s="50">
        <f t="shared" si="70"/>
        <v>734.16615672324235</v>
      </c>
      <c r="BP110" s="50">
        <f t="shared" si="71"/>
        <v>369.4448720605418</v>
      </c>
      <c r="BQ110" s="50">
        <f t="shared" si="72"/>
        <v>82.19314768991994</v>
      </c>
      <c r="BR110" s="50">
        <f t="shared" si="73"/>
        <v>18.226759160638679</v>
      </c>
      <c r="BS110" s="2">
        <f t="shared" si="74"/>
        <v>6.450043342575125E-2</v>
      </c>
      <c r="BT110" s="2">
        <f t="shared" si="75"/>
        <v>0.67275606487811601</v>
      </c>
      <c r="BU110" s="2">
        <f t="shared" si="76"/>
        <v>1.3726110414379997</v>
      </c>
      <c r="BV110" s="2">
        <f t="shared" si="77"/>
        <v>1.6383521661208389</v>
      </c>
      <c r="BW110" s="50">
        <f t="shared" si="78"/>
        <v>734.16615185492844</v>
      </c>
      <c r="BX110" s="50">
        <f t="shared" si="79"/>
        <v>369.44487188527387</v>
      </c>
      <c r="BY110" s="50">
        <f t="shared" si="80"/>
        <v>82.193147665757095</v>
      </c>
      <c r="BZ110" s="50">
        <f t="shared" si="81"/>
        <v>18.226759156889486</v>
      </c>
      <c r="CA110" s="2">
        <f t="shared" si="82"/>
        <v>6.4500433393657797E-2</v>
      </c>
      <c r="CB110" s="2">
        <f t="shared" si="83"/>
        <v>0.6727560642115038</v>
      </c>
      <c r="CC110" s="2">
        <f t="shared" si="84"/>
        <v>1.3726110417891315</v>
      </c>
      <c r="CD110" s="2">
        <f t="shared" si="85"/>
        <v>1.638352166405032</v>
      </c>
      <c r="CE110" s="50">
        <f t="shared" si="86"/>
        <v>734.16615160781498</v>
      </c>
      <c r="CF110" s="50">
        <f t="shared" si="87"/>
        <v>369.44487187637731</v>
      </c>
      <c r="CG110" s="50">
        <f t="shared" si="88"/>
        <v>82.193147664530613</v>
      </c>
      <c r="CH110" s="50">
        <f t="shared" si="89"/>
        <v>18.226759156699181</v>
      </c>
      <c r="CI110" s="2">
        <f t="shared" si="90"/>
        <v>6.4500433392028739E-2</v>
      </c>
      <c r="CJ110" s="2">
        <f t="shared" si="91"/>
        <v>0.67275606417766676</v>
      </c>
      <c r="CK110" s="2">
        <f t="shared" si="92"/>
        <v>1.3726110418069548</v>
      </c>
      <c r="CL110" s="2">
        <f t="shared" si="93"/>
        <v>1.6383521664194578</v>
      </c>
      <c r="CM110" s="50">
        <f t="shared" si="94"/>
        <v>734.1661515952718</v>
      </c>
      <c r="CN110" s="50">
        <f t="shared" si="95"/>
        <v>369.44487187592574</v>
      </c>
      <c r="CO110" s="50">
        <f t="shared" si="96"/>
        <v>82.193147664468341</v>
      </c>
      <c r="CP110" s="50">
        <f t="shared" si="97"/>
        <v>18.226759156689518</v>
      </c>
      <c r="CQ110" s="2">
        <f t="shared" si="98"/>
        <v>6.4500433391946069E-2</v>
      </c>
      <c r="CR110" s="2">
        <f t="shared" si="99"/>
        <v>0.67275606417594935</v>
      </c>
      <c r="CS110" s="2">
        <f t="shared" si="100"/>
        <v>1.3726110418078592</v>
      </c>
      <c r="CT110" s="2">
        <f t="shared" si="101"/>
        <v>1.6383521664201897</v>
      </c>
      <c r="CU110" s="50">
        <f t="shared" si="102"/>
        <v>734.16615159463515</v>
      </c>
      <c r="CV110" s="50">
        <f t="shared" si="103"/>
        <v>369.44487187590278</v>
      </c>
      <c r="CW110" s="66">
        <f t="shared" si="104"/>
        <v>82.193147664465201</v>
      </c>
      <c r="CX110" s="66">
        <f t="shared" si="105"/>
        <v>18.226759156689024</v>
      </c>
      <c r="CY110" s="67">
        <f t="shared" si="106"/>
        <v>6.4500433391941822E-2</v>
      </c>
      <c r="CZ110" s="67">
        <f t="shared" si="107"/>
        <v>0.67275606417586231</v>
      </c>
      <c r="DA110" s="67">
        <f t="shared" si="108"/>
        <v>1.3726110418079052</v>
      </c>
      <c r="DB110" s="67">
        <f t="shared" si="109"/>
        <v>1.638352166420227</v>
      </c>
      <c r="DC110" s="66">
        <f t="shared" si="110"/>
        <v>734.16615159460298</v>
      </c>
      <c r="DD110" s="50">
        <f t="shared" si="111"/>
        <v>369.44487187590164</v>
      </c>
      <c r="DE110" s="66">
        <f t="shared" si="112"/>
        <v>82.193147664465016</v>
      </c>
      <c r="DF110" s="66">
        <f t="shared" si="113"/>
        <v>18.226759156688999</v>
      </c>
      <c r="DG110" s="67">
        <f t="shared" si="114"/>
        <v>6.4500433391941628E-2</v>
      </c>
      <c r="DH110" s="67">
        <f t="shared" si="115"/>
        <v>0.67275606417585754</v>
      </c>
      <c r="DI110" s="67">
        <f t="shared" si="116"/>
        <v>1.3726110418079078</v>
      </c>
      <c r="DJ110" s="67">
        <f t="shared" si="117"/>
        <v>1.638352166420229</v>
      </c>
      <c r="DK110" s="66">
        <f t="shared" si="118"/>
        <v>734.16615159460184</v>
      </c>
      <c r="DL110" s="50">
        <f t="shared" si="119"/>
        <v>369.44487187590153</v>
      </c>
      <c r="DM110" s="66">
        <f t="shared" si="120"/>
        <v>82.193147664464988</v>
      </c>
      <c r="DN110" s="66">
        <f t="shared" si="121"/>
        <v>18.226759156688999</v>
      </c>
      <c r="DO110" s="67">
        <f t="shared" si="122"/>
        <v>6.4500433391941628E-2</v>
      </c>
      <c r="DP110" s="67">
        <f t="shared" si="123"/>
        <v>0.67275606417585698</v>
      </c>
      <c r="DQ110" s="67">
        <f t="shared" si="124"/>
        <v>1.372611041807908</v>
      </c>
      <c r="DR110" s="67">
        <f t="shared" si="125"/>
        <v>1.638352166420229</v>
      </c>
      <c r="DS110" s="66">
        <f t="shared" si="126"/>
        <v>734.16615159460116</v>
      </c>
      <c r="DT110" s="50">
        <f t="shared" si="127"/>
        <v>369.44487187590153</v>
      </c>
      <c r="DU110" s="66">
        <f t="shared" si="128"/>
        <v>82.193147664464988</v>
      </c>
      <c r="DV110" s="66">
        <f t="shared" si="129"/>
        <v>18.226759156688999</v>
      </c>
      <c r="DW110" s="67">
        <f t="shared" si="130"/>
        <v>6.4500433391941628E-2</v>
      </c>
      <c r="DX110" s="67">
        <f t="shared" si="131"/>
        <v>0.67275606417585698</v>
      </c>
      <c r="DY110" s="67">
        <f t="shared" si="132"/>
        <v>1.372611041807908</v>
      </c>
      <c r="DZ110" s="67">
        <f t="shared" si="133"/>
        <v>1.638352166420229</v>
      </c>
      <c r="EA110" s="66">
        <f t="shared" si="134"/>
        <v>734.16615159460116</v>
      </c>
      <c r="EB110" s="50">
        <f t="shared" si="135"/>
        <v>369.44487187590153</v>
      </c>
      <c r="EC110" s="66">
        <f t="shared" si="136"/>
        <v>82.193147664464988</v>
      </c>
      <c r="ED110" s="66">
        <f t="shared" si="137"/>
        <v>18.226759156688999</v>
      </c>
      <c r="EE110" s="67">
        <f t="shared" si="138"/>
        <v>6.4500433391941628E-2</v>
      </c>
      <c r="EF110" s="67">
        <f t="shared" si="139"/>
        <v>0.67275606417585698</v>
      </c>
      <c r="EG110" s="67">
        <f t="shared" si="140"/>
        <v>1.372611041807908</v>
      </c>
      <c r="EH110" s="67">
        <f t="shared" si="141"/>
        <v>1.638352166420229</v>
      </c>
      <c r="EI110" s="66">
        <f t="shared" si="142"/>
        <v>734.16615159460116</v>
      </c>
      <c r="EJ110" s="50">
        <f t="shared" si="143"/>
        <v>369.44487187590153</v>
      </c>
      <c r="EK110" s="66">
        <f t="shared" si="144"/>
        <v>82.193147664464988</v>
      </c>
      <c r="EL110" s="66">
        <f t="shared" si="145"/>
        <v>18.226759156688999</v>
      </c>
      <c r="EM110" s="67">
        <f t="shared" si="146"/>
        <v>6.4500433391941628E-2</v>
      </c>
      <c r="EN110" s="67">
        <f t="shared" si="147"/>
        <v>0.67275606417585698</v>
      </c>
      <c r="EO110" s="67">
        <f t="shared" si="148"/>
        <v>1.372611041807908</v>
      </c>
      <c r="EP110" s="67">
        <f t="shared" si="149"/>
        <v>1.638352166420229</v>
      </c>
      <c r="EQ110" s="50">
        <f t="shared" si="150"/>
        <v>0.46063492729526306</v>
      </c>
      <c r="ER110" s="50">
        <f t="shared" si="151"/>
        <v>96.294871875901549</v>
      </c>
    </row>
    <row r="111" spans="19:148" x14ac:dyDescent="0.25">
      <c r="S111" s="50">
        <v>0.49</v>
      </c>
      <c r="T111" s="56">
        <f t="shared" si="23"/>
        <v>380.87960821358649</v>
      </c>
      <c r="U111" s="50">
        <f t="shared" si="24"/>
        <v>83.825634734644964</v>
      </c>
      <c r="V111" s="50">
        <f t="shared" si="25"/>
        <v>18.476743147771685</v>
      </c>
      <c r="W111" s="2">
        <f t="shared" si="152"/>
        <v>6.6533206193572544E-2</v>
      </c>
      <c r="X111" s="2">
        <f t="shared" si="153"/>
        <v>0.71662022153196347</v>
      </c>
      <c r="Y111" s="2">
        <f t="shared" si="28"/>
        <v>1.3320905775389431</v>
      </c>
      <c r="Z111" s="2">
        <f t="shared" si="29"/>
        <v>1.6405538378169136</v>
      </c>
      <c r="AA111" s="50">
        <f t="shared" si="30"/>
        <v>749.73384314317229</v>
      </c>
      <c r="AB111" s="50">
        <f t="shared" si="31"/>
        <v>370.00054236591666</v>
      </c>
      <c r="AC111" s="50">
        <f t="shared" si="32"/>
        <v>82.269880506903746</v>
      </c>
      <c r="AD111" s="50">
        <f t="shared" si="33"/>
        <v>18.23865801622069</v>
      </c>
      <c r="AE111" s="2">
        <f t="shared" si="34"/>
        <v>6.4602041353615247E-2</v>
      </c>
      <c r="AF111" s="2">
        <f t="shared" si="35"/>
        <v>0.67487035025323183</v>
      </c>
      <c r="AG111" s="2">
        <f t="shared" si="36"/>
        <v>1.3523848388125961</v>
      </c>
      <c r="AH111" s="2">
        <f t="shared" si="37"/>
        <v>1.6592363428783199</v>
      </c>
      <c r="AI111" s="50">
        <f t="shared" si="38"/>
        <v>735.16084520031518</v>
      </c>
      <c r="AJ111" s="50">
        <f t="shared" si="39"/>
        <v>369.48066281497518</v>
      </c>
      <c r="AK111" s="50">
        <f t="shared" si="40"/>
        <v>82.198082408781517</v>
      </c>
      <c r="AL111" s="50">
        <f t="shared" si="41"/>
        <v>18.227524820370661</v>
      </c>
      <c r="AM111" s="2">
        <f t="shared" si="42"/>
        <v>6.4506986516906228E-2</v>
      </c>
      <c r="AN111" s="2">
        <f t="shared" si="43"/>
        <v>0.67289219453415949</v>
      </c>
      <c r="AO111" s="2">
        <f t="shared" si="44"/>
        <v>1.3533787729661768</v>
      </c>
      <c r="AP111" s="2">
        <f t="shared" si="45"/>
        <v>1.6601273415117361</v>
      </c>
      <c r="AQ111" s="50">
        <f t="shared" si="46"/>
        <v>734.42986632187956</v>
      </c>
      <c r="AR111" s="50">
        <f t="shared" si="47"/>
        <v>369.45436468452033</v>
      </c>
      <c r="AS111" s="50">
        <f t="shared" si="48"/>
        <v>82.194456401275104</v>
      </c>
      <c r="AT111" s="50">
        <f t="shared" si="49"/>
        <v>18.226962223194654</v>
      </c>
      <c r="AU111" s="2">
        <f t="shared" si="50"/>
        <v>6.4502171587408078E-2</v>
      </c>
      <c r="AV111" s="2">
        <f t="shared" si="51"/>
        <v>0.67279216925542562</v>
      </c>
      <c r="AW111" s="2">
        <f t="shared" si="52"/>
        <v>1.3534291114875059</v>
      </c>
      <c r="AX111" s="2">
        <f t="shared" si="53"/>
        <v>1.6601724079693492</v>
      </c>
      <c r="AY111" s="50">
        <f t="shared" si="54"/>
        <v>734.39280109255424</v>
      </c>
      <c r="AZ111" s="50">
        <f t="shared" si="55"/>
        <v>369.45303063406186</v>
      </c>
      <c r="BA111" s="50">
        <f t="shared" si="56"/>
        <v>82.194272476435174</v>
      </c>
      <c r="BB111" s="50">
        <f t="shared" si="57"/>
        <v>18.226933685265173</v>
      </c>
      <c r="BC111" s="2">
        <f t="shared" si="58"/>
        <v>6.4501927319005031E-2</v>
      </c>
      <c r="BD111" s="2">
        <f t="shared" si="59"/>
        <v>0.67278709527933478</v>
      </c>
      <c r="BE111" s="2">
        <f t="shared" si="60"/>
        <v>1.3534316652129277</v>
      </c>
      <c r="BF111" s="2">
        <f t="shared" si="61"/>
        <v>1.6601746940864737</v>
      </c>
      <c r="BG111" s="50">
        <f t="shared" si="62"/>
        <v>734.39092062107852</v>
      </c>
      <c r="BH111" s="50">
        <f t="shared" si="63"/>
        <v>369.45296295073058</v>
      </c>
      <c r="BI111" s="50">
        <f t="shared" si="64"/>
        <v>82.194263145008492</v>
      </c>
      <c r="BJ111" s="50">
        <f t="shared" si="65"/>
        <v>18.2269322373911</v>
      </c>
      <c r="BK111" s="2">
        <f t="shared" si="66"/>
        <v>6.4501914925952752E-2</v>
      </c>
      <c r="BL111" s="2">
        <f t="shared" si="67"/>
        <v>0.67278683785035032</v>
      </c>
      <c r="BM111" s="2">
        <f t="shared" si="68"/>
        <v>1.3534317947771246</v>
      </c>
      <c r="BN111" s="2">
        <f t="shared" si="69"/>
        <v>1.6601748100730762</v>
      </c>
      <c r="BO111" s="50">
        <f t="shared" si="70"/>
        <v>734.39082521437422</v>
      </c>
      <c r="BP111" s="50">
        <f t="shared" si="71"/>
        <v>369.45295951677758</v>
      </c>
      <c r="BQ111" s="50">
        <f t="shared" si="72"/>
        <v>82.194262671573256</v>
      </c>
      <c r="BR111" s="50">
        <f t="shared" si="73"/>
        <v>18.226932163932382</v>
      </c>
      <c r="BS111" s="2">
        <f t="shared" si="74"/>
        <v>6.4501914297183965E-2</v>
      </c>
      <c r="BT111" s="2">
        <f t="shared" si="75"/>
        <v>0.67278682478954255</v>
      </c>
      <c r="BU111" s="2">
        <f t="shared" si="76"/>
        <v>1.3534318013506401</v>
      </c>
      <c r="BV111" s="2">
        <f t="shared" si="77"/>
        <v>1.6601748159577234</v>
      </c>
      <c r="BW111" s="50">
        <f t="shared" si="78"/>
        <v>734.39082037385833</v>
      </c>
      <c r="BX111" s="50">
        <f t="shared" si="79"/>
        <v>369.45295934255387</v>
      </c>
      <c r="BY111" s="50">
        <f t="shared" si="80"/>
        <v>82.194262647553288</v>
      </c>
      <c r="BZ111" s="50">
        <f t="shared" si="81"/>
        <v>18.226932160205404</v>
      </c>
      <c r="CA111" s="2">
        <f t="shared" si="82"/>
        <v>6.4501914265282928E-2</v>
      </c>
      <c r="CB111" s="2">
        <f t="shared" si="83"/>
        <v>0.67278682412689517</v>
      </c>
      <c r="CC111" s="2">
        <f t="shared" si="84"/>
        <v>1.3534318016841511</v>
      </c>
      <c r="CD111" s="2">
        <f t="shared" si="85"/>
        <v>1.6601748162562848</v>
      </c>
      <c r="CE111" s="50">
        <f t="shared" si="86"/>
        <v>734.39082012827157</v>
      </c>
      <c r="CF111" s="50">
        <f t="shared" si="87"/>
        <v>369.4529593337146</v>
      </c>
      <c r="CG111" s="50">
        <f t="shared" si="88"/>
        <v>82.194262646334607</v>
      </c>
      <c r="CH111" s="50">
        <f t="shared" si="89"/>
        <v>18.226932160016318</v>
      </c>
      <c r="CI111" s="2">
        <f t="shared" si="90"/>
        <v>6.4501914263664445E-2</v>
      </c>
      <c r="CJ111" s="2">
        <f t="shared" si="91"/>
        <v>0.67278682409327506</v>
      </c>
      <c r="CK111" s="2">
        <f t="shared" si="92"/>
        <v>1.3534318017010722</v>
      </c>
      <c r="CL111" s="2">
        <f t="shared" si="93"/>
        <v>1.6601748162714323</v>
      </c>
      <c r="CM111" s="50">
        <f t="shared" si="94"/>
        <v>734.39082011581218</v>
      </c>
      <c r="CN111" s="50">
        <f t="shared" si="95"/>
        <v>369.45295933326611</v>
      </c>
      <c r="CO111" s="50">
        <f t="shared" si="96"/>
        <v>82.194262646272776</v>
      </c>
      <c r="CP111" s="50">
        <f t="shared" si="97"/>
        <v>18.226932160006726</v>
      </c>
      <c r="CQ111" s="2">
        <f t="shared" si="98"/>
        <v>6.450191426358233E-2</v>
      </c>
      <c r="CR111" s="2">
        <f t="shared" si="99"/>
        <v>0.67278682409156942</v>
      </c>
      <c r="CS111" s="2">
        <f t="shared" si="100"/>
        <v>1.3534318017019307</v>
      </c>
      <c r="CT111" s="2">
        <f t="shared" si="101"/>
        <v>1.6601748162722008</v>
      </c>
      <c r="CU111" s="50">
        <f t="shared" si="102"/>
        <v>734.39082011518008</v>
      </c>
      <c r="CV111" s="50">
        <f t="shared" si="103"/>
        <v>369.45295933324337</v>
      </c>
      <c r="CW111" s="66">
        <f t="shared" si="104"/>
        <v>82.194262646269635</v>
      </c>
      <c r="CX111" s="66">
        <f t="shared" si="105"/>
        <v>18.226932160006243</v>
      </c>
      <c r="CY111" s="67">
        <f t="shared" si="106"/>
        <v>6.4501914263578194E-2</v>
      </c>
      <c r="CZ111" s="67">
        <f t="shared" si="107"/>
        <v>0.6727868240914826</v>
      </c>
      <c r="DA111" s="67">
        <f t="shared" si="108"/>
        <v>1.3534318017019744</v>
      </c>
      <c r="DB111" s="67">
        <f t="shared" si="109"/>
        <v>1.6601748162722398</v>
      </c>
      <c r="DC111" s="66">
        <f t="shared" si="110"/>
        <v>734.39082011514779</v>
      </c>
      <c r="DD111" s="50">
        <f t="shared" si="111"/>
        <v>369.45295933324223</v>
      </c>
      <c r="DE111" s="66">
        <f t="shared" si="112"/>
        <v>82.194262646269451</v>
      </c>
      <c r="DF111" s="66">
        <f t="shared" si="113"/>
        <v>18.226932160006218</v>
      </c>
      <c r="DG111" s="67">
        <f t="shared" si="114"/>
        <v>6.4501914263578E-2</v>
      </c>
      <c r="DH111" s="67">
        <f t="shared" si="115"/>
        <v>0.67278682409147805</v>
      </c>
      <c r="DI111" s="67">
        <f t="shared" si="116"/>
        <v>1.3534318017019766</v>
      </c>
      <c r="DJ111" s="67">
        <f t="shared" si="117"/>
        <v>1.6601748162722421</v>
      </c>
      <c r="DK111" s="66">
        <f t="shared" si="118"/>
        <v>734.39082011514608</v>
      </c>
      <c r="DL111" s="50">
        <f t="shared" si="119"/>
        <v>369.45295933324212</v>
      </c>
      <c r="DM111" s="66">
        <f t="shared" si="120"/>
        <v>82.194262646269451</v>
      </c>
      <c r="DN111" s="66">
        <f t="shared" si="121"/>
        <v>18.226932160006218</v>
      </c>
      <c r="DO111" s="67">
        <f t="shared" si="122"/>
        <v>6.4501914263577972E-2</v>
      </c>
      <c r="DP111" s="67">
        <f t="shared" si="123"/>
        <v>0.67278682409147772</v>
      </c>
      <c r="DQ111" s="67">
        <f t="shared" si="124"/>
        <v>1.3534318017019769</v>
      </c>
      <c r="DR111" s="67">
        <f t="shared" si="125"/>
        <v>1.6601748162722418</v>
      </c>
      <c r="DS111" s="66">
        <f t="shared" si="126"/>
        <v>734.39082011514608</v>
      </c>
      <c r="DT111" s="50">
        <f t="shared" si="127"/>
        <v>369.45295933324212</v>
      </c>
      <c r="DU111" s="66">
        <f t="shared" si="128"/>
        <v>82.194262646269451</v>
      </c>
      <c r="DV111" s="66">
        <f t="shared" si="129"/>
        <v>18.226932160006218</v>
      </c>
      <c r="DW111" s="67">
        <f t="shared" si="130"/>
        <v>6.4501914263577972E-2</v>
      </c>
      <c r="DX111" s="67">
        <f t="shared" si="131"/>
        <v>0.67278682409147772</v>
      </c>
      <c r="DY111" s="67">
        <f t="shared" si="132"/>
        <v>1.3534318017019769</v>
      </c>
      <c r="DZ111" s="67">
        <f t="shared" si="133"/>
        <v>1.6601748162722418</v>
      </c>
      <c r="EA111" s="66">
        <f t="shared" si="134"/>
        <v>734.39082011514608</v>
      </c>
      <c r="EB111" s="50">
        <f t="shared" si="135"/>
        <v>369.45295933324212</v>
      </c>
      <c r="EC111" s="66">
        <f t="shared" si="136"/>
        <v>82.194262646269451</v>
      </c>
      <c r="ED111" s="66">
        <f t="shared" si="137"/>
        <v>18.226932160006218</v>
      </c>
      <c r="EE111" s="67">
        <f t="shared" si="138"/>
        <v>6.4501914263577972E-2</v>
      </c>
      <c r="EF111" s="67">
        <f t="shared" si="139"/>
        <v>0.67278682409147772</v>
      </c>
      <c r="EG111" s="67">
        <f t="shared" si="140"/>
        <v>1.3534318017019769</v>
      </c>
      <c r="EH111" s="67">
        <f t="shared" si="141"/>
        <v>1.6601748162722418</v>
      </c>
      <c r="EI111" s="66">
        <f t="shared" si="142"/>
        <v>734.39082011514608</v>
      </c>
      <c r="EJ111" s="50">
        <f t="shared" si="143"/>
        <v>369.45295933324212</v>
      </c>
      <c r="EK111" s="66">
        <f t="shared" si="144"/>
        <v>82.194262646269451</v>
      </c>
      <c r="EL111" s="66">
        <f t="shared" si="145"/>
        <v>18.226932160006218</v>
      </c>
      <c r="EM111" s="67">
        <f t="shared" si="146"/>
        <v>6.4501914263577972E-2</v>
      </c>
      <c r="EN111" s="67">
        <f t="shared" si="147"/>
        <v>0.67278682409147772</v>
      </c>
      <c r="EO111" s="67">
        <f t="shared" si="148"/>
        <v>1.3534318017019769</v>
      </c>
      <c r="EP111" s="67">
        <f t="shared" si="149"/>
        <v>1.6601748162722418</v>
      </c>
      <c r="EQ111" s="50">
        <f t="shared" si="150"/>
        <v>0.46380291961798309</v>
      </c>
      <c r="ER111" s="50">
        <f t="shared" si="151"/>
        <v>96.302959333242143</v>
      </c>
    </row>
    <row r="112" spans="19:148" x14ac:dyDescent="0.25">
      <c r="S112" s="61">
        <v>0.5</v>
      </c>
      <c r="T112" s="64">
        <f t="shared" si="23"/>
        <v>380.84715076619875</v>
      </c>
      <c r="U112" s="61">
        <f t="shared" si="24"/>
        <v>83.820834923430724</v>
      </c>
      <c r="V112" s="61">
        <f t="shared" si="25"/>
        <v>18.476017918779601</v>
      </c>
      <c r="W112" s="65">
        <f t="shared" si="152"/>
        <v>6.6527612670617464E-2</v>
      </c>
      <c r="X112" s="65">
        <f t="shared" si="153"/>
        <v>0.71649461945410176</v>
      </c>
      <c r="Y112" s="65">
        <f t="shared" si="28"/>
        <v>1.314819585576241</v>
      </c>
      <c r="Z112" s="65">
        <f t="shared" si="29"/>
        <v>1.6618019960028085</v>
      </c>
      <c r="AA112" s="61">
        <f t="shared" si="30"/>
        <v>749.97989309989237</v>
      </c>
      <c r="AB112" s="61">
        <f t="shared" si="31"/>
        <v>370.00924885719542</v>
      </c>
      <c r="AC112" s="61">
        <f t="shared" si="32"/>
        <v>82.271084814317732</v>
      </c>
      <c r="AD112" s="61">
        <f t="shared" si="33"/>
        <v>18.238844650122591</v>
      </c>
      <c r="AE112" s="65">
        <f t="shared" si="34"/>
        <v>6.4603631140341358E-2</v>
      </c>
      <c r="AF112" s="65">
        <f t="shared" si="35"/>
        <v>0.67490349146239403</v>
      </c>
      <c r="AG112" s="65">
        <f t="shared" si="36"/>
        <v>1.3341271063129745</v>
      </c>
      <c r="AH112" s="65">
        <f t="shared" si="37"/>
        <v>1.6814542381642117</v>
      </c>
      <c r="AI112" s="61">
        <f t="shared" si="38"/>
        <v>735.45713485755618</v>
      </c>
      <c r="AJ112" s="61">
        <f t="shared" si="39"/>
        <v>369.49131622157392</v>
      </c>
      <c r="AK112" s="61">
        <f t="shared" si="40"/>
        <v>82.199551470559626</v>
      </c>
      <c r="AL112" s="61">
        <f t="shared" si="41"/>
        <v>18.227752744981618</v>
      </c>
      <c r="AM112" s="65">
        <f t="shared" si="42"/>
        <v>6.4508936870985634E-2</v>
      </c>
      <c r="AN112" s="65">
        <f t="shared" si="43"/>
        <v>0.67293271599363647</v>
      </c>
      <c r="AO112" s="65">
        <f t="shared" si="44"/>
        <v>1.3350729906492278</v>
      </c>
      <c r="AP112" s="65">
        <f t="shared" si="45"/>
        <v>1.6823920025751535</v>
      </c>
      <c r="AQ112" s="61">
        <f t="shared" si="46"/>
        <v>734.72889064201888</v>
      </c>
      <c r="AR112" s="61">
        <f t="shared" si="47"/>
        <v>369.46512514547885</v>
      </c>
      <c r="AS112" s="61">
        <f t="shared" si="48"/>
        <v>82.195939993773294</v>
      </c>
      <c r="AT112" s="61">
        <f t="shared" si="49"/>
        <v>18.22719241555933</v>
      </c>
      <c r="AU112" s="65">
        <f t="shared" si="50"/>
        <v>6.4504141798643541E-2</v>
      </c>
      <c r="AV112" s="65">
        <f t="shared" si="51"/>
        <v>0.6728330963447382</v>
      </c>
      <c r="AW112" s="65">
        <f t="shared" si="52"/>
        <v>1.3351208805826893</v>
      </c>
      <c r="AX112" s="65">
        <f t="shared" si="53"/>
        <v>1.6824394200857402</v>
      </c>
      <c r="AY112" s="61">
        <f t="shared" si="54"/>
        <v>734.69197674188842</v>
      </c>
      <c r="AZ112" s="61">
        <f t="shared" si="55"/>
        <v>369.46379698370731</v>
      </c>
      <c r="BA112" s="61">
        <f t="shared" si="56"/>
        <v>82.195756869079347</v>
      </c>
      <c r="BB112" s="61">
        <f t="shared" si="57"/>
        <v>18.227164002455169</v>
      </c>
      <c r="BC112" s="65">
        <f t="shared" si="58"/>
        <v>6.4503898621553368E-2</v>
      </c>
      <c r="BD112" s="65">
        <f t="shared" si="59"/>
        <v>0.67282804468674262</v>
      </c>
      <c r="BE112" s="65">
        <f t="shared" si="60"/>
        <v>1.3351233092526336</v>
      </c>
      <c r="BF112" s="65">
        <f t="shared" si="61"/>
        <v>1.682441824640093</v>
      </c>
      <c r="BG112" s="61">
        <f t="shared" si="62"/>
        <v>734.69010459518256</v>
      </c>
      <c r="BH112" s="61">
        <f t="shared" si="63"/>
        <v>369.46372962243379</v>
      </c>
      <c r="BI112" s="61">
        <f t="shared" si="64"/>
        <v>82.195747581459642</v>
      </c>
      <c r="BJ112" s="61">
        <f t="shared" si="65"/>
        <v>18.227162561412428</v>
      </c>
      <c r="BK112" s="65">
        <f t="shared" si="66"/>
        <v>6.4503886288134402E-2</v>
      </c>
      <c r="BL112" s="65">
        <f t="shared" si="67"/>
        <v>0.67282778847866764</v>
      </c>
      <c r="BM112" s="65">
        <f t="shared" si="68"/>
        <v>1.3351234324295032</v>
      </c>
      <c r="BN112" s="65">
        <f t="shared" si="69"/>
        <v>1.6824419465934677</v>
      </c>
      <c r="BO112" s="61">
        <f t="shared" si="70"/>
        <v>734.69000964368024</v>
      </c>
      <c r="BP112" s="61">
        <f t="shared" si="71"/>
        <v>369.46372620600221</v>
      </c>
      <c r="BQ112" s="61">
        <f t="shared" si="72"/>
        <v>82.195747110409926</v>
      </c>
      <c r="BR112" s="61">
        <f t="shared" si="73"/>
        <v>18.227162488325575</v>
      </c>
      <c r="BS112" s="65">
        <f t="shared" si="74"/>
        <v>6.4503885662607494E-2</v>
      </c>
      <c r="BT112" s="65">
        <f t="shared" si="75"/>
        <v>0.67282777548429795</v>
      </c>
      <c r="BU112" s="65">
        <f t="shared" si="76"/>
        <v>1.3351234386767932</v>
      </c>
      <c r="BV112" s="65">
        <f t="shared" si="77"/>
        <v>1.6824419527787031</v>
      </c>
      <c r="BW112" s="61">
        <f t="shared" si="78"/>
        <v>734.69000482792444</v>
      </c>
      <c r="BX112" s="61">
        <f t="shared" si="79"/>
        <v>369.46372603272744</v>
      </c>
      <c r="BY112" s="61">
        <f t="shared" si="80"/>
        <v>82.195747086519177</v>
      </c>
      <c r="BZ112" s="61">
        <f t="shared" si="81"/>
        <v>18.227162484618763</v>
      </c>
      <c r="CA112" s="65">
        <f t="shared" si="82"/>
        <v>6.4503885630882024E-2</v>
      </c>
      <c r="CB112" s="65">
        <f t="shared" si="83"/>
        <v>0.67282777482524814</v>
      </c>
      <c r="CC112" s="65">
        <f t="shared" si="84"/>
        <v>1.3351234389936439</v>
      </c>
      <c r="CD112" s="65">
        <f t="shared" si="85"/>
        <v>1.6824419530924064</v>
      </c>
      <c r="CE112" s="61">
        <f t="shared" si="86"/>
        <v>734.6900045836785</v>
      </c>
      <c r="CF112" s="61">
        <f t="shared" si="87"/>
        <v>369.46372602393922</v>
      </c>
      <c r="CG112" s="61">
        <f t="shared" si="88"/>
        <v>82.195747085307474</v>
      </c>
      <c r="CH112" s="61">
        <f t="shared" si="89"/>
        <v>18.227162484430757</v>
      </c>
      <c r="CI112" s="65">
        <f t="shared" si="90"/>
        <v>6.4503885629272964E-2</v>
      </c>
      <c r="CJ112" s="65">
        <f t="shared" si="91"/>
        <v>0.67282777479182243</v>
      </c>
      <c r="CK112" s="65">
        <f t="shared" si="92"/>
        <v>1.3351234390097138</v>
      </c>
      <c r="CL112" s="65">
        <f t="shared" si="93"/>
        <v>1.6824419531083168</v>
      </c>
      <c r="CM112" s="61">
        <f t="shared" si="94"/>
        <v>734.69000457129061</v>
      </c>
      <c r="CN112" s="61">
        <f t="shared" si="95"/>
        <v>369.46372602349345</v>
      </c>
      <c r="CO112" s="61">
        <f t="shared" si="96"/>
        <v>82.195747085246012</v>
      </c>
      <c r="CP112" s="61">
        <f t="shared" si="97"/>
        <v>18.227162484421214</v>
      </c>
      <c r="CQ112" s="65">
        <f t="shared" si="98"/>
        <v>6.4503885629191307E-2</v>
      </c>
      <c r="CR112" s="65">
        <f t="shared" si="99"/>
        <v>0.6728277747901269</v>
      </c>
      <c r="CS112" s="65">
        <f t="shared" si="100"/>
        <v>1.3351234390105289</v>
      </c>
      <c r="CT112" s="65">
        <f t="shared" si="101"/>
        <v>1.6824419531091239</v>
      </c>
      <c r="CU112" s="61">
        <f t="shared" si="102"/>
        <v>734.6900045706625</v>
      </c>
      <c r="CV112" s="61">
        <f t="shared" si="103"/>
        <v>369.46372602347094</v>
      </c>
      <c r="CW112" s="61">
        <f t="shared" si="104"/>
        <v>82.195747085242942</v>
      </c>
      <c r="CX112" s="61">
        <f t="shared" si="105"/>
        <v>18.227162484420731</v>
      </c>
      <c r="CY112" s="65">
        <f t="shared" si="106"/>
        <v>6.4503885629187158E-2</v>
      </c>
      <c r="CZ112" s="65">
        <f t="shared" si="107"/>
        <v>0.67282777479004174</v>
      </c>
      <c r="DA112" s="65">
        <f t="shared" si="108"/>
        <v>1.33512343901057</v>
      </c>
      <c r="DB112" s="65">
        <f t="shared" si="109"/>
        <v>1.6824419531091648</v>
      </c>
      <c r="DC112" s="61">
        <f t="shared" si="110"/>
        <v>734.69000457063134</v>
      </c>
      <c r="DD112" s="61">
        <f t="shared" si="111"/>
        <v>369.4637260234698</v>
      </c>
      <c r="DE112" s="61">
        <f t="shared" si="112"/>
        <v>82.195747085242772</v>
      </c>
      <c r="DF112" s="61">
        <f t="shared" si="113"/>
        <v>18.227162484420706</v>
      </c>
      <c r="DG112" s="65">
        <f t="shared" si="114"/>
        <v>6.4503885629186949E-2</v>
      </c>
      <c r="DH112" s="65">
        <f t="shared" si="115"/>
        <v>0.6728277747900373</v>
      </c>
      <c r="DI112" s="65">
        <f t="shared" si="116"/>
        <v>1.3351234390105722</v>
      </c>
      <c r="DJ112" s="65">
        <f t="shared" si="117"/>
        <v>1.6824419531091668</v>
      </c>
      <c r="DK112" s="61">
        <f t="shared" si="118"/>
        <v>734.69000457062953</v>
      </c>
      <c r="DL112" s="61">
        <f t="shared" si="119"/>
        <v>369.46372602346969</v>
      </c>
      <c r="DM112" s="61">
        <f t="shared" si="120"/>
        <v>82.195747085242772</v>
      </c>
      <c r="DN112" s="61">
        <f t="shared" si="121"/>
        <v>18.227162484420706</v>
      </c>
      <c r="DO112" s="65">
        <f t="shared" si="122"/>
        <v>6.4503885629186936E-2</v>
      </c>
      <c r="DP112" s="65">
        <f t="shared" si="123"/>
        <v>0.67282777479003686</v>
      </c>
      <c r="DQ112" s="65">
        <f t="shared" si="124"/>
        <v>1.3351234390105724</v>
      </c>
      <c r="DR112" s="65">
        <f t="shared" si="125"/>
        <v>1.682441953109167</v>
      </c>
      <c r="DS112" s="61">
        <f t="shared" si="126"/>
        <v>734.69000457062873</v>
      </c>
      <c r="DT112" s="61">
        <f t="shared" si="127"/>
        <v>369.46372602346969</v>
      </c>
      <c r="DU112" s="61">
        <f t="shared" si="128"/>
        <v>82.195747085242772</v>
      </c>
      <c r="DV112" s="61">
        <f t="shared" si="129"/>
        <v>18.227162484420706</v>
      </c>
      <c r="DW112" s="65">
        <f t="shared" si="130"/>
        <v>6.4503885629186936E-2</v>
      </c>
      <c r="DX112" s="65">
        <f t="shared" si="131"/>
        <v>0.67282777479003686</v>
      </c>
      <c r="DY112" s="65">
        <f t="shared" si="132"/>
        <v>1.3351234390105724</v>
      </c>
      <c r="DZ112" s="65">
        <f t="shared" si="133"/>
        <v>1.682441953109167</v>
      </c>
      <c r="EA112" s="61">
        <f t="shared" si="134"/>
        <v>734.69000457062873</v>
      </c>
      <c r="EB112" s="61">
        <f t="shared" si="135"/>
        <v>369.46372602346969</v>
      </c>
      <c r="EC112" s="61">
        <f t="shared" si="136"/>
        <v>82.195747085242772</v>
      </c>
      <c r="ED112" s="61">
        <f t="shared" si="137"/>
        <v>18.227162484420706</v>
      </c>
      <c r="EE112" s="65">
        <f t="shared" si="138"/>
        <v>6.4503885629186936E-2</v>
      </c>
      <c r="EF112" s="65">
        <f t="shared" si="139"/>
        <v>0.67282777479003686</v>
      </c>
      <c r="EG112" s="65">
        <f t="shared" si="140"/>
        <v>1.3351234390105724</v>
      </c>
      <c r="EH112" s="65">
        <f t="shared" si="141"/>
        <v>1.682441953109167</v>
      </c>
      <c r="EI112" s="61">
        <f t="shared" si="142"/>
        <v>734.69000457062873</v>
      </c>
      <c r="EJ112" s="61">
        <f t="shared" si="143"/>
        <v>369.46372602346969</v>
      </c>
      <c r="EK112" s="61">
        <f t="shared" si="144"/>
        <v>82.195747085242772</v>
      </c>
      <c r="EL112" s="61">
        <f t="shared" si="145"/>
        <v>18.227162484420706</v>
      </c>
      <c r="EM112" s="65">
        <f t="shared" si="146"/>
        <v>6.4503885629186936E-2</v>
      </c>
      <c r="EN112" s="65">
        <f t="shared" si="147"/>
        <v>0.67282777479003686</v>
      </c>
      <c r="EO112" s="65">
        <f t="shared" si="148"/>
        <v>1.3351234390105724</v>
      </c>
      <c r="EP112" s="65">
        <f t="shared" si="149"/>
        <v>1.682441953109167</v>
      </c>
      <c r="EQ112" s="61">
        <f t="shared" si="150"/>
        <v>0.46705641088671862</v>
      </c>
      <c r="ER112" s="61">
        <f t="shared" si="151"/>
        <v>96.313726023469712</v>
      </c>
    </row>
    <row r="113" spans="19:148" x14ac:dyDescent="0.25">
      <c r="S113" s="50">
        <v>0.51</v>
      </c>
      <c r="T113" s="56">
        <f t="shared" si="23"/>
        <v>380.81469331881095</v>
      </c>
      <c r="U113" s="50">
        <f t="shared" si="24"/>
        <v>83.816036100932592</v>
      </c>
      <c r="V113" s="50">
        <f t="shared" si="25"/>
        <v>18.475292781348667</v>
      </c>
      <c r="W113" s="2">
        <f t="shared" si="152"/>
        <v>6.6522018120923912E-2</v>
      </c>
      <c r="X113" s="2">
        <f t="shared" si="153"/>
        <v>0.71636902383983936</v>
      </c>
      <c r="Y113" s="2">
        <f t="shared" si="28"/>
        <v>1.2983326933946751</v>
      </c>
      <c r="Z113" s="2">
        <f t="shared" si="29"/>
        <v>1.6834659569309216</v>
      </c>
      <c r="AA113" s="50">
        <f t="shared" si="30"/>
        <v>750.30307082712204</v>
      </c>
      <c r="AB113" s="50">
        <f t="shared" si="31"/>
        <v>370.02068097435358</v>
      </c>
      <c r="AC113" s="50">
        <f t="shared" si="32"/>
        <v>82.272666233305046</v>
      </c>
      <c r="AD113" s="50">
        <f t="shared" si="33"/>
        <v>18.239089720284412</v>
      </c>
      <c r="AE113" s="2">
        <f t="shared" si="34"/>
        <v>6.4605718514923874E-2</v>
      </c>
      <c r="AF113" s="2">
        <f t="shared" si="35"/>
        <v>0.67494700839077382</v>
      </c>
      <c r="AG113" s="2">
        <f t="shared" si="36"/>
        <v>1.3166906009786465</v>
      </c>
      <c r="AH113" s="2">
        <f t="shared" si="37"/>
        <v>1.7041249304335104</v>
      </c>
      <c r="AI113" s="50">
        <f t="shared" si="38"/>
        <v>735.83111031804106</v>
      </c>
      <c r="AJ113" s="50">
        <f t="shared" si="39"/>
        <v>369.50475789662937</v>
      </c>
      <c r="AK113" s="50">
        <f t="shared" si="40"/>
        <v>82.201405156167226</v>
      </c>
      <c r="AL113" s="50">
        <f t="shared" si="41"/>
        <v>18.228040336256473</v>
      </c>
      <c r="AM113" s="2">
        <f t="shared" si="42"/>
        <v>6.4511397534345802E-2</v>
      </c>
      <c r="AN113" s="2">
        <f t="shared" si="43"/>
        <v>0.67298384385028298</v>
      </c>
      <c r="AO113" s="2">
        <f t="shared" si="44"/>
        <v>1.3175903434298499</v>
      </c>
      <c r="AP113" s="2">
        <f t="shared" si="45"/>
        <v>1.7051114335080841</v>
      </c>
      <c r="AQ113" s="50">
        <f t="shared" si="46"/>
        <v>735.10554119388871</v>
      </c>
      <c r="AR113" s="50">
        <f t="shared" si="47"/>
        <v>369.47867391259911</v>
      </c>
      <c r="AS113" s="50">
        <f t="shared" si="48"/>
        <v>82.197808157483735</v>
      </c>
      <c r="AT113" s="50">
        <f t="shared" si="49"/>
        <v>18.227482269749366</v>
      </c>
      <c r="AU113" s="2">
        <f t="shared" si="50"/>
        <v>6.4506622390523932E-2</v>
      </c>
      <c r="AV113" s="2">
        <f t="shared" si="51"/>
        <v>0.67288462958443318</v>
      </c>
      <c r="AW113" s="2">
        <f t="shared" si="52"/>
        <v>1.3176358882284667</v>
      </c>
      <c r="AX113" s="2">
        <f t="shared" si="53"/>
        <v>1.7051613062913382</v>
      </c>
      <c r="AY113" s="50">
        <f t="shared" si="54"/>
        <v>735.06877120302045</v>
      </c>
      <c r="AZ113" s="50">
        <f t="shared" si="55"/>
        <v>369.47735148281561</v>
      </c>
      <c r="BA113" s="50">
        <f t="shared" si="56"/>
        <v>82.197625808406926</v>
      </c>
      <c r="BB113" s="50">
        <f t="shared" si="57"/>
        <v>18.22745397783282</v>
      </c>
      <c r="BC113" s="2">
        <f t="shared" si="58"/>
        <v>6.4506380279315809E-2</v>
      </c>
      <c r="BD113" s="2">
        <f t="shared" si="59"/>
        <v>0.67287959962879829</v>
      </c>
      <c r="BE113" s="2">
        <f t="shared" si="60"/>
        <v>1.3176381974435454</v>
      </c>
      <c r="BF113" s="2">
        <f t="shared" si="61"/>
        <v>1.7051638347804414</v>
      </c>
      <c r="BG113" s="50">
        <f t="shared" si="62"/>
        <v>735.06690678126768</v>
      </c>
      <c r="BH113" s="50">
        <f t="shared" si="63"/>
        <v>369.47728442759603</v>
      </c>
      <c r="BI113" s="50">
        <f t="shared" si="64"/>
        <v>82.197616562239787</v>
      </c>
      <c r="BJ113" s="50">
        <f t="shared" si="65"/>
        <v>18.227452543264604</v>
      </c>
      <c r="BK113" s="2">
        <f t="shared" si="66"/>
        <v>6.450636800276488E-2</v>
      </c>
      <c r="BL113" s="2">
        <f t="shared" si="67"/>
        <v>0.6728793445797645</v>
      </c>
      <c r="BM113" s="2">
        <f t="shared" si="68"/>
        <v>1.3176383145351389</v>
      </c>
      <c r="BN113" s="2">
        <f t="shared" si="69"/>
        <v>1.7051639629901734</v>
      </c>
      <c r="BO113" s="50">
        <f t="shared" si="70"/>
        <v>735.06681224319061</v>
      </c>
      <c r="BP113" s="50">
        <f t="shared" si="71"/>
        <v>369.47728102746498</v>
      </c>
      <c r="BQ113" s="50">
        <f t="shared" si="72"/>
        <v>82.197616093399688</v>
      </c>
      <c r="BR113" s="50">
        <f t="shared" si="73"/>
        <v>18.227452470522785</v>
      </c>
      <c r="BS113" s="2">
        <f t="shared" si="74"/>
        <v>6.4506367380264704E-2</v>
      </c>
      <c r="BT113" s="2">
        <f t="shared" si="75"/>
        <v>0.67287933164713742</v>
      </c>
      <c r="BU113" s="2">
        <f t="shared" si="76"/>
        <v>1.3176383204724371</v>
      </c>
      <c r="BV113" s="2">
        <f t="shared" si="77"/>
        <v>1.7051639694912319</v>
      </c>
      <c r="BW113" s="50">
        <f t="shared" si="78"/>
        <v>735.06680744950074</v>
      </c>
      <c r="BX113" s="50">
        <f t="shared" si="79"/>
        <v>369.47728085505639</v>
      </c>
      <c r="BY113" s="50">
        <f t="shared" si="80"/>
        <v>82.197616069626477</v>
      </c>
      <c r="BZ113" s="50">
        <f t="shared" si="81"/>
        <v>18.227452466834297</v>
      </c>
      <c r="CA113" s="2">
        <f t="shared" si="82"/>
        <v>6.4506367348699883E-2</v>
      </c>
      <c r="CB113" s="2">
        <f t="shared" si="83"/>
        <v>0.67287933099137032</v>
      </c>
      <c r="CC113" s="2">
        <f t="shared" si="84"/>
        <v>1.3176383207734961</v>
      </c>
      <c r="CD113" s="2">
        <f t="shared" si="85"/>
        <v>1.7051639698208774</v>
      </c>
      <c r="CE113" s="50">
        <f t="shared" si="86"/>
        <v>735.06680720643021</v>
      </c>
      <c r="CF113" s="50">
        <f t="shared" si="87"/>
        <v>369.47728084631422</v>
      </c>
      <c r="CG113" s="50">
        <f t="shared" si="88"/>
        <v>82.197616068421041</v>
      </c>
      <c r="CH113" s="50">
        <f t="shared" si="89"/>
        <v>18.227452466647268</v>
      </c>
      <c r="CI113" s="2">
        <f t="shared" si="90"/>
        <v>6.4506367347099358E-2</v>
      </c>
      <c r="CJ113" s="2">
        <f t="shared" si="91"/>
        <v>0.67287933095811903</v>
      </c>
      <c r="CK113" s="2">
        <f t="shared" si="92"/>
        <v>1.3176383207887616</v>
      </c>
      <c r="CL113" s="2">
        <f t="shared" si="93"/>
        <v>1.7051639698375922</v>
      </c>
      <c r="CM113" s="50">
        <f t="shared" si="94"/>
        <v>735.06680719410451</v>
      </c>
      <c r="CN113" s="50">
        <f t="shared" si="95"/>
        <v>369.47728084587084</v>
      </c>
      <c r="CO113" s="50">
        <f t="shared" si="96"/>
        <v>82.197616068359849</v>
      </c>
      <c r="CP113" s="50">
        <f t="shared" si="97"/>
        <v>18.227452466637782</v>
      </c>
      <c r="CQ113" s="2">
        <f t="shared" si="98"/>
        <v>6.4506367347018242E-2</v>
      </c>
      <c r="CR113" s="2">
        <f t="shared" si="99"/>
        <v>0.67287933095643226</v>
      </c>
      <c r="CS113" s="2">
        <f t="shared" si="100"/>
        <v>1.3176383207895361</v>
      </c>
      <c r="CT113" s="2">
        <f t="shared" si="101"/>
        <v>1.7051639698384402</v>
      </c>
      <c r="CU113" s="50">
        <f t="shared" si="102"/>
        <v>735.06680719347935</v>
      </c>
      <c r="CV113" s="50">
        <f t="shared" si="103"/>
        <v>369.47728084584833</v>
      </c>
      <c r="CW113" s="66">
        <f t="shared" si="104"/>
        <v>82.197616068356751</v>
      </c>
      <c r="CX113" s="66">
        <f t="shared" si="105"/>
        <v>18.227452466637299</v>
      </c>
      <c r="CY113" s="67">
        <f t="shared" si="106"/>
        <v>6.4506367347014079E-2</v>
      </c>
      <c r="CZ113" s="67">
        <f t="shared" si="107"/>
        <v>0.67287933095634667</v>
      </c>
      <c r="DA113" s="67">
        <f t="shared" si="108"/>
        <v>1.3176383207895757</v>
      </c>
      <c r="DB113" s="67">
        <f t="shared" si="109"/>
        <v>1.7051639698384833</v>
      </c>
      <c r="DC113" s="66">
        <f t="shared" si="110"/>
        <v>735.06680719344797</v>
      </c>
      <c r="DD113" s="50">
        <f t="shared" si="111"/>
        <v>369.47728084584719</v>
      </c>
      <c r="DE113" s="66">
        <f t="shared" si="112"/>
        <v>82.197616068356609</v>
      </c>
      <c r="DF113" s="66">
        <f t="shared" si="113"/>
        <v>18.227452466637271</v>
      </c>
      <c r="DG113" s="67">
        <f t="shared" si="114"/>
        <v>6.4506367347013843E-2</v>
      </c>
      <c r="DH113" s="67">
        <f t="shared" si="115"/>
        <v>0.67287933095634256</v>
      </c>
      <c r="DI113" s="67">
        <f t="shared" si="116"/>
        <v>1.3176383207895774</v>
      </c>
      <c r="DJ113" s="67">
        <f t="shared" si="117"/>
        <v>1.7051639698384853</v>
      </c>
      <c r="DK113" s="66">
        <f t="shared" si="118"/>
        <v>735.0668071934457</v>
      </c>
      <c r="DL113" s="50">
        <f t="shared" si="119"/>
        <v>369.47728084584719</v>
      </c>
      <c r="DM113" s="66">
        <f t="shared" si="120"/>
        <v>82.197616068356609</v>
      </c>
      <c r="DN113" s="66">
        <f t="shared" si="121"/>
        <v>18.227452466637271</v>
      </c>
      <c r="DO113" s="67">
        <f t="shared" si="122"/>
        <v>6.4506367347013843E-2</v>
      </c>
      <c r="DP113" s="67">
        <f t="shared" si="123"/>
        <v>0.67287933095634256</v>
      </c>
      <c r="DQ113" s="67">
        <f t="shared" si="124"/>
        <v>1.3176383207895774</v>
      </c>
      <c r="DR113" s="67">
        <f t="shared" si="125"/>
        <v>1.7051639698384853</v>
      </c>
      <c r="DS113" s="66">
        <f t="shared" si="126"/>
        <v>735.0668071934457</v>
      </c>
      <c r="DT113" s="50">
        <f t="shared" si="127"/>
        <v>369.47728084584719</v>
      </c>
      <c r="DU113" s="66">
        <f t="shared" si="128"/>
        <v>82.197616068356609</v>
      </c>
      <c r="DV113" s="66">
        <f t="shared" si="129"/>
        <v>18.227452466637271</v>
      </c>
      <c r="DW113" s="67">
        <f t="shared" si="130"/>
        <v>6.4506367347013843E-2</v>
      </c>
      <c r="DX113" s="67">
        <f t="shared" si="131"/>
        <v>0.67287933095634256</v>
      </c>
      <c r="DY113" s="67">
        <f t="shared" si="132"/>
        <v>1.3176383207895774</v>
      </c>
      <c r="DZ113" s="67">
        <f t="shared" si="133"/>
        <v>1.7051639698384853</v>
      </c>
      <c r="EA113" s="66">
        <f t="shared" si="134"/>
        <v>735.0668071934457</v>
      </c>
      <c r="EB113" s="50">
        <f t="shared" si="135"/>
        <v>369.47728084584719</v>
      </c>
      <c r="EC113" s="66">
        <f t="shared" si="136"/>
        <v>82.197616068356609</v>
      </c>
      <c r="ED113" s="66">
        <f t="shared" si="137"/>
        <v>18.227452466637271</v>
      </c>
      <c r="EE113" s="67">
        <f t="shared" si="138"/>
        <v>6.4506367347013843E-2</v>
      </c>
      <c r="EF113" s="67">
        <f t="shared" si="139"/>
        <v>0.67287933095634256</v>
      </c>
      <c r="EG113" s="67">
        <f t="shared" si="140"/>
        <v>1.3176383207895774</v>
      </c>
      <c r="EH113" s="67">
        <f t="shared" si="141"/>
        <v>1.7051639698384853</v>
      </c>
      <c r="EI113" s="66">
        <f t="shared" si="142"/>
        <v>735.0668071934457</v>
      </c>
      <c r="EJ113" s="50">
        <f t="shared" si="143"/>
        <v>369.47728084584719</v>
      </c>
      <c r="EK113" s="66">
        <f t="shared" si="144"/>
        <v>82.197616068356609</v>
      </c>
      <c r="EL113" s="66">
        <f t="shared" si="145"/>
        <v>18.227452466637271</v>
      </c>
      <c r="EM113" s="67">
        <f t="shared" si="146"/>
        <v>6.4506367347013843E-2</v>
      </c>
      <c r="EN113" s="67">
        <f t="shared" si="147"/>
        <v>0.67287933095634256</v>
      </c>
      <c r="EO113" s="67">
        <f t="shared" si="148"/>
        <v>1.3176383207895774</v>
      </c>
      <c r="EP113" s="67">
        <f t="shared" si="149"/>
        <v>1.7051639698384853</v>
      </c>
      <c r="EQ113" s="50">
        <f t="shared" si="150"/>
        <v>0.47039964660018646</v>
      </c>
      <c r="ER113" s="50">
        <f t="shared" si="151"/>
        <v>96.327280845847213</v>
      </c>
    </row>
    <row r="114" spans="19:148" x14ac:dyDescent="0.25">
      <c r="S114" s="50">
        <v>0.52</v>
      </c>
      <c r="T114" s="56">
        <f t="shared" si="23"/>
        <v>380.78223587142327</v>
      </c>
      <c r="U114" s="50">
        <f t="shared" si="24"/>
        <v>83.811238266757513</v>
      </c>
      <c r="V114" s="50">
        <f t="shared" si="25"/>
        <v>18.474567735457168</v>
      </c>
      <c r="W114" s="2">
        <f t="shared" si="152"/>
        <v>6.6516422544688814E-2</v>
      </c>
      <c r="X114" s="2">
        <f t="shared" si="153"/>
        <v>0.71624343468692009</v>
      </c>
      <c r="Y114" s="2">
        <f t="shared" si="28"/>
        <v>1.2825878350722739</v>
      </c>
      <c r="Z114" s="2">
        <f t="shared" si="29"/>
        <v>1.7055557455507384</v>
      </c>
      <c r="AA114" s="50">
        <f t="shared" si="30"/>
        <v>750.7063769433762</v>
      </c>
      <c r="AB114" s="50">
        <f t="shared" si="31"/>
        <v>370.03494191926086</v>
      </c>
      <c r="AC114" s="50">
        <f t="shared" si="32"/>
        <v>82.274639118776548</v>
      </c>
      <c r="AD114" s="50">
        <f t="shared" si="33"/>
        <v>18.239395446727077</v>
      </c>
      <c r="AE114" s="2">
        <f t="shared" si="34"/>
        <v>6.4608322233190393E-2</v>
      </c>
      <c r="AF114" s="2">
        <f t="shared" si="35"/>
        <v>0.67500129441265022</v>
      </c>
      <c r="AG114" s="2">
        <f t="shared" si="36"/>
        <v>1.3000314536141349</v>
      </c>
      <c r="AH114" s="2">
        <f t="shared" si="37"/>
        <v>1.7272590182351082</v>
      </c>
      <c r="AI114" s="50">
        <f t="shared" si="38"/>
        <v>736.28605293044791</v>
      </c>
      <c r="AJ114" s="50">
        <f t="shared" si="39"/>
        <v>369.52110222214719</v>
      </c>
      <c r="AK114" s="50">
        <f t="shared" si="40"/>
        <v>82.203659333989634</v>
      </c>
      <c r="AL114" s="50">
        <f t="shared" si="41"/>
        <v>18.228390050676147</v>
      </c>
      <c r="AM114" s="2">
        <f t="shared" si="42"/>
        <v>6.4514389340715142E-2</v>
      </c>
      <c r="AN114" s="2">
        <f t="shared" si="43"/>
        <v>0.67304601381425888</v>
      </c>
      <c r="AO114" s="2">
        <f t="shared" si="44"/>
        <v>1.3008868485555274</v>
      </c>
      <c r="AP114" s="2">
        <f t="shared" si="45"/>
        <v>1.7282962746649948</v>
      </c>
      <c r="AQ114" s="50">
        <f t="shared" si="46"/>
        <v>735.56312128200977</v>
      </c>
      <c r="AR114" s="50">
        <f t="shared" si="47"/>
        <v>369.49512622332179</v>
      </c>
      <c r="AS114" s="50">
        <f t="shared" si="48"/>
        <v>82.200076877030014</v>
      </c>
      <c r="AT114" s="50">
        <f t="shared" si="49"/>
        <v>18.227834260380096</v>
      </c>
      <c r="AU114" s="2">
        <f t="shared" si="50"/>
        <v>6.4509634355289461E-2</v>
      </c>
      <c r="AV114" s="2">
        <f t="shared" si="51"/>
        <v>0.67294720792685692</v>
      </c>
      <c r="AW114" s="2">
        <f t="shared" si="52"/>
        <v>1.3009301446149222</v>
      </c>
      <c r="AX114" s="2">
        <f t="shared" si="53"/>
        <v>1.7283487093564007</v>
      </c>
      <c r="AY114" s="50">
        <f t="shared" si="54"/>
        <v>735.5264893041807</v>
      </c>
      <c r="AZ114" s="50">
        <f t="shared" si="55"/>
        <v>369.49380942711207</v>
      </c>
      <c r="BA114" s="50">
        <f t="shared" si="56"/>
        <v>82.199895286987314</v>
      </c>
      <c r="BB114" s="50">
        <f t="shared" si="57"/>
        <v>18.227806087251587</v>
      </c>
      <c r="BC114" s="2">
        <f t="shared" si="58"/>
        <v>6.4509393295304196E-2</v>
      </c>
      <c r="BD114" s="2">
        <f t="shared" si="59"/>
        <v>0.67294219927892551</v>
      </c>
      <c r="BE114" s="2">
        <f t="shared" si="60"/>
        <v>1.3009323395509138</v>
      </c>
      <c r="BF114" s="2">
        <f t="shared" si="61"/>
        <v>1.7283513674141302</v>
      </c>
      <c r="BG114" s="50">
        <f t="shared" si="62"/>
        <v>735.52463210599137</v>
      </c>
      <c r="BH114" s="50">
        <f t="shared" si="63"/>
        <v>369.49374266566554</v>
      </c>
      <c r="BI114" s="50">
        <f t="shared" si="64"/>
        <v>82.199886080426779</v>
      </c>
      <c r="BJ114" s="50">
        <f t="shared" si="65"/>
        <v>18.227804658880263</v>
      </c>
      <c r="BK114" s="2">
        <f t="shared" si="66"/>
        <v>6.4509381073542871E-2</v>
      </c>
      <c r="BL114" s="2">
        <f t="shared" si="67"/>
        <v>0.67294194534119289</v>
      </c>
      <c r="BM114" s="2">
        <f t="shared" si="68"/>
        <v>1.3009324508343194</v>
      </c>
      <c r="BN114" s="2">
        <f t="shared" si="69"/>
        <v>1.7283515021774023</v>
      </c>
      <c r="BO114" s="50">
        <f t="shared" si="70"/>
        <v>735.52453794564644</v>
      </c>
      <c r="BP114" s="50">
        <f t="shared" si="71"/>
        <v>369.49373928084231</v>
      </c>
      <c r="BQ114" s="50">
        <f t="shared" si="72"/>
        <v>82.199885613651787</v>
      </c>
      <c r="BR114" s="50">
        <f t="shared" si="73"/>
        <v>18.227804586461467</v>
      </c>
      <c r="BS114" s="2">
        <f t="shared" si="74"/>
        <v>6.4509380453896203E-2</v>
      </c>
      <c r="BT114" s="2">
        <f t="shared" si="75"/>
        <v>0.67294193246648226</v>
      </c>
      <c r="BU114" s="2">
        <f t="shared" si="76"/>
        <v>1.3009324564764189</v>
      </c>
      <c r="BV114" s="2">
        <f t="shared" si="77"/>
        <v>1.7283515090099364</v>
      </c>
      <c r="BW114" s="50">
        <f t="shared" si="78"/>
        <v>735.52453317169068</v>
      </c>
      <c r="BX114" s="50">
        <f t="shared" si="79"/>
        <v>369.49373910923077</v>
      </c>
      <c r="BY114" s="50">
        <f t="shared" si="80"/>
        <v>82.199885589986152</v>
      </c>
      <c r="BZ114" s="50">
        <f t="shared" si="81"/>
        <v>18.227804582789815</v>
      </c>
      <c r="CA114" s="2">
        <f t="shared" si="82"/>
        <v>6.4509380422479945E-2</v>
      </c>
      <c r="CB114" s="2">
        <f t="shared" si="83"/>
        <v>0.6729419318137303</v>
      </c>
      <c r="CC114" s="2">
        <f t="shared" si="84"/>
        <v>1.3009324567624754</v>
      </c>
      <c r="CD114" s="2">
        <f t="shared" si="85"/>
        <v>1.7283515093563477</v>
      </c>
      <c r="CE114" s="50">
        <f t="shared" si="86"/>
        <v>735.52453292964924</v>
      </c>
      <c r="CF114" s="50">
        <f t="shared" si="87"/>
        <v>369.49373910053009</v>
      </c>
      <c r="CG114" s="50">
        <f t="shared" si="88"/>
        <v>82.199885588786302</v>
      </c>
      <c r="CH114" s="50">
        <f t="shared" si="89"/>
        <v>18.22780458260366</v>
      </c>
      <c r="CI114" s="2">
        <f t="shared" si="90"/>
        <v>6.4509380420887136E-2</v>
      </c>
      <c r="CJ114" s="2">
        <f t="shared" si="91"/>
        <v>0.67294193178063599</v>
      </c>
      <c r="CK114" s="2">
        <f t="shared" si="92"/>
        <v>1.3009324567769782</v>
      </c>
      <c r="CL114" s="2">
        <f t="shared" si="93"/>
        <v>1.728351509373911</v>
      </c>
      <c r="CM114" s="50">
        <f t="shared" si="94"/>
        <v>735.52453291737834</v>
      </c>
      <c r="CN114" s="50">
        <f t="shared" si="95"/>
        <v>369.49373910008899</v>
      </c>
      <c r="CO114" s="50">
        <f t="shared" si="96"/>
        <v>82.199885588725493</v>
      </c>
      <c r="CP114" s="50">
        <f t="shared" si="97"/>
        <v>18.227804582594231</v>
      </c>
      <c r="CQ114" s="2">
        <f t="shared" si="98"/>
        <v>6.4509380420806381E-2</v>
      </c>
      <c r="CR114" s="2">
        <f t="shared" si="99"/>
        <v>0.672941931778958</v>
      </c>
      <c r="CS114" s="2">
        <f t="shared" si="100"/>
        <v>1.3009324567777139</v>
      </c>
      <c r="CT114" s="2">
        <f t="shared" si="101"/>
        <v>1.7283515093748014</v>
      </c>
      <c r="CU114" s="50">
        <f t="shared" si="102"/>
        <v>735.52453291675647</v>
      </c>
      <c r="CV114" s="50">
        <f t="shared" si="103"/>
        <v>369.49373910006659</v>
      </c>
      <c r="CW114" s="66">
        <f t="shared" si="104"/>
        <v>82.199885588722381</v>
      </c>
      <c r="CX114" s="66">
        <f t="shared" si="105"/>
        <v>18.227804582593748</v>
      </c>
      <c r="CY114" s="67">
        <f t="shared" si="106"/>
        <v>6.4509380420802315E-2</v>
      </c>
      <c r="CZ114" s="67">
        <f t="shared" si="107"/>
        <v>0.67294193177887296</v>
      </c>
      <c r="DA114" s="67">
        <f t="shared" si="108"/>
        <v>1.3009324567777509</v>
      </c>
      <c r="DB114" s="67">
        <f t="shared" si="109"/>
        <v>1.7283515093748467</v>
      </c>
      <c r="DC114" s="66">
        <f t="shared" si="110"/>
        <v>735.52453291672475</v>
      </c>
      <c r="DD114" s="50">
        <f t="shared" si="111"/>
        <v>369.49373910006545</v>
      </c>
      <c r="DE114" s="66">
        <f t="shared" si="112"/>
        <v>82.199885588722239</v>
      </c>
      <c r="DF114" s="66">
        <f t="shared" si="113"/>
        <v>18.22780458259372</v>
      </c>
      <c r="DG114" s="67">
        <f t="shared" si="114"/>
        <v>6.4509380420802079E-2</v>
      </c>
      <c r="DH114" s="67">
        <f t="shared" si="115"/>
        <v>0.67294193177886874</v>
      </c>
      <c r="DI114" s="67">
        <f t="shared" si="116"/>
        <v>1.3009324567777525</v>
      </c>
      <c r="DJ114" s="67">
        <f t="shared" si="117"/>
        <v>1.7283515093748487</v>
      </c>
      <c r="DK114" s="66">
        <f t="shared" si="118"/>
        <v>735.52453291672327</v>
      </c>
      <c r="DL114" s="50">
        <f t="shared" si="119"/>
        <v>369.49373910006545</v>
      </c>
      <c r="DM114" s="66">
        <f t="shared" si="120"/>
        <v>82.199885588722239</v>
      </c>
      <c r="DN114" s="66">
        <f t="shared" si="121"/>
        <v>18.22780458259372</v>
      </c>
      <c r="DO114" s="67">
        <f t="shared" si="122"/>
        <v>6.4509380420802079E-2</v>
      </c>
      <c r="DP114" s="67">
        <f t="shared" si="123"/>
        <v>0.67294193177886874</v>
      </c>
      <c r="DQ114" s="67">
        <f t="shared" si="124"/>
        <v>1.3009324567777525</v>
      </c>
      <c r="DR114" s="67">
        <f t="shared" si="125"/>
        <v>1.7283515093748487</v>
      </c>
      <c r="DS114" s="66">
        <f t="shared" si="126"/>
        <v>735.52453291672327</v>
      </c>
      <c r="DT114" s="50">
        <f t="shared" si="127"/>
        <v>369.49373910006545</v>
      </c>
      <c r="DU114" s="66">
        <f t="shared" si="128"/>
        <v>82.199885588722239</v>
      </c>
      <c r="DV114" s="66">
        <f t="shared" si="129"/>
        <v>18.22780458259372</v>
      </c>
      <c r="DW114" s="67">
        <f t="shared" si="130"/>
        <v>6.4509380420802079E-2</v>
      </c>
      <c r="DX114" s="67">
        <f t="shared" si="131"/>
        <v>0.67294193177886874</v>
      </c>
      <c r="DY114" s="67">
        <f t="shared" si="132"/>
        <v>1.3009324567777525</v>
      </c>
      <c r="DZ114" s="67">
        <f t="shared" si="133"/>
        <v>1.7283515093748487</v>
      </c>
      <c r="EA114" s="66">
        <f t="shared" si="134"/>
        <v>735.52453291672327</v>
      </c>
      <c r="EB114" s="50">
        <f t="shared" si="135"/>
        <v>369.49373910006545</v>
      </c>
      <c r="EC114" s="66">
        <f t="shared" si="136"/>
        <v>82.199885588722239</v>
      </c>
      <c r="ED114" s="66">
        <f t="shared" si="137"/>
        <v>18.22780458259372</v>
      </c>
      <c r="EE114" s="67">
        <f t="shared" si="138"/>
        <v>6.4509380420802079E-2</v>
      </c>
      <c r="EF114" s="67">
        <f t="shared" si="139"/>
        <v>0.67294193177886874</v>
      </c>
      <c r="EG114" s="67">
        <f t="shared" si="140"/>
        <v>1.3009324567777525</v>
      </c>
      <c r="EH114" s="67">
        <f t="shared" si="141"/>
        <v>1.7283515093748487</v>
      </c>
      <c r="EI114" s="66">
        <f t="shared" si="142"/>
        <v>735.52453291672327</v>
      </c>
      <c r="EJ114" s="50">
        <f t="shared" si="143"/>
        <v>369.49373910006545</v>
      </c>
      <c r="EK114" s="66">
        <f t="shared" si="144"/>
        <v>82.199885588722239</v>
      </c>
      <c r="EL114" s="66">
        <f t="shared" si="145"/>
        <v>18.22780458259372</v>
      </c>
      <c r="EM114" s="67">
        <f t="shared" si="146"/>
        <v>6.4509380420802079E-2</v>
      </c>
      <c r="EN114" s="67">
        <f t="shared" si="147"/>
        <v>0.67294193177886874</v>
      </c>
      <c r="EO114" s="67">
        <f t="shared" si="148"/>
        <v>1.3009324567777525</v>
      </c>
      <c r="EP114" s="67">
        <f t="shared" si="149"/>
        <v>1.7283515093748487</v>
      </c>
      <c r="EQ114" s="50">
        <f t="shared" si="150"/>
        <v>0.47383707330845132</v>
      </c>
      <c r="ER114" s="50">
        <f t="shared" si="151"/>
        <v>96.343739100065477</v>
      </c>
    </row>
    <row r="115" spans="19:148" x14ac:dyDescent="0.25">
      <c r="S115" s="50">
        <v>0.53</v>
      </c>
      <c r="T115" s="56">
        <f t="shared" si="23"/>
        <v>380.74977842403547</v>
      </c>
      <c r="U115" s="50">
        <f t="shared" si="24"/>
        <v>83.806441420512584</v>
      </c>
      <c r="V115" s="50">
        <f t="shared" si="25"/>
        <v>18.47384278108337</v>
      </c>
      <c r="W115" s="2">
        <f t="shared" si="152"/>
        <v>6.65108259421089E-2</v>
      </c>
      <c r="X115" s="2">
        <f t="shared" si="153"/>
        <v>0.7161178519930893</v>
      </c>
      <c r="Y115" s="2">
        <f t="shared" si="28"/>
        <v>1.2675460921175792</v>
      </c>
      <c r="Z115" s="2">
        <f t="shared" si="29"/>
        <v>1.7280817167839542</v>
      </c>
      <c r="AA115" s="50">
        <f t="shared" si="30"/>
        <v>751.19300091459024</v>
      </c>
      <c r="AB115" s="50">
        <f t="shared" si="31"/>
        <v>370.05214066266353</v>
      </c>
      <c r="AC115" s="50">
        <f t="shared" si="32"/>
        <v>82.277018648065251</v>
      </c>
      <c r="AD115" s="50">
        <f t="shared" si="33"/>
        <v>18.239764175515667</v>
      </c>
      <c r="AE115" s="2">
        <f t="shared" si="34"/>
        <v>6.4611462077186904E-2</v>
      </c>
      <c r="AF115" s="2">
        <f t="shared" si="35"/>
        <v>0.67506676502614205</v>
      </c>
      <c r="AG115" s="2">
        <f t="shared" si="36"/>
        <v>1.2841090958368915</v>
      </c>
      <c r="AH115" s="2">
        <f t="shared" si="37"/>
        <v>1.7508673525408098</v>
      </c>
      <c r="AI115" s="50">
        <f t="shared" si="38"/>
        <v>736.82545552261649</v>
      </c>
      <c r="AJ115" s="50">
        <f t="shared" si="39"/>
        <v>369.54047017735752</v>
      </c>
      <c r="AK115" s="50">
        <f t="shared" si="40"/>
        <v>82.20633080881754</v>
      </c>
      <c r="AL115" s="50">
        <f t="shared" si="41"/>
        <v>18.228804488469503</v>
      </c>
      <c r="AM115" s="2">
        <f t="shared" si="42"/>
        <v>6.4517934301874552E-2</v>
      </c>
      <c r="AN115" s="2">
        <f t="shared" si="43"/>
        <v>0.67311968686898438</v>
      </c>
      <c r="AO115" s="2">
        <f t="shared" si="44"/>
        <v>1.2849218337720072</v>
      </c>
      <c r="AP115" s="2">
        <f t="shared" si="45"/>
        <v>1.7519574133287341</v>
      </c>
      <c r="AQ115" s="50">
        <f t="shared" si="46"/>
        <v>736.10514749309561</v>
      </c>
      <c r="AR115" s="50">
        <f t="shared" si="47"/>
        <v>369.51460397932931</v>
      </c>
      <c r="AS115" s="50">
        <f t="shared" si="48"/>
        <v>82.202763082631975</v>
      </c>
      <c r="AT115" s="50">
        <f t="shared" si="49"/>
        <v>18.228251007243991</v>
      </c>
      <c r="AU115" s="2">
        <f t="shared" si="50"/>
        <v>6.4513199875553817E-2</v>
      </c>
      <c r="AV115" s="2">
        <f t="shared" si="51"/>
        <v>0.67302129585219883</v>
      </c>
      <c r="AW115" s="2">
        <f t="shared" si="52"/>
        <v>1.2849629710300281</v>
      </c>
      <c r="AX115" s="2">
        <f t="shared" si="53"/>
        <v>1.7520125186094175</v>
      </c>
      <c r="AY115" s="50">
        <f t="shared" si="54"/>
        <v>736.06864927821198</v>
      </c>
      <c r="AZ115" s="50">
        <f t="shared" si="55"/>
        <v>369.51329278112473</v>
      </c>
      <c r="BA115" s="50">
        <f t="shared" si="56"/>
        <v>82.202582243611332</v>
      </c>
      <c r="BB115" s="50">
        <f t="shared" si="57"/>
        <v>18.228222951839243</v>
      </c>
      <c r="BC115" s="2">
        <f t="shared" si="58"/>
        <v>6.4512959863742558E-2</v>
      </c>
      <c r="BD115" s="2">
        <f t="shared" si="59"/>
        <v>0.67301630835571735</v>
      </c>
      <c r="BE115" s="2">
        <f t="shared" si="60"/>
        <v>1.2849650564740818</v>
      </c>
      <c r="BF115" s="2">
        <f t="shared" si="61"/>
        <v>1.752015311982662</v>
      </c>
      <c r="BG115" s="50">
        <f t="shared" si="62"/>
        <v>736.06679890825069</v>
      </c>
      <c r="BH115" s="50">
        <f t="shared" si="63"/>
        <v>369.51322630517711</v>
      </c>
      <c r="BI115" s="50">
        <f t="shared" si="64"/>
        <v>82.20257307535897</v>
      </c>
      <c r="BJ115" s="50">
        <f t="shared" si="65"/>
        <v>18.228221529472439</v>
      </c>
      <c r="BK115" s="2">
        <f t="shared" si="66"/>
        <v>6.4512947695431602E-2</v>
      </c>
      <c r="BL115" s="2">
        <f t="shared" si="67"/>
        <v>0.67301605549675081</v>
      </c>
      <c r="BM115" s="2">
        <f t="shared" si="68"/>
        <v>1.2849651622035694</v>
      </c>
      <c r="BN115" s="2">
        <f t="shared" si="69"/>
        <v>1.7520154536028483</v>
      </c>
      <c r="BO115" s="50">
        <f t="shared" si="70"/>
        <v>736.0667050964754</v>
      </c>
      <c r="BP115" s="50">
        <f t="shared" si="71"/>
        <v>369.51322293491421</v>
      </c>
      <c r="BQ115" s="50">
        <f t="shared" si="72"/>
        <v>82.202572610538027</v>
      </c>
      <c r="BR115" s="50">
        <f t="shared" si="73"/>
        <v>18.228221457359894</v>
      </c>
      <c r="BS115" s="2">
        <f t="shared" si="74"/>
        <v>6.4512947078510477E-2</v>
      </c>
      <c r="BT115" s="2">
        <f t="shared" si="75"/>
        <v>0.67301604267705961</v>
      </c>
      <c r="BU115" s="2">
        <f t="shared" si="76"/>
        <v>1.2849651675639475</v>
      </c>
      <c r="BV115" s="2">
        <f t="shared" si="77"/>
        <v>1.7520154607828475</v>
      </c>
      <c r="BW115" s="50">
        <f t="shared" si="78"/>
        <v>736.06670034031163</v>
      </c>
      <c r="BX115" s="50">
        <f t="shared" si="79"/>
        <v>369.51322276404517</v>
      </c>
      <c r="BY115" s="50">
        <f t="shared" si="80"/>
        <v>82.202572586972053</v>
      </c>
      <c r="BZ115" s="50">
        <f t="shared" si="81"/>
        <v>18.228221453703853</v>
      </c>
      <c r="CA115" s="2">
        <f t="shared" si="82"/>
        <v>6.4512947047233163E-2</v>
      </c>
      <c r="CB115" s="2">
        <f t="shared" si="83"/>
        <v>0.67301604202711407</v>
      </c>
      <c r="CC115" s="2">
        <f t="shared" si="84"/>
        <v>1.2849651678357135</v>
      </c>
      <c r="CD115" s="2">
        <f t="shared" si="85"/>
        <v>1.7520154611468661</v>
      </c>
      <c r="CE115" s="50">
        <f t="shared" si="86"/>
        <v>736.06670009917923</v>
      </c>
      <c r="CF115" s="50">
        <f t="shared" si="87"/>
        <v>369.51322275538234</v>
      </c>
      <c r="CG115" s="50">
        <f t="shared" si="88"/>
        <v>82.20257258577729</v>
      </c>
      <c r="CH115" s="50">
        <f t="shared" si="89"/>
        <v>18.228221453518504</v>
      </c>
      <c r="CI115" s="2">
        <f t="shared" si="90"/>
        <v>6.4512947045647473E-2</v>
      </c>
      <c r="CJ115" s="2">
        <f t="shared" si="91"/>
        <v>0.67301604199416243</v>
      </c>
      <c r="CK115" s="2">
        <f t="shared" si="92"/>
        <v>1.2849651678494916</v>
      </c>
      <c r="CL115" s="2">
        <f t="shared" si="93"/>
        <v>1.7520154611653218</v>
      </c>
      <c r="CM115" s="50">
        <f t="shared" si="94"/>
        <v>736.0667000869538</v>
      </c>
      <c r="CN115" s="50">
        <f t="shared" si="95"/>
        <v>369.51322275494306</v>
      </c>
      <c r="CO115" s="50">
        <f t="shared" si="96"/>
        <v>82.202572585716695</v>
      </c>
      <c r="CP115" s="50">
        <f t="shared" si="97"/>
        <v>18.228221453509104</v>
      </c>
      <c r="CQ115" s="2">
        <f t="shared" si="98"/>
        <v>6.4512947045567065E-2</v>
      </c>
      <c r="CR115" s="2">
        <f t="shared" si="99"/>
        <v>0.67301604199249132</v>
      </c>
      <c r="CS115" s="2">
        <f t="shared" si="100"/>
        <v>1.2849651678501903</v>
      </c>
      <c r="CT115" s="2">
        <f t="shared" si="101"/>
        <v>1.7520154611662575</v>
      </c>
      <c r="CU115" s="50">
        <f t="shared" si="102"/>
        <v>736.06670008633455</v>
      </c>
      <c r="CV115" s="50">
        <f t="shared" si="103"/>
        <v>369.51322275492089</v>
      </c>
      <c r="CW115" s="66">
        <f t="shared" si="104"/>
        <v>82.202572585713639</v>
      </c>
      <c r="CX115" s="66">
        <f t="shared" si="105"/>
        <v>18.228221453508628</v>
      </c>
      <c r="CY115" s="67">
        <f t="shared" si="106"/>
        <v>6.4512947045562985E-2</v>
      </c>
      <c r="CZ115" s="67">
        <f t="shared" si="107"/>
        <v>0.67301604199240705</v>
      </c>
      <c r="DA115" s="67">
        <f t="shared" si="108"/>
        <v>1.2849651678502256</v>
      </c>
      <c r="DB115" s="67">
        <f t="shared" si="109"/>
        <v>1.7520154611663048</v>
      </c>
      <c r="DC115" s="66">
        <f t="shared" si="110"/>
        <v>736.06670008630283</v>
      </c>
      <c r="DD115" s="50">
        <f t="shared" si="111"/>
        <v>369.51322275491975</v>
      </c>
      <c r="DE115" s="66">
        <f t="shared" si="112"/>
        <v>82.202572585713483</v>
      </c>
      <c r="DF115" s="66">
        <f t="shared" si="113"/>
        <v>18.228221453508596</v>
      </c>
      <c r="DG115" s="67">
        <f t="shared" si="114"/>
        <v>6.4512947045562763E-2</v>
      </c>
      <c r="DH115" s="67">
        <f t="shared" si="115"/>
        <v>0.67301604199240317</v>
      </c>
      <c r="DI115" s="67">
        <f t="shared" si="116"/>
        <v>1.284965167850227</v>
      </c>
      <c r="DJ115" s="67">
        <f t="shared" si="117"/>
        <v>1.752015461166307</v>
      </c>
      <c r="DK115" s="66">
        <f t="shared" si="118"/>
        <v>736.06670008630135</v>
      </c>
      <c r="DL115" s="50">
        <f t="shared" si="119"/>
        <v>369.51322275491964</v>
      </c>
      <c r="DM115" s="66">
        <f t="shared" si="120"/>
        <v>82.202572585713483</v>
      </c>
      <c r="DN115" s="66">
        <f t="shared" si="121"/>
        <v>18.228221453508596</v>
      </c>
      <c r="DO115" s="67">
        <f t="shared" si="122"/>
        <v>6.4512947045562735E-2</v>
      </c>
      <c r="DP115" s="67">
        <f t="shared" si="123"/>
        <v>0.67301604199240284</v>
      </c>
      <c r="DQ115" s="67">
        <f t="shared" si="124"/>
        <v>1.2849651678502272</v>
      </c>
      <c r="DR115" s="67">
        <f t="shared" si="125"/>
        <v>1.752015461166307</v>
      </c>
      <c r="DS115" s="66">
        <f t="shared" si="126"/>
        <v>736.06670008630135</v>
      </c>
      <c r="DT115" s="50">
        <f t="shared" si="127"/>
        <v>369.51322275491964</v>
      </c>
      <c r="DU115" s="66">
        <f t="shared" si="128"/>
        <v>82.202572585713483</v>
      </c>
      <c r="DV115" s="66">
        <f t="shared" si="129"/>
        <v>18.228221453508596</v>
      </c>
      <c r="DW115" s="67">
        <f t="shared" si="130"/>
        <v>6.4512947045562735E-2</v>
      </c>
      <c r="DX115" s="67">
        <f t="shared" si="131"/>
        <v>0.67301604199240284</v>
      </c>
      <c r="DY115" s="67">
        <f t="shared" si="132"/>
        <v>1.2849651678502272</v>
      </c>
      <c r="DZ115" s="67">
        <f t="shared" si="133"/>
        <v>1.752015461166307</v>
      </c>
      <c r="EA115" s="66">
        <f t="shared" si="134"/>
        <v>736.06670008630135</v>
      </c>
      <c r="EB115" s="50">
        <f t="shared" si="135"/>
        <v>369.51322275491964</v>
      </c>
      <c r="EC115" s="66">
        <f t="shared" si="136"/>
        <v>82.202572585713483</v>
      </c>
      <c r="ED115" s="66">
        <f t="shared" si="137"/>
        <v>18.228221453508596</v>
      </c>
      <c r="EE115" s="67">
        <f t="shared" si="138"/>
        <v>6.4512947045562735E-2</v>
      </c>
      <c r="EF115" s="67">
        <f t="shared" si="139"/>
        <v>0.67301604199240284</v>
      </c>
      <c r="EG115" s="67">
        <f t="shared" si="140"/>
        <v>1.2849651678502272</v>
      </c>
      <c r="EH115" s="67">
        <f t="shared" si="141"/>
        <v>1.752015461166307</v>
      </c>
      <c r="EI115" s="66">
        <f t="shared" si="142"/>
        <v>736.06670008630135</v>
      </c>
      <c r="EJ115" s="50">
        <f t="shared" si="143"/>
        <v>369.51322275491964</v>
      </c>
      <c r="EK115" s="66">
        <f t="shared" si="144"/>
        <v>82.202572585713483</v>
      </c>
      <c r="EL115" s="66">
        <f t="shared" si="145"/>
        <v>18.228221453508596</v>
      </c>
      <c r="EM115" s="67">
        <f t="shared" si="146"/>
        <v>6.4512947045562735E-2</v>
      </c>
      <c r="EN115" s="67">
        <f t="shared" si="147"/>
        <v>0.67301604199240284</v>
      </c>
      <c r="EO115" s="67">
        <f t="shared" si="148"/>
        <v>1.2849651678502272</v>
      </c>
      <c r="EP115" s="67">
        <f t="shared" si="149"/>
        <v>1.752015461166307</v>
      </c>
      <c r="EQ115" s="50">
        <f t="shared" si="150"/>
        <v>0.47737335741148879</v>
      </c>
      <c r="ER115" s="50">
        <f t="shared" si="151"/>
        <v>96.363222754919661</v>
      </c>
    </row>
    <row r="116" spans="19:148" x14ac:dyDescent="0.25">
      <c r="S116" s="50">
        <v>0.54</v>
      </c>
      <c r="T116" s="56">
        <f t="shared" si="23"/>
        <v>380.71732097664773</v>
      </c>
      <c r="U116" s="50">
        <f t="shared" si="24"/>
        <v>83.80164556180506</v>
      </c>
      <c r="V116" s="50">
        <f t="shared" si="25"/>
        <v>18.473117918205588</v>
      </c>
      <c r="W116" s="2">
        <f t="shared" si="152"/>
        <v>6.650522831338096E-2</v>
      </c>
      <c r="X116" s="2">
        <f t="shared" si="153"/>
        <v>0.71599227575609348</v>
      </c>
      <c r="Y116" s="2">
        <f t="shared" si="28"/>
        <v>1.2531714119415436</v>
      </c>
      <c r="Z116" s="2">
        <f t="shared" si="29"/>
        <v>1.7510545654269838</v>
      </c>
      <c r="AA116" s="50">
        <f t="shared" si="30"/>
        <v>751.76633144869641</v>
      </c>
      <c r="AB116" s="50">
        <f t="shared" si="31"/>
        <v>370.07239220046893</v>
      </c>
      <c r="AC116" s="50">
        <f t="shared" si="32"/>
        <v>82.279820859345733</v>
      </c>
      <c r="AD116" s="50">
        <f t="shared" si="33"/>
        <v>18.240198384541834</v>
      </c>
      <c r="AE116" s="2">
        <f t="shared" si="34"/>
        <v>6.4615158898686242E-2</v>
      </c>
      <c r="AF116" s="2">
        <f t="shared" si="35"/>
        <v>0.67514385884870232</v>
      </c>
      <c r="AG116" s="2">
        <f t="shared" si="36"/>
        <v>1.2688859650741562</v>
      </c>
      <c r="AH116" s="2">
        <f t="shared" si="37"/>
        <v>1.7749610336074024</v>
      </c>
      <c r="AI116" s="50">
        <f t="shared" si="38"/>
        <v>737.45303428854572</v>
      </c>
      <c r="AJ116" s="50">
        <f t="shared" si="39"/>
        <v>369.56298963593883</v>
      </c>
      <c r="AK116" s="50">
        <f t="shared" si="40"/>
        <v>82.209437366262733</v>
      </c>
      <c r="AL116" s="50">
        <f t="shared" si="41"/>
        <v>18.229286400306389</v>
      </c>
      <c r="AM116" s="2">
        <f t="shared" si="42"/>
        <v>6.4522055658260788E-2</v>
      </c>
      <c r="AN116" s="2">
        <f t="shared" si="43"/>
        <v>0.67320535042475294</v>
      </c>
      <c r="AO116" s="2">
        <f t="shared" si="44"/>
        <v>1.2696576415526561</v>
      </c>
      <c r="AP116" s="2">
        <f t="shared" si="45"/>
        <v>1.7761059793413074</v>
      </c>
      <c r="AQ116" s="50">
        <f t="shared" si="46"/>
        <v>736.73536172614172</v>
      </c>
      <c r="AR116" s="50">
        <f t="shared" si="47"/>
        <v>369.53723604802758</v>
      </c>
      <c r="AS116" s="50">
        <f t="shared" si="48"/>
        <v>82.20588469513325</v>
      </c>
      <c r="AT116" s="50">
        <f t="shared" si="49"/>
        <v>18.228735282097137</v>
      </c>
      <c r="AU116" s="2">
        <f t="shared" si="50"/>
        <v>6.4517342375659065E-2</v>
      </c>
      <c r="AV116" s="2">
        <f t="shared" si="51"/>
        <v>0.67310738453847285</v>
      </c>
      <c r="AW116" s="2">
        <f t="shared" si="52"/>
        <v>1.2696967040427898</v>
      </c>
      <c r="AX116" s="2">
        <f t="shared" si="53"/>
        <v>1.7761638654769953</v>
      </c>
      <c r="AY116" s="50">
        <f t="shared" si="54"/>
        <v>736.69899480416689</v>
      </c>
      <c r="AZ116" s="50">
        <f t="shared" si="55"/>
        <v>369.53593048002108</v>
      </c>
      <c r="BA116" s="50">
        <f t="shared" si="56"/>
        <v>82.205704608369032</v>
      </c>
      <c r="BB116" s="50">
        <f t="shared" si="57"/>
        <v>18.228707344792149</v>
      </c>
      <c r="BC116" s="2">
        <f t="shared" si="58"/>
        <v>6.4517103421485741E-2</v>
      </c>
      <c r="BD116" s="2">
        <f t="shared" si="59"/>
        <v>0.67310241829427353</v>
      </c>
      <c r="BE116" s="2">
        <f t="shared" si="60"/>
        <v>1.2696986844268219</v>
      </c>
      <c r="BF116" s="2">
        <f t="shared" si="61"/>
        <v>1.7761667999962503</v>
      </c>
      <c r="BG116" s="50">
        <f t="shared" si="62"/>
        <v>736.69715098161862</v>
      </c>
      <c r="BH116" s="50">
        <f t="shared" si="63"/>
        <v>369.53586428561641</v>
      </c>
      <c r="BI116" s="50">
        <f t="shared" si="64"/>
        <v>82.205695477716731</v>
      </c>
      <c r="BJ116" s="50">
        <f t="shared" si="65"/>
        <v>18.228705928329347</v>
      </c>
      <c r="BK116" s="2">
        <f t="shared" si="66"/>
        <v>6.4517091306082061E-2</v>
      </c>
      <c r="BL116" s="2">
        <f t="shared" si="67"/>
        <v>0.67310216649792998</v>
      </c>
      <c r="BM116" s="2">
        <f t="shared" si="68"/>
        <v>1.2696987848358137</v>
      </c>
      <c r="BN116" s="2">
        <f t="shared" si="69"/>
        <v>1.7761669487811227</v>
      </c>
      <c r="BO116" s="50">
        <f t="shared" si="70"/>
        <v>736.6970574962852</v>
      </c>
      <c r="BP116" s="50">
        <f t="shared" si="71"/>
        <v>369.53586092942976</v>
      </c>
      <c r="BQ116" s="50">
        <f t="shared" si="72"/>
        <v>82.205695014774818</v>
      </c>
      <c r="BR116" s="50">
        <f t="shared" si="73"/>
        <v>18.22870585651189</v>
      </c>
      <c r="BS116" s="2">
        <f t="shared" si="74"/>
        <v>6.4517090691807055E-2</v>
      </c>
      <c r="BT116" s="2">
        <f t="shared" si="75"/>
        <v>0.67310215373136106</v>
      </c>
      <c r="BU116" s="2">
        <f t="shared" si="76"/>
        <v>1.2696987899267473</v>
      </c>
      <c r="BV116" s="2">
        <f t="shared" si="77"/>
        <v>1.7761669563248088</v>
      </c>
      <c r="BW116" s="50">
        <f t="shared" si="78"/>
        <v>736.69705275639376</v>
      </c>
      <c r="BX116" s="50">
        <f t="shared" si="79"/>
        <v>369.53586075926455</v>
      </c>
      <c r="BY116" s="50">
        <f t="shared" si="80"/>
        <v>82.205694991302735</v>
      </c>
      <c r="BZ116" s="50">
        <f t="shared" si="81"/>
        <v>18.228705852870611</v>
      </c>
      <c r="CA116" s="2">
        <f t="shared" si="82"/>
        <v>6.4517090660662149E-2</v>
      </c>
      <c r="CB116" s="2">
        <f t="shared" si="83"/>
        <v>0.67310215308407062</v>
      </c>
      <c r="CC116" s="2">
        <f t="shared" si="84"/>
        <v>1.2696987901848678</v>
      </c>
      <c r="CD116" s="2">
        <f t="shared" si="85"/>
        <v>1.7761669567072886</v>
      </c>
      <c r="CE116" s="50">
        <f t="shared" si="86"/>
        <v>736.69705251607218</v>
      </c>
      <c r="CF116" s="50">
        <f t="shared" si="87"/>
        <v>369.53586075063674</v>
      </c>
      <c r="CG116" s="50">
        <f t="shared" si="88"/>
        <v>82.205694990112661</v>
      </c>
      <c r="CH116" s="50">
        <f t="shared" si="89"/>
        <v>18.228705852685991</v>
      </c>
      <c r="CI116" s="2">
        <f t="shared" si="90"/>
        <v>6.451709065908301E-2</v>
      </c>
      <c r="CJ116" s="2">
        <f t="shared" si="91"/>
        <v>0.67310215305125132</v>
      </c>
      <c r="CK116" s="2">
        <f t="shared" si="92"/>
        <v>1.2696987901979553</v>
      </c>
      <c r="CL116" s="2">
        <f t="shared" si="93"/>
        <v>1.7761669567266813</v>
      </c>
      <c r="CM116" s="50">
        <f t="shared" si="94"/>
        <v>736.69705250388688</v>
      </c>
      <c r="CN116" s="50">
        <f t="shared" si="95"/>
        <v>369.53586075019939</v>
      </c>
      <c r="CO116" s="50">
        <f t="shared" si="96"/>
        <v>82.205694990052308</v>
      </c>
      <c r="CP116" s="50">
        <f t="shared" si="97"/>
        <v>18.228705852676633</v>
      </c>
      <c r="CQ116" s="2">
        <f t="shared" si="98"/>
        <v>6.4517090659002976E-2</v>
      </c>
      <c r="CR116" s="2">
        <f t="shared" si="99"/>
        <v>0.67310215304958754</v>
      </c>
      <c r="CS116" s="2">
        <f t="shared" si="100"/>
        <v>1.2696987901986188</v>
      </c>
      <c r="CT116" s="2">
        <f t="shared" si="101"/>
        <v>1.7761669567276641</v>
      </c>
      <c r="CU116" s="50">
        <f t="shared" si="102"/>
        <v>736.69705250326945</v>
      </c>
      <c r="CV116" s="50">
        <f t="shared" si="103"/>
        <v>369.53586075017711</v>
      </c>
      <c r="CW116" s="66">
        <f t="shared" si="104"/>
        <v>82.205694990049238</v>
      </c>
      <c r="CX116" s="66">
        <f t="shared" si="105"/>
        <v>18.228705852676157</v>
      </c>
      <c r="CY116" s="67">
        <f t="shared" si="106"/>
        <v>6.4517090658998896E-2</v>
      </c>
      <c r="CZ116" s="67">
        <f t="shared" si="107"/>
        <v>0.67310215304950283</v>
      </c>
      <c r="DA116" s="67">
        <f t="shared" si="108"/>
        <v>1.2696987901986527</v>
      </c>
      <c r="DB116" s="67">
        <f t="shared" si="109"/>
        <v>1.7761669567277143</v>
      </c>
      <c r="DC116" s="66">
        <f t="shared" si="110"/>
        <v>736.69705250323761</v>
      </c>
      <c r="DD116" s="50">
        <f t="shared" si="111"/>
        <v>369.53586075017608</v>
      </c>
      <c r="DE116" s="66">
        <f t="shared" si="112"/>
        <v>82.205694990049096</v>
      </c>
      <c r="DF116" s="66">
        <f t="shared" si="113"/>
        <v>18.228705852676132</v>
      </c>
      <c r="DG116" s="67">
        <f t="shared" si="114"/>
        <v>6.4517090658998716E-2</v>
      </c>
      <c r="DH116" s="67">
        <f t="shared" si="115"/>
        <v>0.67310215304949905</v>
      </c>
      <c r="DI116" s="67">
        <f t="shared" si="116"/>
        <v>1.2696987901986541</v>
      </c>
      <c r="DJ116" s="67">
        <f t="shared" si="117"/>
        <v>1.7761669567277167</v>
      </c>
      <c r="DK116" s="66">
        <f t="shared" si="118"/>
        <v>736.69705250323602</v>
      </c>
      <c r="DL116" s="50">
        <f t="shared" si="119"/>
        <v>369.53586075017597</v>
      </c>
      <c r="DM116" s="66">
        <f t="shared" si="120"/>
        <v>82.205694990049068</v>
      </c>
      <c r="DN116" s="66">
        <f t="shared" si="121"/>
        <v>18.228705852676132</v>
      </c>
      <c r="DO116" s="67">
        <f t="shared" si="122"/>
        <v>6.4517090658998716E-2</v>
      </c>
      <c r="DP116" s="67">
        <f t="shared" si="123"/>
        <v>0.67310215304949839</v>
      </c>
      <c r="DQ116" s="67">
        <f t="shared" si="124"/>
        <v>1.2696987901986543</v>
      </c>
      <c r="DR116" s="67">
        <f t="shared" si="125"/>
        <v>1.776166956727717</v>
      </c>
      <c r="DS116" s="66">
        <f t="shared" si="126"/>
        <v>736.69705250323602</v>
      </c>
      <c r="DT116" s="50">
        <f t="shared" si="127"/>
        <v>369.53586075017597</v>
      </c>
      <c r="DU116" s="66">
        <f t="shared" si="128"/>
        <v>82.205694990049068</v>
      </c>
      <c r="DV116" s="66">
        <f t="shared" si="129"/>
        <v>18.228705852676132</v>
      </c>
      <c r="DW116" s="67">
        <f t="shared" si="130"/>
        <v>6.4517090658998716E-2</v>
      </c>
      <c r="DX116" s="67">
        <f t="shared" si="131"/>
        <v>0.67310215304949839</v>
      </c>
      <c r="DY116" s="67">
        <f t="shared" si="132"/>
        <v>1.2696987901986543</v>
      </c>
      <c r="DZ116" s="67">
        <f t="shared" si="133"/>
        <v>1.776166956727717</v>
      </c>
      <c r="EA116" s="66">
        <f t="shared" si="134"/>
        <v>736.69705250323602</v>
      </c>
      <c r="EB116" s="50">
        <f t="shared" si="135"/>
        <v>369.53586075017597</v>
      </c>
      <c r="EC116" s="66">
        <f t="shared" si="136"/>
        <v>82.205694990049068</v>
      </c>
      <c r="ED116" s="66">
        <f t="shared" si="137"/>
        <v>18.228705852676132</v>
      </c>
      <c r="EE116" s="67">
        <f t="shared" si="138"/>
        <v>6.4517090658998716E-2</v>
      </c>
      <c r="EF116" s="67">
        <f t="shared" si="139"/>
        <v>0.67310215304949839</v>
      </c>
      <c r="EG116" s="67">
        <f t="shared" si="140"/>
        <v>1.2696987901986543</v>
      </c>
      <c r="EH116" s="67">
        <f t="shared" si="141"/>
        <v>1.776166956727717</v>
      </c>
      <c r="EI116" s="66">
        <f t="shared" si="142"/>
        <v>736.69705250323602</v>
      </c>
      <c r="EJ116" s="50">
        <f t="shared" si="143"/>
        <v>369.53586075017597</v>
      </c>
      <c r="EK116" s="66">
        <f t="shared" si="144"/>
        <v>82.205694990049068</v>
      </c>
      <c r="EL116" s="66">
        <f t="shared" si="145"/>
        <v>18.228705852676132</v>
      </c>
      <c r="EM116" s="67">
        <f t="shared" si="146"/>
        <v>6.4517090658998716E-2</v>
      </c>
      <c r="EN116" s="67">
        <f t="shared" si="147"/>
        <v>0.67310215304949839</v>
      </c>
      <c r="EO116" s="67">
        <f t="shared" si="148"/>
        <v>1.2696987901986543</v>
      </c>
      <c r="EP116" s="67">
        <f t="shared" si="149"/>
        <v>1.776166956727717</v>
      </c>
      <c r="EQ116" s="50">
        <f t="shared" si="150"/>
        <v>0.48101340497600625</v>
      </c>
      <c r="ER116" s="50">
        <f t="shared" si="151"/>
        <v>96.385860750175993</v>
      </c>
    </row>
    <row r="117" spans="19:148" x14ac:dyDescent="0.25">
      <c r="S117" s="50">
        <v>0.55000000000000004</v>
      </c>
      <c r="T117" s="56">
        <f t="shared" si="23"/>
        <v>380.68486352925999</v>
      </c>
      <c r="U117" s="50">
        <f t="shared" si="24"/>
        <v>83.796850690242664</v>
      </c>
      <c r="V117" s="50">
        <f t="shared" si="25"/>
        <v>18.472393146802123</v>
      </c>
      <c r="W117" s="2">
        <f t="shared" si="152"/>
        <v>6.6499629658701473E-2</v>
      </c>
      <c r="X117" s="2">
        <f t="shared" si="153"/>
        <v>0.71586670597368474</v>
      </c>
      <c r="Y117" s="2">
        <f t="shared" si="28"/>
        <v>1.2394303561271063</v>
      </c>
      <c r="Z117" s="2">
        <f t="shared" si="29"/>
        <v>1.7744853366483628</v>
      </c>
      <c r="AA117" s="50">
        <f t="shared" si="30"/>
        <v>752.42996817668836</v>
      </c>
      <c r="AB117" s="50">
        <f t="shared" si="31"/>
        <v>370.09581784214424</v>
      </c>
      <c r="AC117" s="50">
        <f t="shared" si="32"/>
        <v>82.283062694848155</v>
      </c>
      <c r="AD117" s="50">
        <f t="shared" si="33"/>
        <v>18.240700690028525</v>
      </c>
      <c r="AE117" s="2">
        <f t="shared" si="34"/>
        <v>6.4619434668172118E-2</v>
      </c>
      <c r="AF117" s="2">
        <f t="shared" si="35"/>
        <v>0.67523303873722063</v>
      </c>
      <c r="AG117" s="2">
        <f t="shared" si="36"/>
        <v>1.2543272407971786</v>
      </c>
      <c r="AH117" s="2">
        <f t="shared" si="37"/>
        <v>1.7995514068574672</v>
      </c>
      <c r="AI117" s="50">
        <f t="shared" si="38"/>
        <v>738.17274205713136</v>
      </c>
      <c r="AJ117" s="50">
        <f t="shared" si="39"/>
        <v>369.58879569673161</v>
      </c>
      <c r="AK117" s="50">
        <f t="shared" si="40"/>
        <v>82.212997822213481</v>
      </c>
      <c r="AL117" s="50">
        <f t="shared" si="41"/>
        <v>18.229838694747869</v>
      </c>
      <c r="AM117" s="2">
        <f t="shared" si="42"/>
        <v>6.4526777935235965E-2</v>
      </c>
      <c r="AN117" s="2">
        <f t="shared" si="43"/>
        <v>0.67330351960256041</v>
      </c>
      <c r="AO117" s="2">
        <f t="shared" si="44"/>
        <v>1.2550593646549413</v>
      </c>
      <c r="AP117" s="2">
        <f t="shared" si="45"/>
        <v>1.8007533395822755</v>
      </c>
      <c r="AQ117" s="50">
        <f t="shared" si="46"/>
        <v>737.45774461109613</v>
      </c>
      <c r="AR117" s="50">
        <f t="shared" si="47"/>
        <v>369.56315859759297</v>
      </c>
      <c r="AS117" s="50">
        <f t="shared" si="48"/>
        <v>82.209460676082671</v>
      </c>
      <c r="AT117" s="50">
        <f t="shared" si="49"/>
        <v>18.229290016205081</v>
      </c>
      <c r="AU117" s="2">
        <f t="shared" si="50"/>
        <v>6.4522086578705964E-2</v>
      </c>
      <c r="AV117" s="2">
        <f t="shared" si="51"/>
        <v>0.67320599316201957</v>
      </c>
      <c r="AW117" s="2">
        <f t="shared" si="52"/>
        <v>1.2550964310194039</v>
      </c>
      <c r="AX117" s="2">
        <f t="shared" si="53"/>
        <v>1.8008141178579156</v>
      </c>
      <c r="AY117" s="50">
        <f t="shared" si="54"/>
        <v>737.42150843794434</v>
      </c>
      <c r="AZ117" s="50">
        <f t="shared" si="55"/>
        <v>369.56185876501559</v>
      </c>
      <c r="BA117" s="50">
        <f t="shared" si="56"/>
        <v>82.209281352783194</v>
      </c>
      <c r="BB117" s="50">
        <f t="shared" si="57"/>
        <v>18.229262198929042</v>
      </c>
      <c r="BC117" s="2">
        <f t="shared" si="58"/>
        <v>6.4521848705113335E-2</v>
      </c>
      <c r="BD117" s="2">
        <f t="shared" si="59"/>
        <v>0.67320104854808904</v>
      </c>
      <c r="BE117" s="2">
        <f t="shared" si="60"/>
        <v>1.2550983104510687</v>
      </c>
      <c r="BF117" s="2">
        <f t="shared" si="61"/>
        <v>1.8008171994008735</v>
      </c>
      <c r="BG117" s="50">
        <f t="shared" si="62"/>
        <v>737.41967100584623</v>
      </c>
      <c r="BH117" s="50">
        <f t="shared" si="63"/>
        <v>369.56179285285441</v>
      </c>
      <c r="BI117" s="50">
        <f t="shared" si="64"/>
        <v>82.209272259659627</v>
      </c>
      <c r="BJ117" s="50">
        <f t="shared" si="65"/>
        <v>18.229260788368844</v>
      </c>
      <c r="BK117" s="2">
        <f t="shared" si="66"/>
        <v>6.4521836642932123E-2</v>
      </c>
      <c r="BL117" s="2">
        <f t="shared" si="67"/>
        <v>0.6732007978159007</v>
      </c>
      <c r="BM117" s="2">
        <f t="shared" si="68"/>
        <v>1.255098405753964</v>
      </c>
      <c r="BN117" s="2">
        <f t="shared" si="69"/>
        <v>1.800817355660373</v>
      </c>
      <c r="BO117" s="50">
        <f t="shared" si="70"/>
        <v>737.4195778324364</v>
      </c>
      <c r="BP117" s="50">
        <f t="shared" si="71"/>
        <v>369.5617895105446</v>
      </c>
      <c r="BQ117" s="50">
        <f t="shared" si="72"/>
        <v>82.209271798560692</v>
      </c>
      <c r="BR117" s="50">
        <f t="shared" si="73"/>
        <v>18.229260716841399</v>
      </c>
      <c r="BS117" s="2">
        <f t="shared" si="74"/>
        <v>6.4521836031276328E-2</v>
      </c>
      <c r="BT117" s="2">
        <f t="shared" si="75"/>
        <v>0.67320078510163717</v>
      </c>
      <c r="BU117" s="2">
        <f t="shared" si="76"/>
        <v>1.2550984105866358</v>
      </c>
      <c r="BV117" s="2">
        <f t="shared" si="77"/>
        <v>1.8008173635840647</v>
      </c>
      <c r="BW117" s="50">
        <f t="shared" si="78"/>
        <v>737.41957310774694</v>
      </c>
      <c r="BX117" s="50">
        <f t="shared" si="79"/>
        <v>369.56178934106083</v>
      </c>
      <c r="BY117" s="50">
        <f t="shared" si="80"/>
        <v>82.209271775179019</v>
      </c>
      <c r="BZ117" s="50">
        <f t="shared" si="81"/>
        <v>18.229260713214344</v>
      </c>
      <c r="CA117" s="2">
        <f t="shared" si="82"/>
        <v>6.4521836000260138E-2</v>
      </c>
      <c r="CB117" s="2">
        <f t="shared" si="83"/>
        <v>0.67320078445691478</v>
      </c>
      <c r="CC117" s="2">
        <f t="shared" si="84"/>
        <v>1.2550984108316938</v>
      </c>
      <c r="CD117" s="2">
        <f t="shared" si="85"/>
        <v>1.8008173639858638</v>
      </c>
      <c r="CE117" s="50">
        <f t="shared" si="86"/>
        <v>737.41957286816501</v>
      </c>
      <c r="CF117" s="50">
        <f t="shared" si="87"/>
        <v>369.56178933246656</v>
      </c>
      <c r="CG117" s="50">
        <f t="shared" si="88"/>
        <v>82.209271773993365</v>
      </c>
      <c r="CH117" s="50">
        <f t="shared" si="89"/>
        <v>18.229260713030424</v>
      </c>
      <c r="CI117" s="2">
        <f t="shared" si="90"/>
        <v>6.4521835998687382E-2</v>
      </c>
      <c r="CJ117" s="2">
        <f t="shared" si="91"/>
        <v>0.67320078442422182</v>
      </c>
      <c r="CK117" s="2">
        <f t="shared" si="92"/>
        <v>1.2550984108441203</v>
      </c>
      <c r="CL117" s="2">
        <f t="shared" si="93"/>
        <v>1.8008173640062386</v>
      </c>
      <c r="CM117" s="50">
        <f t="shared" si="94"/>
        <v>737.41957285601609</v>
      </c>
      <c r="CN117" s="50">
        <f t="shared" si="95"/>
        <v>369.5617893320308</v>
      </c>
      <c r="CO117" s="50">
        <f t="shared" si="96"/>
        <v>82.209271773933239</v>
      </c>
      <c r="CP117" s="50">
        <f t="shared" si="97"/>
        <v>18.229260713021098</v>
      </c>
      <c r="CQ117" s="2">
        <f t="shared" si="98"/>
        <v>6.4521835998607627E-2</v>
      </c>
      <c r="CR117" s="2">
        <f t="shared" si="99"/>
        <v>0.67320078442256404</v>
      </c>
      <c r="CS117" s="2">
        <f t="shared" si="100"/>
        <v>1.2550984108447505</v>
      </c>
      <c r="CT117" s="2">
        <f t="shared" si="101"/>
        <v>1.8008173640072715</v>
      </c>
      <c r="CU117" s="50">
        <f t="shared" si="102"/>
        <v>737.41957285539922</v>
      </c>
      <c r="CV117" s="50">
        <f t="shared" si="103"/>
        <v>369.56178933200863</v>
      </c>
      <c r="CW117" s="66">
        <f t="shared" si="104"/>
        <v>82.209271773930212</v>
      </c>
      <c r="CX117" s="66">
        <f t="shared" si="105"/>
        <v>18.229260713020629</v>
      </c>
      <c r="CY117" s="67">
        <f t="shared" si="106"/>
        <v>6.4521835998603574E-2</v>
      </c>
      <c r="CZ117" s="67">
        <f t="shared" si="107"/>
        <v>0.67320078442247999</v>
      </c>
      <c r="DA117" s="67">
        <f t="shared" si="108"/>
        <v>1.2550984108447827</v>
      </c>
      <c r="DB117" s="67">
        <f t="shared" si="109"/>
        <v>1.8008173640073237</v>
      </c>
      <c r="DC117" s="66">
        <f t="shared" si="110"/>
        <v>737.4195728553691</v>
      </c>
      <c r="DD117" s="50">
        <f t="shared" si="111"/>
        <v>369.56178933200749</v>
      </c>
      <c r="DE117" s="66">
        <f t="shared" si="112"/>
        <v>82.209271773930055</v>
      </c>
      <c r="DF117" s="66">
        <f t="shared" si="113"/>
        <v>18.229260713020604</v>
      </c>
      <c r="DG117" s="67">
        <f t="shared" si="114"/>
        <v>6.4521835998603366E-2</v>
      </c>
      <c r="DH117" s="67">
        <f t="shared" si="115"/>
        <v>0.67320078442247577</v>
      </c>
      <c r="DI117" s="67">
        <f t="shared" si="116"/>
        <v>1.2550984108447842</v>
      </c>
      <c r="DJ117" s="67">
        <f t="shared" si="117"/>
        <v>1.8008173640073266</v>
      </c>
      <c r="DK117" s="66">
        <f t="shared" si="118"/>
        <v>737.4195728553666</v>
      </c>
      <c r="DL117" s="50">
        <f t="shared" si="119"/>
        <v>369.56178933200749</v>
      </c>
      <c r="DM117" s="66">
        <f t="shared" si="120"/>
        <v>82.209271773930055</v>
      </c>
      <c r="DN117" s="66">
        <f t="shared" si="121"/>
        <v>18.229260713020604</v>
      </c>
      <c r="DO117" s="67">
        <f t="shared" si="122"/>
        <v>6.4521835998603366E-2</v>
      </c>
      <c r="DP117" s="67">
        <f t="shared" si="123"/>
        <v>0.67320078442247577</v>
      </c>
      <c r="DQ117" s="67">
        <f t="shared" si="124"/>
        <v>1.2550984108447842</v>
      </c>
      <c r="DR117" s="67">
        <f t="shared" si="125"/>
        <v>1.8008173640073266</v>
      </c>
      <c r="DS117" s="66">
        <f t="shared" si="126"/>
        <v>737.4195728553666</v>
      </c>
      <c r="DT117" s="50">
        <f t="shared" si="127"/>
        <v>369.56178933200749</v>
      </c>
      <c r="DU117" s="66">
        <f t="shared" si="128"/>
        <v>82.209271773930055</v>
      </c>
      <c r="DV117" s="66">
        <f t="shared" si="129"/>
        <v>18.229260713020604</v>
      </c>
      <c r="DW117" s="67">
        <f t="shared" si="130"/>
        <v>6.4521835998603366E-2</v>
      </c>
      <c r="DX117" s="67">
        <f t="shared" si="131"/>
        <v>0.67320078442247577</v>
      </c>
      <c r="DY117" s="67">
        <f t="shared" si="132"/>
        <v>1.2550984108447842</v>
      </c>
      <c r="DZ117" s="67">
        <f t="shared" si="133"/>
        <v>1.8008173640073266</v>
      </c>
      <c r="EA117" s="66">
        <f t="shared" si="134"/>
        <v>737.4195728553666</v>
      </c>
      <c r="EB117" s="50">
        <f t="shared" si="135"/>
        <v>369.56178933200749</v>
      </c>
      <c r="EC117" s="66">
        <f t="shared" si="136"/>
        <v>82.209271773930055</v>
      </c>
      <c r="ED117" s="66">
        <f t="shared" si="137"/>
        <v>18.229260713020604</v>
      </c>
      <c r="EE117" s="67">
        <f t="shared" si="138"/>
        <v>6.4521835998603366E-2</v>
      </c>
      <c r="EF117" s="67">
        <f t="shared" si="139"/>
        <v>0.67320078442247577</v>
      </c>
      <c r="EG117" s="67">
        <f t="shared" si="140"/>
        <v>1.2550984108447842</v>
      </c>
      <c r="EH117" s="67">
        <f t="shared" si="141"/>
        <v>1.8008173640073266</v>
      </c>
      <c r="EI117" s="66">
        <f t="shared" si="142"/>
        <v>737.4195728553666</v>
      </c>
      <c r="EJ117" s="50">
        <f t="shared" si="143"/>
        <v>369.56178933200749</v>
      </c>
      <c r="EK117" s="66">
        <f t="shared" si="144"/>
        <v>82.209271773930055</v>
      </c>
      <c r="EL117" s="66">
        <f t="shared" si="145"/>
        <v>18.229260713020604</v>
      </c>
      <c r="EM117" s="67">
        <f t="shared" si="146"/>
        <v>6.4521835998603366E-2</v>
      </c>
      <c r="EN117" s="67">
        <f t="shared" si="147"/>
        <v>0.67320078442247577</v>
      </c>
      <c r="EO117" s="67">
        <f t="shared" si="148"/>
        <v>1.2550984108447842</v>
      </c>
      <c r="EP117" s="67">
        <f t="shared" si="149"/>
        <v>1.8008173640073266</v>
      </c>
      <c r="EQ117" s="50">
        <f t="shared" si="150"/>
        <v>0.48476238274266931</v>
      </c>
      <c r="ER117" s="50">
        <f t="shared" si="151"/>
        <v>96.411789332007515</v>
      </c>
    </row>
    <row r="118" spans="19:148" x14ac:dyDescent="0.25">
      <c r="S118" s="50">
        <v>0.56000000000000005</v>
      </c>
      <c r="T118" s="56">
        <f t="shared" si="23"/>
        <v>380.65240608187224</v>
      </c>
      <c r="U118" s="50">
        <f t="shared" si="24"/>
        <v>83.792056805433148</v>
      </c>
      <c r="V118" s="50">
        <f t="shared" si="25"/>
        <v>18.471668466851284</v>
      </c>
      <c r="W118" s="2">
        <f t="shared" si="152"/>
        <v>6.6494029978266977E-2</v>
      </c>
      <c r="X118" s="2">
        <f t="shared" si="153"/>
        <v>0.71574114264361666</v>
      </c>
      <c r="Y118" s="2">
        <f t="shared" si="28"/>
        <v>1.226291874899742</v>
      </c>
      <c r="Z118" s="2">
        <f t="shared" si="29"/>
        <v>1.7983854370880117</v>
      </c>
      <c r="AA118" s="50">
        <f t="shared" si="30"/>
        <v>753.18773469372309</v>
      </c>
      <c r="AB118" s="50">
        <f t="shared" si="31"/>
        <v>370.12254553226819</v>
      </c>
      <c r="AC118" s="50">
        <f t="shared" si="32"/>
        <v>82.286762049050367</v>
      </c>
      <c r="AD118" s="50">
        <f t="shared" si="33"/>
        <v>18.241273853783458</v>
      </c>
      <c r="AE118" s="2">
        <f t="shared" si="34"/>
        <v>6.4624312529446559E-2</v>
      </c>
      <c r="AF118" s="2">
        <f t="shared" si="35"/>
        <v>0.67533479303694033</v>
      </c>
      <c r="AG118" s="2">
        <f t="shared" si="36"/>
        <v>1.2404006082159293</v>
      </c>
      <c r="AH118" s="2">
        <f t="shared" si="37"/>
        <v>1.8246500576086677</v>
      </c>
      <c r="AI118" s="50">
        <f t="shared" si="38"/>
        <v>738.98878301839682</v>
      </c>
      <c r="AJ118" s="50">
        <f t="shared" si="39"/>
        <v>369.61803104873161</v>
      </c>
      <c r="AK118" s="50">
        <f t="shared" si="40"/>
        <v>82.217032077487062</v>
      </c>
      <c r="AL118" s="50">
        <f t="shared" si="41"/>
        <v>18.230464446475622</v>
      </c>
      <c r="AM118" s="2">
        <f t="shared" si="42"/>
        <v>6.4532127005114667E-2</v>
      </c>
      <c r="AN118" s="2">
        <f t="shared" si="43"/>
        <v>0.67341473865145818</v>
      </c>
      <c r="AO118" s="2">
        <f t="shared" si="44"/>
        <v>1.2410946092158137</v>
      </c>
      <c r="AP118" s="2">
        <f t="shared" si="45"/>
        <v>1.8259110911056962</v>
      </c>
      <c r="AQ118" s="50">
        <f t="shared" si="46"/>
        <v>738.27653039135816</v>
      </c>
      <c r="AR118" s="50">
        <f t="shared" si="47"/>
        <v>369.5925154663297</v>
      </c>
      <c r="AS118" s="50">
        <f t="shared" si="48"/>
        <v>82.213511083023278</v>
      </c>
      <c r="AT118" s="50">
        <f t="shared" si="49"/>
        <v>18.229918308668967</v>
      </c>
      <c r="AU118" s="2">
        <f t="shared" si="50"/>
        <v>6.4527458569341056E-2</v>
      </c>
      <c r="AV118" s="2">
        <f t="shared" si="51"/>
        <v>0.67331767033169587</v>
      </c>
      <c r="AW118" s="2">
        <f t="shared" si="52"/>
        <v>1.2411297531834895</v>
      </c>
      <c r="AX118" s="2">
        <f t="shared" si="53"/>
        <v>1.8259748731408105</v>
      </c>
      <c r="AY118" s="50">
        <f t="shared" si="54"/>
        <v>738.24042650712181</v>
      </c>
      <c r="AZ118" s="50">
        <f t="shared" si="55"/>
        <v>369.59122155308808</v>
      </c>
      <c r="BA118" s="50">
        <f t="shared" si="56"/>
        <v>82.213332545149939</v>
      </c>
      <c r="BB118" s="50">
        <f t="shared" si="57"/>
        <v>18.229890615025028</v>
      </c>
      <c r="BC118" s="2">
        <f t="shared" si="58"/>
        <v>6.4527221813780331E-2</v>
      </c>
      <c r="BD118" s="2">
        <f t="shared" si="59"/>
        <v>0.6733127480246337</v>
      </c>
      <c r="BE118" s="2">
        <f t="shared" si="60"/>
        <v>1.2411315354750621</v>
      </c>
      <c r="BF118" s="2">
        <f t="shared" si="61"/>
        <v>1.8259781075879065</v>
      </c>
      <c r="BG118" s="50">
        <f t="shared" si="62"/>
        <v>738.23859544259096</v>
      </c>
      <c r="BH118" s="50">
        <f t="shared" si="63"/>
        <v>369.59115592889179</v>
      </c>
      <c r="BI118" s="50">
        <f t="shared" si="64"/>
        <v>82.213323490171121</v>
      </c>
      <c r="BJ118" s="50">
        <f t="shared" si="65"/>
        <v>18.229889210472976</v>
      </c>
      <c r="BK118" s="2">
        <f t="shared" si="66"/>
        <v>6.4527209806061622E-2</v>
      </c>
      <c r="BL118" s="2">
        <f t="shared" si="67"/>
        <v>0.67331249837719653</v>
      </c>
      <c r="BM118" s="2">
        <f t="shared" si="68"/>
        <v>1.2411316258689422</v>
      </c>
      <c r="BN118" s="2">
        <f t="shared" si="69"/>
        <v>1.8259782716313939</v>
      </c>
      <c r="BO118" s="50">
        <f t="shared" si="70"/>
        <v>738.23850257481877</v>
      </c>
      <c r="BP118" s="50">
        <f t="shared" si="71"/>
        <v>369.59115260056592</v>
      </c>
      <c r="BQ118" s="50">
        <f t="shared" si="72"/>
        <v>82.213323030921103</v>
      </c>
      <c r="BR118" s="50">
        <f t="shared" si="73"/>
        <v>18.229889139236956</v>
      </c>
      <c r="BS118" s="2">
        <f t="shared" si="74"/>
        <v>6.4527209197054403E-2</v>
      </c>
      <c r="BT118" s="2">
        <f t="shared" si="75"/>
        <v>0.67331248571558699</v>
      </c>
      <c r="BU118" s="2">
        <f t="shared" si="76"/>
        <v>1.2411316304535365</v>
      </c>
      <c r="BV118" s="2">
        <f t="shared" si="77"/>
        <v>1.8259782799513462</v>
      </c>
      <c r="BW118" s="50">
        <f t="shared" si="78"/>
        <v>738.2384978647533</v>
      </c>
      <c r="BX118" s="50">
        <f t="shared" si="79"/>
        <v>369.59115243175995</v>
      </c>
      <c r="BY118" s="50">
        <f t="shared" si="80"/>
        <v>82.21332300762883</v>
      </c>
      <c r="BZ118" s="50">
        <f t="shared" si="81"/>
        <v>18.229889135624017</v>
      </c>
      <c r="CA118" s="2">
        <f t="shared" si="82"/>
        <v>6.4527209166166846E-2</v>
      </c>
      <c r="CB118" s="2">
        <f t="shared" si="83"/>
        <v>0.67331248507341512</v>
      </c>
      <c r="CC118" s="2">
        <f t="shared" si="84"/>
        <v>1.2411316306860583</v>
      </c>
      <c r="CD118" s="2">
        <f t="shared" si="85"/>
        <v>1.8259782803733173</v>
      </c>
      <c r="CE118" s="50">
        <f t="shared" si="86"/>
        <v>738.23849762586826</v>
      </c>
      <c r="CF118" s="50">
        <f t="shared" si="87"/>
        <v>369.59115242319842</v>
      </c>
      <c r="CG118" s="50">
        <f t="shared" si="88"/>
        <v>82.213323006447496</v>
      </c>
      <c r="CH118" s="50">
        <f t="shared" si="89"/>
        <v>18.229889135440768</v>
      </c>
      <c r="CI118" s="2">
        <f t="shared" si="90"/>
        <v>6.4527209164600252E-2</v>
      </c>
      <c r="CJ118" s="2">
        <f t="shared" si="91"/>
        <v>0.67331248504084562</v>
      </c>
      <c r="CK118" s="2">
        <f t="shared" si="92"/>
        <v>1.241131630697851</v>
      </c>
      <c r="CL118" s="2">
        <f t="shared" si="93"/>
        <v>1.8259782803947191</v>
      </c>
      <c r="CM118" s="50">
        <f t="shared" si="94"/>
        <v>738.23849761375175</v>
      </c>
      <c r="CN118" s="50">
        <f t="shared" si="95"/>
        <v>369.59115242276425</v>
      </c>
      <c r="CO118" s="50">
        <f t="shared" si="96"/>
        <v>82.213323006387583</v>
      </c>
      <c r="CP118" s="50">
        <f t="shared" si="97"/>
        <v>18.229889135431474</v>
      </c>
      <c r="CQ118" s="2">
        <f t="shared" si="98"/>
        <v>6.4527209164520802E-2</v>
      </c>
      <c r="CR118" s="2">
        <f t="shared" si="99"/>
        <v>0.67331248503919383</v>
      </c>
      <c r="CS118" s="2">
        <f t="shared" si="100"/>
        <v>1.2411316306984492</v>
      </c>
      <c r="CT118" s="2">
        <f t="shared" si="101"/>
        <v>1.8259782803958045</v>
      </c>
      <c r="CU118" s="50">
        <f t="shared" si="102"/>
        <v>738.2384976131375</v>
      </c>
      <c r="CV118" s="50">
        <f t="shared" si="103"/>
        <v>369.5911524227422</v>
      </c>
      <c r="CW118" s="66">
        <f t="shared" si="104"/>
        <v>82.213323006384528</v>
      </c>
      <c r="CX118" s="66">
        <f t="shared" si="105"/>
        <v>18.229889135431005</v>
      </c>
      <c r="CY118" s="67">
        <f t="shared" si="106"/>
        <v>6.4527209164516805E-2</v>
      </c>
      <c r="CZ118" s="67">
        <f t="shared" si="107"/>
        <v>0.6733124850391099</v>
      </c>
      <c r="DA118" s="67">
        <f t="shared" si="108"/>
        <v>1.2411316306984796</v>
      </c>
      <c r="DB118" s="67">
        <f t="shared" si="109"/>
        <v>1.8259782803958593</v>
      </c>
      <c r="DC118" s="66">
        <f t="shared" si="110"/>
        <v>738.23849761310657</v>
      </c>
      <c r="DD118" s="50">
        <f t="shared" si="111"/>
        <v>369.59115242274106</v>
      </c>
      <c r="DE118" s="66">
        <f t="shared" si="112"/>
        <v>82.213323006384371</v>
      </c>
      <c r="DF118" s="66">
        <f t="shared" si="113"/>
        <v>18.22988913543098</v>
      </c>
      <c r="DG118" s="67">
        <f t="shared" si="114"/>
        <v>6.4527209164516583E-2</v>
      </c>
      <c r="DH118" s="67">
        <f t="shared" si="115"/>
        <v>0.67331248503910535</v>
      </c>
      <c r="DI118" s="67">
        <f t="shared" si="116"/>
        <v>1.2411316306984812</v>
      </c>
      <c r="DJ118" s="67">
        <f t="shared" si="117"/>
        <v>1.8259782803958622</v>
      </c>
      <c r="DK118" s="66">
        <f t="shared" si="118"/>
        <v>738.23849761310476</v>
      </c>
      <c r="DL118" s="50">
        <f t="shared" si="119"/>
        <v>369.59115242274106</v>
      </c>
      <c r="DM118" s="66">
        <f t="shared" si="120"/>
        <v>82.213323006384371</v>
      </c>
      <c r="DN118" s="66">
        <f t="shared" si="121"/>
        <v>18.22988913543098</v>
      </c>
      <c r="DO118" s="67">
        <f t="shared" si="122"/>
        <v>6.4527209164516583E-2</v>
      </c>
      <c r="DP118" s="67">
        <f t="shared" si="123"/>
        <v>0.67331248503910535</v>
      </c>
      <c r="DQ118" s="67">
        <f t="shared" si="124"/>
        <v>1.2411316306984812</v>
      </c>
      <c r="DR118" s="67">
        <f t="shared" si="125"/>
        <v>1.8259782803958622</v>
      </c>
      <c r="DS118" s="66">
        <f t="shared" si="126"/>
        <v>738.23849761310476</v>
      </c>
      <c r="DT118" s="50">
        <f t="shared" si="127"/>
        <v>369.59115242274106</v>
      </c>
      <c r="DU118" s="66">
        <f t="shared" si="128"/>
        <v>82.213323006384371</v>
      </c>
      <c r="DV118" s="66">
        <f t="shared" si="129"/>
        <v>18.22988913543098</v>
      </c>
      <c r="DW118" s="67">
        <f t="shared" si="130"/>
        <v>6.4527209164516583E-2</v>
      </c>
      <c r="DX118" s="67">
        <f t="shared" si="131"/>
        <v>0.67331248503910535</v>
      </c>
      <c r="DY118" s="67">
        <f t="shared" si="132"/>
        <v>1.2411316306984812</v>
      </c>
      <c r="DZ118" s="67">
        <f t="shared" si="133"/>
        <v>1.8259782803958622</v>
      </c>
      <c r="EA118" s="66">
        <f t="shared" si="134"/>
        <v>738.23849761310476</v>
      </c>
      <c r="EB118" s="50">
        <f t="shared" si="135"/>
        <v>369.59115242274106</v>
      </c>
      <c r="EC118" s="66">
        <f t="shared" si="136"/>
        <v>82.213323006384371</v>
      </c>
      <c r="ED118" s="66">
        <f t="shared" si="137"/>
        <v>18.22988913543098</v>
      </c>
      <c r="EE118" s="67">
        <f t="shared" si="138"/>
        <v>6.4527209164516583E-2</v>
      </c>
      <c r="EF118" s="67">
        <f t="shared" si="139"/>
        <v>0.67331248503910535</v>
      </c>
      <c r="EG118" s="67">
        <f t="shared" si="140"/>
        <v>1.2411316306984812</v>
      </c>
      <c r="EH118" s="67">
        <f t="shared" si="141"/>
        <v>1.8259782803958622</v>
      </c>
      <c r="EI118" s="66">
        <f t="shared" si="142"/>
        <v>738.23849761310476</v>
      </c>
      <c r="EJ118" s="50">
        <f t="shared" si="143"/>
        <v>369.59115242274106</v>
      </c>
      <c r="EK118" s="66">
        <f t="shared" si="144"/>
        <v>82.213323006384371</v>
      </c>
      <c r="EL118" s="66">
        <f t="shared" si="145"/>
        <v>18.22988913543098</v>
      </c>
      <c r="EM118" s="67">
        <f t="shared" si="146"/>
        <v>6.4527209164516583E-2</v>
      </c>
      <c r="EN118" s="67">
        <f t="shared" si="147"/>
        <v>0.67331248503910535</v>
      </c>
      <c r="EO118" s="67">
        <f t="shared" si="148"/>
        <v>1.2411316306984812</v>
      </c>
      <c r="EP118" s="67">
        <f t="shared" si="149"/>
        <v>1.8259782803958622</v>
      </c>
      <c r="EQ118" s="50">
        <f t="shared" si="150"/>
        <v>0.48862574050342217</v>
      </c>
      <c r="ER118" s="50">
        <f t="shared" si="151"/>
        <v>96.441152422741084</v>
      </c>
    </row>
    <row r="119" spans="19:148" x14ac:dyDescent="0.25">
      <c r="S119" s="50">
        <v>0.56999999999999995</v>
      </c>
      <c r="T119" s="56">
        <f t="shared" si="23"/>
        <v>380.61994863448444</v>
      </c>
      <c r="U119" s="50">
        <f t="shared" si="24"/>
        <v>83.787263906984549</v>
      </c>
      <c r="V119" s="50">
        <f t="shared" si="25"/>
        <v>18.470943878331394</v>
      </c>
      <c r="W119" s="2">
        <f t="shared" si="152"/>
        <v>6.6488429272273802E-2</v>
      </c>
      <c r="X119" s="2">
        <f t="shared" si="153"/>
        <v>0.71561558576364459</v>
      </c>
      <c r="Y119" s="2">
        <f t="shared" si="28"/>
        <v>1.2137271046891231</v>
      </c>
      <c r="Z119" s="2">
        <f t="shared" si="29"/>
        <v>1.8227666465682353</v>
      </c>
      <c r="AA119" s="50">
        <f t="shared" si="30"/>
        <v>754.0436930514345</v>
      </c>
      <c r="AB119" s="50">
        <f t="shared" si="31"/>
        <v>370.15271020667308</v>
      </c>
      <c r="AC119" s="50">
        <f t="shared" si="32"/>
        <v>82.290937822093994</v>
      </c>
      <c r="AD119" s="50">
        <f t="shared" si="33"/>
        <v>18.241920791236328</v>
      </c>
      <c r="AE119" s="2">
        <f t="shared" si="34"/>
        <v>6.4629816860070494E-2</v>
      </c>
      <c r="AF119" s="2">
        <f t="shared" si="35"/>
        <v>0.67544963696498006</v>
      </c>
      <c r="AG119" s="2">
        <f t="shared" si="36"/>
        <v>1.227076046168265</v>
      </c>
      <c r="AH119" s="2">
        <f t="shared" si="37"/>
        <v>1.850268804463753</v>
      </c>
      <c r="AI119" s="50">
        <f t="shared" si="38"/>
        <v>739.9056290000517</v>
      </c>
      <c r="AJ119" s="50">
        <f t="shared" si="39"/>
        <v>369.65084637150449</v>
      </c>
      <c r="AK119" s="50">
        <f t="shared" si="40"/>
        <v>82.221561177894017</v>
      </c>
      <c r="AL119" s="50">
        <f t="shared" si="41"/>
        <v>18.23116690532995</v>
      </c>
      <c r="AM119" s="2">
        <f t="shared" si="42"/>
        <v>6.453813015509513E-2</v>
      </c>
      <c r="AN119" s="2">
        <f t="shared" si="43"/>
        <v>0.67353958250417423</v>
      </c>
      <c r="AO119" s="2">
        <f t="shared" si="44"/>
        <v>1.2277332821100702</v>
      </c>
      <c r="AP119" s="2">
        <f t="shared" si="45"/>
        <v>1.8515910527274753</v>
      </c>
      <c r="AQ119" s="50">
        <f t="shared" si="46"/>
        <v>739.19622336213445</v>
      </c>
      <c r="AR119" s="50">
        <f t="shared" si="47"/>
        <v>369.6254585674177</v>
      </c>
      <c r="AS119" s="50">
        <f t="shared" si="48"/>
        <v>82.218057130194111</v>
      </c>
      <c r="AT119" s="50">
        <f t="shared" si="49"/>
        <v>18.230623435560201</v>
      </c>
      <c r="AU119" s="2">
        <f t="shared" si="50"/>
        <v>6.4533485862435763E-2</v>
      </c>
      <c r="AV119" s="2">
        <f t="shared" si="51"/>
        <v>0.67344299566125154</v>
      </c>
      <c r="AW119" s="2">
        <f t="shared" si="52"/>
        <v>1.2277665729438592</v>
      </c>
      <c r="AX119" s="2">
        <f t="shared" si="53"/>
        <v>1.8516579496557961</v>
      </c>
      <c r="AY119" s="50">
        <f t="shared" si="54"/>
        <v>739.16025556189527</v>
      </c>
      <c r="AZ119" s="50">
        <f t="shared" si="55"/>
        <v>369.62417084208357</v>
      </c>
      <c r="BA119" s="50">
        <f t="shared" si="56"/>
        <v>82.217879411292074</v>
      </c>
      <c r="BB119" s="50">
        <f t="shared" si="57"/>
        <v>18.230595870954122</v>
      </c>
      <c r="BC119" s="2">
        <f t="shared" si="58"/>
        <v>6.4533250277957602E-2</v>
      </c>
      <c r="BD119" s="2">
        <f t="shared" si="59"/>
        <v>0.6734380966590835</v>
      </c>
      <c r="BE119" s="2">
        <f t="shared" si="60"/>
        <v>1.2277682616393344</v>
      </c>
      <c r="BF119" s="2">
        <f t="shared" si="61"/>
        <v>1.8516613428365687</v>
      </c>
      <c r="BG119" s="50">
        <f t="shared" si="62"/>
        <v>739.1584309872494</v>
      </c>
      <c r="BH119" s="50">
        <f t="shared" si="63"/>
        <v>369.62410551698554</v>
      </c>
      <c r="BI119" s="50">
        <f t="shared" si="64"/>
        <v>82.217870395815268</v>
      </c>
      <c r="BJ119" s="50">
        <f t="shared" si="65"/>
        <v>18.230594472631054</v>
      </c>
      <c r="BK119" s="2">
        <f t="shared" si="66"/>
        <v>6.4533238326937553E-2</v>
      </c>
      <c r="BL119" s="2">
        <f t="shared" si="67"/>
        <v>0.6734378481375457</v>
      </c>
      <c r="BM119" s="2">
        <f t="shared" si="68"/>
        <v>1.2277683473055572</v>
      </c>
      <c r="BN119" s="2">
        <f t="shared" si="69"/>
        <v>1.8516615149694999</v>
      </c>
      <c r="BO119" s="50">
        <f t="shared" si="70"/>
        <v>739.15833842775226</v>
      </c>
      <c r="BP119" s="50">
        <f t="shared" si="71"/>
        <v>369.62410220308186</v>
      </c>
      <c r="BQ119" s="50">
        <f t="shared" si="72"/>
        <v>82.217869938465526</v>
      </c>
      <c r="BR119" s="50">
        <f t="shared" si="73"/>
        <v>18.230594401694958</v>
      </c>
      <c r="BS119" s="2">
        <f t="shared" si="74"/>
        <v>6.4533237720669268E-2</v>
      </c>
      <c r="BT119" s="2">
        <f t="shared" si="75"/>
        <v>0.67343783553019509</v>
      </c>
      <c r="BU119" s="2">
        <f t="shared" si="76"/>
        <v>1.2277683516513549</v>
      </c>
      <c r="BV119" s="2">
        <f t="shared" si="77"/>
        <v>1.8516615237017022</v>
      </c>
      <c r="BW119" s="50">
        <f t="shared" si="78"/>
        <v>739.15833373226201</v>
      </c>
      <c r="BX119" s="50">
        <f t="shared" si="79"/>
        <v>369.62410203496938</v>
      </c>
      <c r="BY119" s="50">
        <f t="shared" si="80"/>
        <v>82.217869915264416</v>
      </c>
      <c r="BZ119" s="50">
        <f t="shared" si="81"/>
        <v>18.230594398096411</v>
      </c>
      <c r="CA119" s="2">
        <f t="shared" si="82"/>
        <v>6.4533237689913606E-2</v>
      </c>
      <c r="CB119" s="2">
        <f t="shared" si="83"/>
        <v>0.67343783489063103</v>
      </c>
      <c r="CC119" s="2">
        <f t="shared" si="84"/>
        <v>1.2277683518718148</v>
      </c>
      <c r="CD119" s="2">
        <f t="shared" si="85"/>
        <v>1.8516615241446821</v>
      </c>
      <c r="CE119" s="50">
        <f t="shared" si="86"/>
        <v>739.15833349406273</v>
      </c>
      <c r="CF119" s="50">
        <f t="shared" si="87"/>
        <v>369.62410202644128</v>
      </c>
      <c r="CG119" s="50">
        <f t="shared" si="88"/>
        <v>82.217869914087487</v>
      </c>
      <c r="CH119" s="50">
        <f t="shared" si="89"/>
        <v>18.230594397913858</v>
      </c>
      <c r="CI119" s="2">
        <f t="shared" si="90"/>
        <v>6.4533237688353395E-2</v>
      </c>
      <c r="CJ119" s="2">
        <f t="shared" si="91"/>
        <v>0.67343783485818742</v>
      </c>
      <c r="CK119" s="2">
        <f t="shared" si="92"/>
        <v>1.2277683518829983</v>
      </c>
      <c r="CL119" s="2">
        <f t="shared" si="93"/>
        <v>1.8516615241671537</v>
      </c>
      <c r="CM119" s="50">
        <f t="shared" si="94"/>
        <v>739.1583334819793</v>
      </c>
      <c r="CN119" s="50">
        <f t="shared" si="95"/>
        <v>369.62410202600859</v>
      </c>
      <c r="CO119" s="50">
        <f t="shared" si="96"/>
        <v>82.217869914027744</v>
      </c>
      <c r="CP119" s="50">
        <f t="shared" si="97"/>
        <v>18.230594397904603</v>
      </c>
      <c r="CQ119" s="2">
        <f t="shared" si="98"/>
        <v>6.4533237688274278E-2</v>
      </c>
      <c r="CR119" s="2">
        <f t="shared" si="99"/>
        <v>0.67343783485654074</v>
      </c>
      <c r="CS119" s="2">
        <f t="shared" si="100"/>
        <v>1.2277683518835658</v>
      </c>
      <c r="CT119" s="2">
        <f t="shared" si="101"/>
        <v>1.8516615241682941</v>
      </c>
      <c r="CU119" s="50">
        <f t="shared" si="102"/>
        <v>739.15833348136539</v>
      </c>
      <c r="CV119" s="50">
        <f t="shared" si="103"/>
        <v>369.62410202598664</v>
      </c>
      <c r="CW119" s="66">
        <f t="shared" si="104"/>
        <v>82.217869914024718</v>
      </c>
      <c r="CX119" s="66">
        <f t="shared" si="105"/>
        <v>18.230594397904138</v>
      </c>
      <c r="CY119" s="67">
        <f t="shared" si="106"/>
        <v>6.4533237688270281E-2</v>
      </c>
      <c r="CZ119" s="67">
        <f t="shared" si="107"/>
        <v>0.67343783485645714</v>
      </c>
      <c r="DA119" s="67">
        <f t="shared" si="108"/>
        <v>1.2277683518835947</v>
      </c>
      <c r="DB119" s="67">
        <f t="shared" si="109"/>
        <v>1.8516615241683516</v>
      </c>
      <c r="DC119" s="66">
        <f t="shared" si="110"/>
        <v>739.15833348133515</v>
      </c>
      <c r="DD119" s="50">
        <f t="shared" si="111"/>
        <v>369.62410202598551</v>
      </c>
      <c r="DE119" s="66">
        <f t="shared" si="112"/>
        <v>82.217869914024575</v>
      </c>
      <c r="DF119" s="66">
        <f t="shared" si="113"/>
        <v>18.230594397904113</v>
      </c>
      <c r="DG119" s="67">
        <f t="shared" si="114"/>
        <v>6.4533237688270059E-2</v>
      </c>
      <c r="DH119" s="67">
        <f t="shared" si="115"/>
        <v>0.67343783485645292</v>
      </c>
      <c r="DI119" s="67">
        <f t="shared" si="116"/>
        <v>1.227768351883596</v>
      </c>
      <c r="DJ119" s="67">
        <f t="shared" si="117"/>
        <v>1.8516615241683547</v>
      </c>
      <c r="DK119" s="66">
        <f t="shared" si="118"/>
        <v>739.15833348133287</v>
      </c>
      <c r="DL119" s="50">
        <f t="shared" si="119"/>
        <v>369.62410202598539</v>
      </c>
      <c r="DM119" s="66">
        <f t="shared" si="120"/>
        <v>82.217869914024575</v>
      </c>
      <c r="DN119" s="66">
        <f t="shared" si="121"/>
        <v>18.230594397904113</v>
      </c>
      <c r="DO119" s="67">
        <f t="shared" si="122"/>
        <v>6.4533237688270045E-2</v>
      </c>
      <c r="DP119" s="67">
        <f t="shared" si="123"/>
        <v>0.67343783485645259</v>
      </c>
      <c r="DQ119" s="67">
        <f t="shared" si="124"/>
        <v>1.2277683518835962</v>
      </c>
      <c r="DR119" s="67">
        <f t="shared" si="125"/>
        <v>1.8516615241683552</v>
      </c>
      <c r="DS119" s="66">
        <f t="shared" si="126"/>
        <v>739.15833348133276</v>
      </c>
      <c r="DT119" s="50">
        <f t="shared" si="127"/>
        <v>369.62410202598539</v>
      </c>
      <c r="DU119" s="66">
        <f t="shared" si="128"/>
        <v>82.217869914024575</v>
      </c>
      <c r="DV119" s="66">
        <f t="shared" si="129"/>
        <v>18.230594397904113</v>
      </c>
      <c r="DW119" s="67">
        <f t="shared" si="130"/>
        <v>6.4533237688270045E-2</v>
      </c>
      <c r="DX119" s="67">
        <f t="shared" si="131"/>
        <v>0.67343783485645259</v>
      </c>
      <c r="DY119" s="67">
        <f t="shared" si="132"/>
        <v>1.2277683518835962</v>
      </c>
      <c r="DZ119" s="67">
        <f t="shared" si="133"/>
        <v>1.8516615241683552</v>
      </c>
      <c r="EA119" s="66">
        <f t="shared" si="134"/>
        <v>739.15833348133276</v>
      </c>
      <c r="EB119" s="50">
        <f t="shared" si="135"/>
        <v>369.62410202598539</v>
      </c>
      <c r="EC119" s="66">
        <f t="shared" si="136"/>
        <v>82.217869914024575</v>
      </c>
      <c r="ED119" s="66">
        <f t="shared" si="137"/>
        <v>18.230594397904113</v>
      </c>
      <c r="EE119" s="67">
        <f t="shared" si="138"/>
        <v>6.4533237688270045E-2</v>
      </c>
      <c r="EF119" s="67">
        <f t="shared" si="139"/>
        <v>0.67343783485645259</v>
      </c>
      <c r="EG119" s="67">
        <f t="shared" si="140"/>
        <v>1.2277683518835962</v>
      </c>
      <c r="EH119" s="67">
        <f t="shared" si="141"/>
        <v>1.8516615241683552</v>
      </c>
      <c r="EI119" s="66">
        <f t="shared" si="142"/>
        <v>739.15833348133276</v>
      </c>
      <c r="EJ119" s="50">
        <f t="shared" si="143"/>
        <v>369.62410202598539</v>
      </c>
      <c r="EK119" s="66">
        <f t="shared" si="144"/>
        <v>82.217869914024575</v>
      </c>
      <c r="EL119" s="66">
        <f t="shared" si="145"/>
        <v>18.230594397904113</v>
      </c>
      <c r="EM119" s="67">
        <f t="shared" si="146"/>
        <v>6.4533237688270045E-2</v>
      </c>
      <c r="EN119" s="67">
        <f t="shared" si="147"/>
        <v>0.67343783485645259</v>
      </c>
      <c r="EO119" s="67">
        <f t="shared" si="148"/>
        <v>1.2277683518835962</v>
      </c>
      <c r="EP119" s="67">
        <f t="shared" si="149"/>
        <v>1.8516615241683552</v>
      </c>
      <c r="EQ119" s="50">
        <f t="shared" si="150"/>
        <v>0.49260923503857346</v>
      </c>
      <c r="ER119" s="50">
        <f t="shared" si="151"/>
        <v>96.474102025985417</v>
      </c>
    </row>
    <row r="120" spans="19:148" x14ac:dyDescent="0.25">
      <c r="S120" s="50">
        <v>0.57999999999999996</v>
      </c>
      <c r="T120" s="56">
        <f t="shared" si="23"/>
        <v>380.5874911870967</v>
      </c>
      <c r="U120" s="50">
        <f t="shared" si="24"/>
        <v>83.78247199450513</v>
      </c>
      <c r="V120" s="50">
        <f t="shared" si="25"/>
        <v>18.470219381220776</v>
      </c>
      <c r="W120" s="2">
        <f t="shared" si="152"/>
        <v>6.6482827540918235E-2</v>
      </c>
      <c r="X120" s="2">
        <f t="shared" si="153"/>
        <v>0.71549003533152822</v>
      </c>
      <c r="Y120" s="2">
        <f t="shared" si="28"/>
        <v>1.2017091860861437</v>
      </c>
      <c r="Z120" s="2">
        <f t="shared" si="29"/>
        <v>1.8476411304291094</v>
      </c>
      <c r="AA120" s="50">
        <f t="shared" si="30"/>
        <v>755.00215981117151</v>
      </c>
      <c r="AB120" s="50">
        <f t="shared" si="31"/>
        <v>370.18645418501933</v>
      </c>
      <c r="AC120" s="50">
        <f t="shared" si="32"/>
        <v>82.295609978730724</v>
      </c>
      <c r="AD120" s="50">
        <f t="shared" si="33"/>
        <v>18.2426445803045</v>
      </c>
      <c r="AE120" s="2">
        <f t="shared" si="34"/>
        <v>6.4635973337919747E-2</v>
      </c>
      <c r="AF120" s="2">
        <f t="shared" si="35"/>
        <v>0.67557811413580915</v>
      </c>
      <c r="AG120" s="2">
        <f t="shared" si="36"/>
        <v>1.2143256363719732</v>
      </c>
      <c r="AH120" s="2">
        <f t="shared" si="37"/>
        <v>1.8764196911533888</v>
      </c>
      <c r="AI120" s="50">
        <f t="shared" si="38"/>
        <v>740.9280374048177</v>
      </c>
      <c r="AJ120" s="50">
        <f t="shared" si="39"/>
        <v>369.68740077249356</v>
      </c>
      <c r="AK120" s="50">
        <f t="shared" si="40"/>
        <v>82.2266073799792</v>
      </c>
      <c r="AL120" s="50">
        <f t="shared" si="41"/>
        <v>18.231949506194205</v>
      </c>
      <c r="AM120" s="2">
        <f t="shared" si="42"/>
        <v>6.4544816161296398E-2</v>
      </c>
      <c r="AN120" s="2">
        <f t="shared" si="43"/>
        <v>0.67367865847699704</v>
      </c>
      <c r="AO120" s="2">
        <f t="shared" si="44"/>
        <v>1.2149473997314353</v>
      </c>
      <c r="AP120" s="2">
        <f t="shared" si="45"/>
        <v>1.8778052548334285</v>
      </c>
      <c r="AQ120" s="50">
        <f t="shared" si="46"/>
        <v>740.22161597396359</v>
      </c>
      <c r="AR120" s="50">
        <f t="shared" si="47"/>
        <v>369.66214833044921</v>
      </c>
      <c r="AS120" s="50">
        <f t="shared" si="48"/>
        <v>82.223121254902082</v>
      </c>
      <c r="AT120" s="50">
        <f t="shared" si="49"/>
        <v>18.2314088599001</v>
      </c>
      <c r="AU120" s="2">
        <f t="shared" si="50"/>
        <v>6.4540197477844272E-2</v>
      </c>
      <c r="AV120" s="2">
        <f t="shared" si="51"/>
        <v>0.67358258148561889</v>
      </c>
      <c r="AW120" s="2">
        <f t="shared" si="52"/>
        <v>1.2149789026490043</v>
      </c>
      <c r="AX120" s="2">
        <f t="shared" si="53"/>
        <v>1.8778753763287628</v>
      </c>
      <c r="AY120" s="50">
        <f t="shared" si="54"/>
        <v>740.18579049127857</v>
      </c>
      <c r="AZ120" s="50">
        <f t="shared" si="55"/>
        <v>369.66086715258791</v>
      </c>
      <c r="BA120" s="50">
        <f t="shared" si="56"/>
        <v>82.222944400980538</v>
      </c>
      <c r="BB120" s="50">
        <f t="shared" si="57"/>
        <v>18.231381431676382</v>
      </c>
      <c r="BC120" s="2">
        <f t="shared" si="58"/>
        <v>6.4539963134248327E-2</v>
      </c>
      <c r="BD120" s="2">
        <f t="shared" si="59"/>
        <v>0.67357770713192278</v>
      </c>
      <c r="BE120" s="2">
        <f t="shared" si="60"/>
        <v>1.2149805010496799</v>
      </c>
      <c r="BF120" s="2">
        <f t="shared" si="61"/>
        <v>1.8778789339577864</v>
      </c>
      <c r="BG120" s="50">
        <f t="shared" si="62"/>
        <v>740.18397268604861</v>
      </c>
      <c r="BH120" s="50">
        <f t="shared" si="63"/>
        <v>369.66080214354872</v>
      </c>
      <c r="BI120" s="50">
        <f t="shared" si="64"/>
        <v>82.222935427162184</v>
      </c>
      <c r="BJ120" s="50">
        <f t="shared" si="65"/>
        <v>18.231380039927405</v>
      </c>
      <c r="BK120" s="2">
        <f t="shared" si="66"/>
        <v>6.4539951243234708E-2</v>
      </c>
      <c r="BL120" s="2">
        <f t="shared" si="67"/>
        <v>0.67357745979956662</v>
      </c>
      <c r="BM120" s="2">
        <f t="shared" si="68"/>
        <v>1.2149805821553912</v>
      </c>
      <c r="BN120" s="2">
        <f t="shared" si="69"/>
        <v>1.8778791144777165</v>
      </c>
      <c r="BO120" s="50">
        <f t="shared" si="70"/>
        <v>740.18388044713686</v>
      </c>
      <c r="BP120" s="50">
        <f t="shared" si="71"/>
        <v>369.66079884486226</v>
      </c>
      <c r="BQ120" s="50">
        <f t="shared" si="72"/>
        <v>82.222934971813075</v>
      </c>
      <c r="BR120" s="50">
        <f t="shared" si="73"/>
        <v>18.231379969307344</v>
      </c>
      <c r="BS120" s="2">
        <f t="shared" si="74"/>
        <v>6.453995063986126E-2</v>
      </c>
      <c r="BT120" s="2">
        <f t="shared" si="75"/>
        <v>0.6735774472494368</v>
      </c>
      <c r="BU120" s="2">
        <f t="shared" si="76"/>
        <v>1.2149805862708554</v>
      </c>
      <c r="BV120" s="2">
        <f t="shared" si="77"/>
        <v>1.8778791236376526</v>
      </c>
      <c r="BW120" s="50">
        <f t="shared" si="78"/>
        <v>740.18387576675173</v>
      </c>
      <c r="BX120" s="50">
        <f t="shared" si="79"/>
        <v>369.66079867748044</v>
      </c>
      <c r="BY120" s="50">
        <f t="shared" si="80"/>
        <v>82.222934948707774</v>
      </c>
      <c r="BZ120" s="50">
        <f t="shared" si="81"/>
        <v>18.231379965723935</v>
      </c>
      <c r="CA120" s="2">
        <f t="shared" si="82"/>
        <v>6.4539950609244875E-2</v>
      </c>
      <c r="CB120" s="2">
        <f t="shared" si="83"/>
        <v>0.67357744661261909</v>
      </c>
      <c r="CC120" s="2">
        <f t="shared" si="84"/>
        <v>1.2149805864796819</v>
      </c>
      <c r="CD120" s="2">
        <f t="shared" si="85"/>
        <v>1.8778791241024457</v>
      </c>
      <c r="CE120" s="50">
        <f t="shared" si="86"/>
        <v>740.18387552926049</v>
      </c>
      <c r="CF120" s="50">
        <f t="shared" si="87"/>
        <v>369.66079866898713</v>
      </c>
      <c r="CG120" s="50">
        <f t="shared" si="88"/>
        <v>82.222934947535364</v>
      </c>
      <c r="CH120" s="50">
        <f t="shared" si="89"/>
        <v>18.231379965542104</v>
      </c>
      <c r="CI120" s="2">
        <f t="shared" si="90"/>
        <v>6.4539950607691313E-2</v>
      </c>
      <c r="CJ120" s="2">
        <f t="shared" si="91"/>
        <v>0.67357744658030561</v>
      </c>
      <c r="CK120" s="2">
        <f t="shared" si="92"/>
        <v>1.2149805864902783</v>
      </c>
      <c r="CL120" s="2">
        <f t="shared" si="93"/>
        <v>1.8778791241260302</v>
      </c>
      <c r="CM120" s="50">
        <f t="shared" si="94"/>
        <v>740.18387551720843</v>
      </c>
      <c r="CN120" s="50">
        <f t="shared" si="95"/>
        <v>369.66079866855614</v>
      </c>
      <c r="CO120" s="50">
        <f t="shared" si="96"/>
        <v>82.222934947475892</v>
      </c>
      <c r="CP120" s="50">
        <f t="shared" si="97"/>
        <v>18.231379965532884</v>
      </c>
      <c r="CQ120" s="2">
        <f t="shared" si="98"/>
        <v>6.4539950607612501E-2</v>
      </c>
      <c r="CR120" s="2">
        <f t="shared" si="99"/>
        <v>0.6735774465786657</v>
      </c>
      <c r="CS120" s="2">
        <f t="shared" si="100"/>
        <v>1.2149805864908161</v>
      </c>
      <c r="CT120" s="2">
        <f t="shared" si="101"/>
        <v>1.8778791241272268</v>
      </c>
      <c r="CU120" s="50">
        <f t="shared" si="102"/>
        <v>740.18387551659794</v>
      </c>
      <c r="CV120" s="50">
        <f t="shared" si="103"/>
        <v>369.66079866853431</v>
      </c>
      <c r="CW120" s="66">
        <f t="shared" si="104"/>
        <v>82.222934947472851</v>
      </c>
      <c r="CX120" s="66">
        <f t="shared" si="105"/>
        <v>18.231379965532412</v>
      </c>
      <c r="CY120" s="67">
        <f t="shared" si="106"/>
        <v>6.4539950607608504E-2</v>
      </c>
      <c r="CZ120" s="67">
        <f t="shared" si="107"/>
        <v>0.67357744657858254</v>
      </c>
      <c r="DA120" s="67">
        <f t="shared" si="108"/>
        <v>1.2149805864908434</v>
      </c>
      <c r="DB120" s="67">
        <f t="shared" si="109"/>
        <v>1.8778791241272879</v>
      </c>
      <c r="DC120" s="66">
        <f t="shared" si="110"/>
        <v>740.1838755165669</v>
      </c>
      <c r="DD120" s="50">
        <f t="shared" si="111"/>
        <v>369.66079866853318</v>
      </c>
      <c r="DE120" s="66">
        <f t="shared" si="112"/>
        <v>82.222934947472709</v>
      </c>
      <c r="DF120" s="66">
        <f t="shared" si="113"/>
        <v>18.23137996553239</v>
      </c>
      <c r="DG120" s="67">
        <f t="shared" si="114"/>
        <v>6.453995060760831E-2</v>
      </c>
      <c r="DH120" s="67">
        <f t="shared" si="115"/>
        <v>0.67357744657857832</v>
      </c>
      <c r="DI120" s="67">
        <f t="shared" si="116"/>
        <v>1.2149805864908447</v>
      </c>
      <c r="DJ120" s="67">
        <f t="shared" si="117"/>
        <v>1.877879124127291</v>
      </c>
      <c r="DK120" s="66">
        <f t="shared" si="118"/>
        <v>740.18387551656463</v>
      </c>
      <c r="DL120" s="50">
        <f t="shared" si="119"/>
        <v>369.66079866853318</v>
      </c>
      <c r="DM120" s="66">
        <f t="shared" si="120"/>
        <v>82.222934947472709</v>
      </c>
      <c r="DN120" s="66">
        <f t="shared" si="121"/>
        <v>18.23137996553239</v>
      </c>
      <c r="DO120" s="67">
        <f t="shared" si="122"/>
        <v>6.453995060760831E-2</v>
      </c>
      <c r="DP120" s="67">
        <f t="shared" si="123"/>
        <v>0.67357744657857832</v>
      </c>
      <c r="DQ120" s="67">
        <f t="shared" si="124"/>
        <v>1.2149805864908447</v>
      </c>
      <c r="DR120" s="67">
        <f t="shared" si="125"/>
        <v>1.877879124127291</v>
      </c>
      <c r="DS120" s="66">
        <f t="shared" si="126"/>
        <v>740.18387551656463</v>
      </c>
      <c r="DT120" s="50">
        <f t="shared" si="127"/>
        <v>369.66079866853318</v>
      </c>
      <c r="DU120" s="66">
        <f t="shared" si="128"/>
        <v>82.222934947472709</v>
      </c>
      <c r="DV120" s="66">
        <f t="shared" si="129"/>
        <v>18.23137996553239</v>
      </c>
      <c r="DW120" s="67">
        <f t="shared" si="130"/>
        <v>6.453995060760831E-2</v>
      </c>
      <c r="DX120" s="67">
        <f t="shared" si="131"/>
        <v>0.67357744657857832</v>
      </c>
      <c r="DY120" s="67">
        <f t="shared" si="132"/>
        <v>1.2149805864908447</v>
      </c>
      <c r="DZ120" s="67">
        <f t="shared" si="133"/>
        <v>1.877879124127291</v>
      </c>
      <c r="EA120" s="66">
        <f t="shared" si="134"/>
        <v>740.18387551656463</v>
      </c>
      <c r="EB120" s="50">
        <f t="shared" si="135"/>
        <v>369.66079866853318</v>
      </c>
      <c r="EC120" s="66">
        <f t="shared" si="136"/>
        <v>82.222934947472709</v>
      </c>
      <c r="ED120" s="66">
        <f t="shared" si="137"/>
        <v>18.23137996553239</v>
      </c>
      <c r="EE120" s="67">
        <f t="shared" si="138"/>
        <v>6.453995060760831E-2</v>
      </c>
      <c r="EF120" s="67">
        <f t="shared" si="139"/>
        <v>0.67357744657857832</v>
      </c>
      <c r="EG120" s="67">
        <f t="shared" si="140"/>
        <v>1.2149805864908447</v>
      </c>
      <c r="EH120" s="67">
        <f t="shared" si="141"/>
        <v>1.877879124127291</v>
      </c>
      <c r="EI120" s="66">
        <f t="shared" si="142"/>
        <v>740.18387551656463</v>
      </c>
      <c r="EJ120" s="50">
        <f t="shared" si="143"/>
        <v>369.66079866853318</v>
      </c>
      <c r="EK120" s="66">
        <f t="shared" si="144"/>
        <v>82.222934947472709</v>
      </c>
      <c r="EL120" s="66">
        <f t="shared" si="145"/>
        <v>18.23137996553239</v>
      </c>
      <c r="EM120" s="67">
        <f t="shared" si="146"/>
        <v>6.453995060760831E-2</v>
      </c>
      <c r="EN120" s="67">
        <f t="shared" si="147"/>
        <v>0.67357744657857832</v>
      </c>
      <c r="EO120" s="67">
        <f t="shared" si="148"/>
        <v>1.2149805864908447</v>
      </c>
      <c r="EP120" s="67">
        <f t="shared" si="149"/>
        <v>1.877879124127291</v>
      </c>
      <c r="EQ120" s="50">
        <f t="shared" si="150"/>
        <v>0.49671895581630021</v>
      </c>
      <c r="ER120" s="50">
        <f t="shared" si="151"/>
        <v>96.510798668533198</v>
      </c>
    </row>
    <row r="121" spans="19:148" x14ac:dyDescent="0.25">
      <c r="S121" s="50">
        <v>0.59</v>
      </c>
      <c r="T121" s="56">
        <f t="shared" si="23"/>
        <v>380.55503373970896</v>
      </c>
      <c r="U121" s="50">
        <f t="shared" si="24"/>
        <v>83.777681067603496</v>
      </c>
      <c r="V121" s="50">
        <f t="shared" si="25"/>
        <v>18.46949497549776</v>
      </c>
      <c r="W121" s="2">
        <f t="shared" si="152"/>
        <v>6.6477224784396327E-2</v>
      </c>
      <c r="X121" s="2">
        <f t="shared" si="153"/>
        <v>0.71536449134503066</v>
      </c>
      <c r="Y121" s="2">
        <f t="shared" si="28"/>
        <v>1.1902130998528131</v>
      </c>
      <c r="Z121" s="2">
        <f t="shared" si="29"/>
        <v>1.8730214525034832</v>
      </c>
      <c r="AA121" s="50">
        <f t="shared" si="30"/>
        <v>756.06772378765515</v>
      </c>
      <c r="AB121" s="50">
        <f t="shared" si="31"/>
        <v>370.22392760205264</v>
      </c>
      <c r="AC121" s="50">
        <f t="shared" si="32"/>
        <v>82.300799613170597</v>
      </c>
      <c r="AD121" s="50">
        <f t="shared" si="33"/>
        <v>18.243448471140901</v>
      </c>
      <c r="AE121" s="2">
        <f t="shared" si="34"/>
        <v>6.4642809014199915E-2</v>
      </c>
      <c r="AF121" s="2">
        <f t="shared" si="35"/>
        <v>0.67572079823764775</v>
      </c>
      <c r="AG121" s="2">
        <f t="shared" si="36"/>
        <v>1.2021233915785663</v>
      </c>
      <c r="AH121" s="2">
        <f t="shared" si="37"/>
        <v>1.9031149766009365</v>
      </c>
      <c r="AI121" s="50">
        <f t="shared" si="38"/>
        <v>742.06107093749063</v>
      </c>
      <c r="AJ121" s="50">
        <f t="shared" si="39"/>
        <v>369.72786226301832</v>
      </c>
      <c r="AK121" s="50">
        <f t="shared" si="40"/>
        <v>82.232194222760583</v>
      </c>
      <c r="AL121" s="50">
        <f t="shared" si="41"/>
        <v>18.232815879771</v>
      </c>
      <c r="AM121" s="2">
        <f t="shared" si="42"/>
        <v>6.4552215369151372E-2</v>
      </c>
      <c r="AN121" s="2">
        <f t="shared" si="43"/>
        <v>0.67383260812125245</v>
      </c>
      <c r="AO121" s="2">
        <f t="shared" si="44"/>
        <v>1.2027109157275533</v>
      </c>
      <c r="AP121" s="2">
        <f t="shared" si="45"/>
        <v>1.9045659271538864</v>
      </c>
      <c r="AQ121" s="50">
        <f t="shared" si="46"/>
        <v>741.35780872884857</v>
      </c>
      <c r="AR121" s="50">
        <f t="shared" si="47"/>
        <v>369.70275418146173</v>
      </c>
      <c r="AS121" s="50">
        <f t="shared" si="48"/>
        <v>82.228727189871989</v>
      </c>
      <c r="AT121" s="50">
        <f t="shared" si="49"/>
        <v>18.232278242527681</v>
      </c>
      <c r="AU121" s="2">
        <f t="shared" si="50"/>
        <v>6.4547624021472849E-2</v>
      </c>
      <c r="AV121" s="2">
        <f t="shared" si="51"/>
        <v>0.67373707472811251</v>
      </c>
      <c r="AW121" s="2">
        <f t="shared" si="52"/>
        <v>1.2027406922990092</v>
      </c>
      <c r="AX121" s="2">
        <f t="shared" si="53"/>
        <v>1.9046393802825325</v>
      </c>
      <c r="AY121" s="50">
        <f t="shared" si="54"/>
        <v>741.32213443179683</v>
      </c>
      <c r="AZ121" s="50">
        <f t="shared" si="55"/>
        <v>369.70148000827135</v>
      </c>
      <c r="BA121" s="50">
        <f t="shared" si="56"/>
        <v>82.228551260331386</v>
      </c>
      <c r="BB121" s="50">
        <f t="shared" si="57"/>
        <v>18.232250960112829</v>
      </c>
      <c r="BC121" s="2">
        <f t="shared" si="58"/>
        <v>6.4547391006510066E-2</v>
      </c>
      <c r="BD121" s="2">
        <f t="shared" si="59"/>
        <v>0.67373222673734923</v>
      </c>
      <c r="BE121" s="2">
        <f t="shared" si="60"/>
        <v>1.202742203487789</v>
      </c>
      <c r="BF121" s="2">
        <f t="shared" si="61"/>
        <v>1.9046431078835837</v>
      </c>
      <c r="BG121" s="50">
        <f t="shared" si="62"/>
        <v>741.3203238456091</v>
      </c>
      <c r="BH121" s="50">
        <f t="shared" si="63"/>
        <v>369.70141533851665</v>
      </c>
      <c r="BI121" s="50">
        <f t="shared" si="64"/>
        <v>82.22854233118818</v>
      </c>
      <c r="BJ121" s="50">
        <f t="shared" si="65"/>
        <v>18.232249575416734</v>
      </c>
      <c r="BK121" s="2">
        <f t="shared" si="66"/>
        <v>6.4547379179961631E-2</v>
      </c>
      <c r="BL121" s="2">
        <f t="shared" si="67"/>
        <v>0.67373198068126339</v>
      </c>
      <c r="BM121" s="2">
        <f t="shared" si="68"/>
        <v>1.2027422801873624</v>
      </c>
      <c r="BN121" s="2">
        <f t="shared" si="69"/>
        <v>1.9046432970754188</v>
      </c>
      <c r="BO121" s="50">
        <f t="shared" si="70"/>
        <v>741.320231950069</v>
      </c>
      <c r="BP121" s="50">
        <f t="shared" si="71"/>
        <v>369.70141205622701</v>
      </c>
      <c r="BQ121" s="50">
        <f t="shared" si="72"/>
        <v>82.228541877992939</v>
      </c>
      <c r="BR121" s="50">
        <f t="shared" si="73"/>
        <v>18.232249505136998</v>
      </c>
      <c r="BS121" s="2">
        <f t="shared" si="74"/>
        <v>6.4547378579709352E-2</v>
      </c>
      <c r="BT121" s="2">
        <f t="shared" si="75"/>
        <v>0.67373196819277814</v>
      </c>
      <c r="BU121" s="2">
        <f t="shared" si="76"/>
        <v>1.2027422840802215</v>
      </c>
      <c r="BV121" s="2">
        <f t="shared" si="77"/>
        <v>1.9046433066777808</v>
      </c>
      <c r="BW121" s="50">
        <f t="shared" si="78"/>
        <v>741.32022728594359</v>
      </c>
      <c r="BX121" s="50">
        <f t="shared" si="79"/>
        <v>369.70141188963555</v>
      </c>
      <c r="BY121" s="50">
        <f t="shared" si="80"/>
        <v>82.22854185499115</v>
      </c>
      <c r="BZ121" s="50">
        <f t="shared" si="81"/>
        <v>18.232249501569978</v>
      </c>
      <c r="CA121" s="2">
        <f t="shared" si="82"/>
        <v>6.4547378549243806E-2</v>
      </c>
      <c r="CB121" s="2">
        <f t="shared" si="83"/>
        <v>0.67373196755892917</v>
      </c>
      <c r="CC121" s="2">
        <f t="shared" si="84"/>
        <v>1.2027422842778024</v>
      </c>
      <c r="CD121" s="2">
        <f t="shared" si="85"/>
        <v>1.9046433071651458</v>
      </c>
      <c r="CE121" s="50">
        <f t="shared" si="86"/>
        <v>741.32022704921724</v>
      </c>
      <c r="CF121" s="50">
        <f t="shared" si="87"/>
        <v>369.70141188118032</v>
      </c>
      <c r="CG121" s="50">
        <f t="shared" si="88"/>
        <v>82.2285418538237</v>
      </c>
      <c r="CH121" s="50">
        <f t="shared" si="89"/>
        <v>18.232249501388928</v>
      </c>
      <c r="CI121" s="2">
        <f t="shared" si="90"/>
        <v>6.4547378547697515E-2</v>
      </c>
      <c r="CJ121" s="2">
        <f t="shared" si="91"/>
        <v>0.67373196752675901</v>
      </c>
      <c r="CK121" s="2">
        <f t="shared" si="92"/>
        <v>1.2027422842878304</v>
      </c>
      <c r="CL121" s="2">
        <f t="shared" si="93"/>
        <v>1.9046433071898814</v>
      </c>
      <c r="CM121" s="50">
        <f t="shared" si="94"/>
        <v>741.32022703720247</v>
      </c>
      <c r="CN121" s="50">
        <f t="shared" si="95"/>
        <v>369.70141188075115</v>
      </c>
      <c r="CO121" s="50">
        <f t="shared" si="96"/>
        <v>82.228541853764426</v>
      </c>
      <c r="CP121" s="50">
        <f t="shared" si="97"/>
        <v>18.232249501379737</v>
      </c>
      <c r="CQ121" s="2">
        <f t="shared" si="98"/>
        <v>6.4547378547619036E-2</v>
      </c>
      <c r="CR121" s="2">
        <f t="shared" si="99"/>
        <v>0.67373196752512599</v>
      </c>
      <c r="CS121" s="2">
        <f t="shared" si="100"/>
        <v>1.2027422842883393</v>
      </c>
      <c r="CT121" s="2">
        <f t="shared" si="101"/>
        <v>1.9046433071911371</v>
      </c>
      <c r="CU121" s="50">
        <f t="shared" si="102"/>
        <v>741.32022703659322</v>
      </c>
      <c r="CV121" s="50">
        <f t="shared" si="103"/>
        <v>369.70141188072944</v>
      </c>
      <c r="CW121" s="66">
        <f t="shared" si="104"/>
        <v>82.22854185376147</v>
      </c>
      <c r="CX121" s="66">
        <f t="shared" si="105"/>
        <v>18.232249501379282</v>
      </c>
      <c r="CY121" s="67">
        <f t="shared" si="106"/>
        <v>6.4547378547615067E-2</v>
      </c>
      <c r="CZ121" s="67">
        <f t="shared" si="107"/>
        <v>0.67373196752504316</v>
      </c>
      <c r="DA121" s="67">
        <f t="shared" si="108"/>
        <v>1.2027422842883653</v>
      </c>
      <c r="DB121" s="67">
        <f t="shared" si="109"/>
        <v>1.9046433071912003</v>
      </c>
      <c r="DC121" s="66">
        <f t="shared" si="110"/>
        <v>741.32022703656173</v>
      </c>
      <c r="DD121" s="50">
        <f t="shared" si="111"/>
        <v>369.7014118807283</v>
      </c>
      <c r="DE121" s="66">
        <f t="shared" si="112"/>
        <v>82.228541853761286</v>
      </c>
      <c r="DF121" s="66">
        <f t="shared" si="113"/>
        <v>18.232249501379261</v>
      </c>
      <c r="DG121" s="67">
        <f t="shared" si="114"/>
        <v>6.4547378547614886E-2</v>
      </c>
      <c r="DH121" s="67">
        <f t="shared" si="115"/>
        <v>0.67373196752503872</v>
      </c>
      <c r="DI121" s="67">
        <f t="shared" si="116"/>
        <v>1.2027422842883668</v>
      </c>
      <c r="DJ121" s="67">
        <f t="shared" si="117"/>
        <v>1.9046433071912039</v>
      </c>
      <c r="DK121" s="66">
        <f t="shared" si="118"/>
        <v>741.32022703656048</v>
      </c>
      <c r="DL121" s="50">
        <f t="shared" si="119"/>
        <v>369.70141188072819</v>
      </c>
      <c r="DM121" s="66">
        <f t="shared" si="120"/>
        <v>82.228541853761257</v>
      </c>
      <c r="DN121" s="66">
        <f t="shared" si="121"/>
        <v>18.232249501379254</v>
      </c>
      <c r="DO121" s="67">
        <f t="shared" si="122"/>
        <v>6.4547378547614873E-2</v>
      </c>
      <c r="DP121" s="67">
        <f t="shared" si="123"/>
        <v>0.67373196752503839</v>
      </c>
      <c r="DQ121" s="67">
        <f t="shared" si="124"/>
        <v>1.2027422842883668</v>
      </c>
      <c r="DR121" s="67">
        <f t="shared" si="125"/>
        <v>1.9046433071912046</v>
      </c>
      <c r="DS121" s="66">
        <f t="shared" si="126"/>
        <v>741.32022703656037</v>
      </c>
      <c r="DT121" s="50">
        <f t="shared" si="127"/>
        <v>369.70141188072819</v>
      </c>
      <c r="DU121" s="66">
        <f t="shared" si="128"/>
        <v>82.228541853761257</v>
      </c>
      <c r="DV121" s="66">
        <f t="shared" si="129"/>
        <v>18.232249501379254</v>
      </c>
      <c r="DW121" s="67">
        <f t="shared" si="130"/>
        <v>6.4547378547614873E-2</v>
      </c>
      <c r="DX121" s="67">
        <f t="shared" si="131"/>
        <v>0.67373196752503839</v>
      </c>
      <c r="DY121" s="67">
        <f t="shared" si="132"/>
        <v>1.2027422842883668</v>
      </c>
      <c r="DZ121" s="67">
        <f t="shared" si="133"/>
        <v>1.9046433071912046</v>
      </c>
      <c r="EA121" s="66">
        <f t="shared" si="134"/>
        <v>741.32022703656037</v>
      </c>
      <c r="EB121" s="50">
        <f t="shared" si="135"/>
        <v>369.70141188072819</v>
      </c>
      <c r="EC121" s="66">
        <f t="shared" si="136"/>
        <v>82.228541853761257</v>
      </c>
      <c r="ED121" s="66">
        <f t="shared" si="137"/>
        <v>18.232249501379254</v>
      </c>
      <c r="EE121" s="67">
        <f t="shared" si="138"/>
        <v>6.4547378547614873E-2</v>
      </c>
      <c r="EF121" s="67">
        <f t="shared" si="139"/>
        <v>0.67373196752503839</v>
      </c>
      <c r="EG121" s="67">
        <f t="shared" si="140"/>
        <v>1.2027422842883668</v>
      </c>
      <c r="EH121" s="67">
        <f t="shared" si="141"/>
        <v>1.9046433071912046</v>
      </c>
      <c r="EI121" s="66">
        <f t="shared" si="142"/>
        <v>741.32022703656037</v>
      </c>
      <c r="EJ121" s="50">
        <f t="shared" si="143"/>
        <v>369.70141188072819</v>
      </c>
      <c r="EK121" s="66">
        <f t="shared" si="144"/>
        <v>82.228541853761257</v>
      </c>
      <c r="EL121" s="66">
        <f t="shared" si="145"/>
        <v>18.232249501379254</v>
      </c>
      <c r="EM121" s="67">
        <f t="shared" si="146"/>
        <v>6.4547378547614873E-2</v>
      </c>
      <c r="EN121" s="67">
        <f t="shared" si="147"/>
        <v>0.67373196752503839</v>
      </c>
      <c r="EO121" s="67">
        <f t="shared" si="148"/>
        <v>1.2027422842883668</v>
      </c>
      <c r="EP121" s="67">
        <f t="shared" si="149"/>
        <v>1.9046433071912046</v>
      </c>
      <c r="EQ121" s="50">
        <f t="shared" si="150"/>
        <v>0.50096135267270325</v>
      </c>
      <c r="ER121" s="50">
        <f t="shared" si="151"/>
        <v>96.55141188072821</v>
      </c>
    </row>
    <row r="122" spans="19:148" x14ac:dyDescent="0.25">
      <c r="S122" s="61">
        <v>0.6</v>
      </c>
      <c r="T122" s="64">
        <f t="shared" si="23"/>
        <v>380.52257629232122</v>
      </c>
      <c r="U122" s="61">
        <f t="shared" si="24"/>
        <v>83.772891125888307</v>
      </c>
      <c r="V122" s="61">
        <f t="shared" si="25"/>
        <v>18.468770661140702</v>
      </c>
      <c r="W122" s="65">
        <f t="shared" si="152"/>
        <v>6.6471621002904213E-2</v>
      </c>
      <c r="X122" s="65">
        <f t="shared" si="153"/>
        <v>0.71523895380191527</v>
      </c>
      <c r="Y122" s="65">
        <f t="shared" si="28"/>
        <v>1.1792155189446689</v>
      </c>
      <c r="Z122" s="65">
        <f t="shared" si="29"/>
        <v>1.8989205887493501</v>
      </c>
      <c r="AA122" s="61">
        <f t="shared" si="30"/>
        <v>757.24526563404595</v>
      </c>
      <c r="AB122" s="61">
        <f t="shared" si="31"/>
        <v>370.26528888022915</v>
      </c>
      <c r="AC122" s="61">
        <f t="shared" si="32"/>
        <v>82.306529020271498</v>
      </c>
      <c r="AD122" s="61">
        <f t="shared" si="33"/>
        <v>18.244335896828343</v>
      </c>
      <c r="AE122" s="65">
        <f t="shared" si="34"/>
        <v>6.4650352393338203E-2</v>
      </c>
      <c r="AF122" s="65">
        <f t="shared" si="35"/>
        <v>0.67587829487046414</v>
      </c>
      <c r="AG122" s="65">
        <f t="shared" si="36"/>
        <v>1.1904451004844581</v>
      </c>
      <c r="AH122" s="65">
        <f t="shared" si="37"/>
        <v>1.930367122952044</v>
      </c>
      <c r="AI122" s="61">
        <f t="shared" si="38"/>
        <v>743.31011927050304</v>
      </c>
      <c r="AJ122" s="61">
        <f t="shared" si="39"/>
        <v>369.77240827508683</v>
      </c>
      <c r="AK122" s="61">
        <f t="shared" si="40"/>
        <v>82.23834660583951</v>
      </c>
      <c r="AL122" s="61">
        <f t="shared" si="41"/>
        <v>18.233769864303248</v>
      </c>
      <c r="AM122" s="65">
        <f t="shared" si="42"/>
        <v>6.4560359780456072E-2</v>
      </c>
      <c r="AN122" s="65">
        <f t="shared" si="43"/>
        <v>0.67400210923498582</v>
      </c>
      <c r="AO122" s="65">
        <f t="shared" si="44"/>
        <v>1.1909995655376682</v>
      </c>
      <c r="AP122" s="65">
        <f t="shared" si="45"/>
        <v>1.9318854842231632</v>
      </c>
      <c r="AQ122" s="61">
        <f t="shared" si="46"/>
        <v>742.61023201571049</v>
      </c>
      <c r="AR122" s="61">
        <f t="shared" si="47"/>
        <v>369.74745506347267</v>
      </c>
      <c r="AS122" s="61">
        <f t="shared" si="48"/>
        <v>82.234900041934736</v>
      </c>
      <c r="AT122" s="61">
        <f t="shared" si="49"/>
        <v>18.233235453906843</v>
      </c>
      <c r="AU122" s="65">
        <f t="shared" si="50"/>
        <v>6.4555797772938656E-2</v>
      </c>
      <c r="AV122" s="65">
        <f t="shared" si="51"/>
        <v>0.67390715892670283</v>
      </c>
      <c r="AW122" s="65">
        <f t="shared" si="52"/>
        <v>1.191027674063218</v>
      </c>
      <c r="AX122" s="65">
        <f t="shared" si="53"/>
        <v>1.9319623721016401</v>
      </c>
      <c r="AY122" s="61">
        <f t="shared" si="54"/>
        <v>742.57472061511032</v>
      </c>
      <c r="AZ122" s="61">
        <f t="shared" si="55"/>
        <v>369.74618845670045</v>
      </c>
      <c r="BA122" s="61">
        <f t="shared" si="56"/>
        <v>82.234725110536132</v>
      </c>
      <c r="BB122" s="61">
        <f t="shared" si="57"/>
        <v>18.233208328958863</v>
      </c>
      <c r="BC122" s="65">
        <f t="shared" si="58"/>
        <v>6.4555566193559372E-2</v>
      </c>
      <c r="BD122" s="65">
        <f t="shared" si="59"/>
        <v>0.6739023394106316</v>
      </c>
      <c r="BE122" s="65">
        <f t="shared" si="60"/>
        <v>1.1910291009278453</v>
      </c>
      <c r="BF122" s="65">
        <f t="shared" si="61"/>
        <v>1.9319662749186552</v>
      </c>
      <c r="BG122" s="61">
        <f t="shared" si="62"/>
        <v>742.57291788137593</v>
      </c>
      <c r="BH122" s="61">
        <f t="shared" si="63"/>
        <v>369.74612415617742</v>
      </c>
      <c r="BI122" s="61">
        <f t="shared" si="64"/>
        <v>82.234716230008985</v>
      </c>
      <c r="BJ122" s="61">
        <f t="shared" si="65"/>
        <v>18.233206951937966</v>
      </c>
      <c r="BK122" s="65">
        <f t="shared" si="66"/>
        <v>6.4555554437168039E-2</v>
      </c>
      <c r="BL122" s="65">
        <f t="shared" si="67"/>
        <v>0.67390209474345475</v>
      </c>
      <c r="BM122" s="65">
        <f t="shared" si="68"/>
        <v>1.1910291733642624</v>
      </c>
      <c r="BN122" s="65">
        <f t="shared" si="69"/>
        <v>1.9319664730490664</v>
      </c>
      <c r="BO122" s="61">
        <f t="shared" si="70"/>
        <v>742.57282636332934</v>
      </c>
      <c r="BP122" s="61">
        <f t="shared" si="71"/>
        <v>369.74612089187701</v>
      </c>
      <c r="BQ122" s="61">
        <f t="shared" si="72"/>
        <v>82.234715779177478</v>
      </c>
      <c r="BR122" s="61">
        <f t="shared" si="73"/>
        <v>18.233206882031702</v>
      </c>
      <c r="BS122" s="65">
        <f t="shared" si="74"/>
        <v>6.4555553840339328E-2</v>
      </c>
      <c r="BT122" s="65">
        <f t="shared" si="75"/>
        <v>0.6739020823226054</v>
      </c>
      <c r="BU122" s="65">
        <f t="shared" si="76"/>
        <v>1.1910291770415928</v>
      </c>
      <c r="BV122" s="65">
        <f t="shared" si="77"/>
        <v>1.9319664831074164</v>
      </c>
      <c r="BW122" s="61">
        <f t="shared" si="78"/>
        <v>742.57282171729446</v>
      </c>
      <c r="BX122" s="61">
        <f t="shared" si="79"/>
        <v>369.74612072616048</v>
      </c>
      <c r="BY122" s="61">
        <f t="shared" si="80"/>
        <v>82.23471575629037</v>
      </c>
      <c r="BZ122" s="61">
        <f t="shared" si="81"/>
        <v>18.233206878482818</v>
      </c>
      <c r="CA122" s="65">
        <f t="shared" si="82"/>
        <v>6.4555553810040536E-2</v>
      </c>
      <c r="CB122" s="65">
        <f t="shared" si="83"/>
        <v>0.67390208169204391</v>
      </c>
      <c r="CC122" s="65">
        <f t="shared" si="84"/>
        <v>1.1910291772282775</v>
      </c>
      <c r="CD122" s="65">
        <f t="shared" si="85"/>
        <v>1.9319664836180424</v>
      </c>
      <c r="CE122" s="61">
        <f t="shared" si="86"/>
        <v>742.57282148143202</v>
      </c>
      <c r="CF122" s="61">
        <f t="shared" si="87"/>
        <v>369.74612071774766</v>
      </c>
      <c r="CG122" s="61">
        <f t="shared" si="88"/>
        <v>82.234715755128519</v>
      </c>
      <c r="CH122" s="61">
        <f t="shared" si="89"/>
        <v>18.233206878302656</v>
      </c>
      <c r="CI122" s="65">
        <f t="shared" si="90"/>
        <v>6.4555553808502364E-2</v>
      </c>
      <c r="CJ122" s="65">
        <f t="shared" si="91"/>
        <v>0.67390208166003307</v>
      </c>
      <c r="CK122" s="65">
        <f t="shared" si="92"/>
        <v>1.1910291772377546</v>
      </c>
      <c r="CL122" s="65">
        <f t="shared" si="93"/>
        <v>1.9319664836439649</v>
      </c>
      <c r="CM122" s="61">
        <f t="shared" si="94"/>
        <v>742.5728214694584</v>
      </c>
      <c r="CN122" s="61">
        <f t="shared" si="95"/>
        <v>369.74612071732054</v>
      </c>
      <c r="CO122" s="61">
        <f t="shared" si="96"/>
        <v>82.23471575506953</v>
      </c>
      <c r="CP122" s="61">
        <f t="shared" si="97"/>
        <v>18.233206878293508</v>
      </c>
      <c r="CQ122" s="65">
        <f t="shared" si="98"/>
        <v>6.4555553808424274E-2</v>
      </c>
      <c r="CR122" s="65">
        <f t="shared" si="99"/>
        <v>0.67390208165840781</v>
      </c>
      <c r="CS122" s="65">
        <f t="shared" si="100"/>
        <v>1.191029177238236</v>
      </c>
      <c r="CT122" s="65">
        <f t="shared" si="101"/>
        <v>1.9319664836452808</v>
      </c>
      <c r="CU122" s="61">
        <f t="shared" si="102"/>
        <v>742.57282146885041</v>
      </c>
      <c r="CV122" s="61">
        <f t="shared" si="103"/>
        <v>369.74612071729894</v>
      </c>
      <c r="CW122" s="61">
        <f t="shared" si="104"/>
        <v>82.234715755066532</v>
      </c>
      <c r="CX122" s="61">
        <f t="shared" si="105"/>
        <v>18.233206878293036</v>
      </c>
      <c r="CY122" s="65">
        <f t="shared" si="106"/>
        <v>6.4555553808420277E-2</v>
      </c>
      <c r="CZ122" s="65">
        <f t="shared" si="107"/>
        <v>0.67390208165832566</v>
      </c>
      <c r="DA122" s="65">
        <f t="shared" si="108"/>
        <v>1.1910291772382602</v>
      </c>
      <c r="DB122" s="65">
        <f t="shared" si="109"/>
        <v>1.9319664836453472</v>
      </c>
      <c r="DC122" s="61">
        <f t="shared" si="110"/>
        <v>742.57282146882028</v>
      </c>
      <c r="DD122" s="61">
        <f t="shared" si="111"/>
        <v>369.74612071729791</v>
      </c>
      <c r="DE122" s="61">
        <f t="shared" si="112"/>
        <v>82.234715755066389</v>
      </c>
      <c r="DF122" s="61">
        <f t="shared" si="113"/>
        <v>18.233206878293018</v>
      </c>
      <c r="DG122" s="65">
        <f t="shared" si="114"/>
        <v>6.4555553808420124E-2</v>
      </c>
      <c r="DH122" s="65">
        <f t="shared" si="115"/>
        <v>0.67390208165832177</v>
      </c>
      <c r="DI122" s="65">
        <f t="shared" si="116"/>
        <v>1.1910291772382615</v>
      </c>
      <c r="DJ122" s="65">
        <f t="shared" si="117"/>
        <v>1.9319664836453505</v>
      </c>
      <c r="DK122" s="61">
        <f t="shared" si="118"/>
        <v>742.57282146881869</v>
      </c>
      <c r="DL122" s="61">
        <f t="shared" si="119"/>
        <v>369.7461207172978</v>
      </c>
      <c r="DM122" s="61">
        <f t="shared" si="120"/>
        <v>82.234715755066389</v>
      </c>
      <c r="DN122" s="61">
        <f t="shared" si="121"/>
        <v>18.233206878293018</v>
      </c>
      <c r="DO122" s="65">
        <f t="shared" si="122"/>
        <v>6.455555380842011E-2</v>
      </c>
      <c r="DP122" s="65">
        <f t="shared" si="123"/>
        <v>0.67390208165832133</v>
      </c>
      <c r="DQ122" s="65">
        <f t="shared" si="124"/>
        <v>1.1910291772382615</v>
      </c>
      <c r="DR122" s="65">
        <f t="shared" si="125"/>
        <v>1.9319664836453507</v>
      </c>
      <c r="DS122" s="61">
        <f t="shared" si="126"/>
        <v>742.57282146881789</v>
      </c>
      <c r="DT122" s="61">
        <f t="shared" si="127"/>
        <v>369.7461207172978</v>
      </c>
      <c r="DU122" s="61">
        <f t="shared" si="128"/>
        <v>82.234715755066389</v>
      </c>
      <c r="DV122" s="61">
        <f t="shared" si="129"/>
        <v>18.233206878293018</v>
      </c>
      <c r="DW122" s="65">
        <f t="shared" si="130"/>
        <v>6.455555380842011E-2</v>
      </c>
      <c r="DX122" s="65">
        <f t="shared" si="131"/>
        <v>0.67390208165832133</v>
      </c>
      <c r="DY122" s="65">
        <f t="shared" si="132"/>
        <v>1.1910291772382615</v>
      </c>
      <c r="DZ122" s="65">
        <f t="shared" si="133"/>
        <v>1.9319664836453507</v>
      </c>
      <c r="EA122" s="61">
        <f t="shared" si="134"/>
        <v>742.57282146881789</v>
      </c>
      <c r="EB122" s="61">
        <f t="shared" si="135"/>
        <v>369.7461207172978</v>
      </c>
      <c r="EC122" s="61">
        <f t="shared" si="136"/>
        <v>82.234715755066389</v>
      </c>
      <c r="ED122" s="61">
        <f t="shared" si="137"/>
        <v>18.233206878293018</v>
      </c>
      <c r="EE122" s="65">
        <f t="shared" si="138"/>
        <v>6.455555380842011E-2</v>
      </c>
      <c r="EF122" s="65">
        <f t="shared" si="139"/>
        <v>0.67390208165832133</v>
      </c>
      <c r="EG122" s="65">
        <f t="shared" si="140"/>
        <v>1.1910291772382615</v>
      </c>
      <c r="EH122" s="65">
        <f t="shared" si="141"/>
        <v>1.9319664836453507</v>
      </c>
      <c r="EI122" s="61">
        <f t="shared" si="142"/>
        <v>742.57282146881789</v>
      </c>
      <c r="EJ122" s="61">
        <f t="shared" si="143"/>
        <v>369.7461207172978</v>
      </c>
      <c r="EK122" s="61">
        <f t="shared" si="144"/>
        <v>82.234715755066389</v>
      </c>
      <c r="EL122" s="61">
        <f t="shared" si="145"/>
        <v>18.233206878293018</v>
      </c>
      <c r="EM122" s="65">
        <f t="shared" si="146"/>
        <v>6.455555380842011E-2</v>
      </c>
      <c r="EN122" s="65">
        <f t="shared" si="147"/>
        <v>0.67390208165832133</v>
      </c>
      <c r="EO122" s="65">
        <f t="shared" si="148"/>
        <v>1.1910291772382615</v>
      </c>
      <c r="EP122" s="65">
        <f t="shared" si="149"/>
        <v>1.9319664836453507</v>
      </c>
      <c r="EQ122" s="61">
        <f t="shared" si="150"/>
        <v>0.50534326570936272</v>
      </c>
      <c r="ER122" s="61">
        <f t="shared" si="151"/>
        <v>96.596120717297822</v>
      </c>
    </row>
    <row r="123" spans="19:148" x14ac:dyDescent="0.25">
      <c r="S123" s="50">
        <v>0.61</v>
      </c>
      <c r="T123" s="56">
        <f t="shared" si="23"/>
        <v>380.49011884493348</v>
      </c>
      <c r="U123" s="50">
        <f t="shared" si="24"/>
        <v>83.768102168968582</v>
      </c>
      <c r="V123" s="50">
        <f t="shared" si="25"/>
        <v>18.468046438127935</v>
      </c>
      <c r="W123" s="2">
        <f t="shared" si="152"/>
        <v>6.6466016196637723E-2</v>
      </c>
      <c r="X123" s="2">
        <f t="shared" si="153"/>
        <v>0.71511342269995049</v>
      </c>
      <c r="Y123" s="2">
        <f t="shared" si="28"/>
        <v>1.1686946747644817</v>
      </c>
      <c r="Z123" s="2">
        <f t="shared" si="29"/>
        <v>1.9253519415597065</v>
      </c>
      <c r="AA123" s="50">
        <f t="shared" si="30"/>
        <v>758.53997944298908</v>
      </c>
      <c r="AB123" s="50">
        <f t="shared" si="31"/>
        <v>370.31070524683969</v>
      </c>
      <c r="AC123" s="50">
        <f t="shared" si="32"/>
        <v>82.312821773580851</v>
      </c>
      <c r="AD123" s="50">
        <f t="shared" si="33"/>
        <v>18.245310485094869</v>
      </c>
      <c r="AE123" s="2">
        <f t="shared" si="34"/>
        <v>6.4658633520239706E-2</v>
      </c>
      <c r="AF123" s="2">
        <f t="shared" si="35"/>
        <v>0.6760512435579914</v>
      </c>
      <c r="AG123" s="2">
        <f t="shared" si="36"/>
        <v>1.1792681875266546</v>
      </c>
      <c r="AH123" s="2">
        <f t="shared" si="37"/>
        <v>1.9581887812821661</v>
      </c>
      <c r="AI123" s="50">
        <f t="shared" si="38"/>
        <v>744.68092281808663</v>
      </c>
      <c r="AJ123" s="50">
        <f t="shared" si="39"/>
        <v>369.82122622146801</v>
      </c>
      <c r="AK123" s="50">
        <f t="shared" si="40"/>
        <v>82.245090874312623</v>
      </c>
      <c r="AL123" s="50">
        <f t="shared" si="41"/>
        <v>18.234815518301442</v>
      </c>
      <c r="AM123" s="2">
        <f t="shared" si="42"/>
        <v>6.4569283147422871E-2</v>
      </c>
      <c r="AN123" s="2">
        <f t="shared" si="43"/>
        <v>0.67418787804476688</v>
      </c>
      <c r="AO123" s="2">
        <f t="shared" si="44"/>
        <v>1.1797907258539375</v>
      </c>
      <c r="AP123" s="2">
        <f t="shared" si="45"/>
        <v>1.9597765082113421</v>
      </c>
      <c r="AQ123" s="50">
        <f t="shared" si="46"/>
        <v>743.98467005261489</v>
      </c>
      <c r="AR123" s="50">
        <f t="shared" si="47"/>
        <v>369.79643999982977</v>
      </c>
      <c r="AS123" s="50">
        <f t="shared" si="48"/>
        <v>82.241666377464668</v>
      </c>
      <c r="AT123" s="50">
        <f t="shared" si="49"/>
        <v>18.234284586930908</v>
      </c>
      <c r="AU123" s="2">
        <f t="shared" si="50"/>
        <v>6.4564752780139886E-2</v>
      </c>
      <c r="AV123" s="2">
        <f t="shared" si="51"/>
        <v>0.67409355642878932</v>
      </c>
      <c r="AW123" s="2">
        <f t="shared" si="52"/>
        <v>1.179817221724192</v>
      </c>
      <c r="AX123" s="2">
        <f t="shared" si="53"/>
        <v>1.9598569284466383</v>
      </c>
      <c r="AY123" s="50">
        <f t="shared" si="54"/>
        <v>743.94933632166669</v>
      </c>
      <c r="AZ123" s="50">
        <f t="shared" si="55"/>
        <v>369.79518163290845</v>
      </c>
      <c r="BA123" s="50">
        <f t="shared" si="56"/>
        <v>82.241492533335091</v>
      </c>
      <c r="BB123" s="50">
        <f t="shared" si="57"/>
        <v>18.234257633494067</v>
      </c>
      <c r="BC123" s="2">
        <f t="shared" si="58"/>
        <v>6.4564522763776305E-2</v>
      </c>
      <c r="BD123" s="2">
        <f t="shared" si="59"/>
        <v>0.67408876792375849</v>
      </c>
      <c r="BE123" s="2">
        <f t="shared" si="60"/>
        <v>1.1798185669795935</v>
      </c>
      <c r="BF123" s="2">
        <f t="shared" si="61"/>
        <v>1.9598610113399679</v>
      </c>
      <c r="BG123" s="50">
        <f t="shared" si="62"/>
        <v>743.94754227200701</v>
      </c>
      <c r="BH123" s="50">
        <f t="shared" si="63"/>
        <v>369.79511773875663</v>
      </c>
      <c r="BI123" s="50">
        <f t="shared" si="64"/>
        <v>82.241483706355254</v>
      </c>
      <c r="BJ123" s="50">
        <f t="shared" si="65"/>
        <v>18.234256264924461</v>
      </c>
      <c r="BK123" s="2">
        <f t="shared" si="66"/>
        <v>6.4564511084552259E-2</v>
      </c>
      <c r="BL123" s="2">
        <f t="shared" si="67"/>
        <v>0.67408852478547543</v>
      </c>
      <c r="BM123" s="2">
        <f t="shared" si="68"/>
        <v>1.1798186352857838</v>
      </c>
      <c r="BN123" s="2">
        <f t="shared" si="69"/>
        <v>1.9598612186508697</v>
      </c>
      <c r="BO123" s="50">
        <f t="shared" si="70"/>
        <v>743.94745117781008</v>
      </c>
      <c r="BP123" s="50">
        <f t="shared" si="71"/>
        <v>369.79511449448046</v>
      </c>
      <c r="BQ123" s="50">
        <f t="shared" si="72"/>
        <v>82.241483258158453</v>
      </c>
      <c r="BR123" s="50">
        <f t="shared" si="73"/>
        <v>18.234256195434263</v>
      </c>
      <c r="BS123" s="2">
        <f t="shared" si="74"/>
        <v>6.4564510491530308E-2</v>
      </c>
      <c r="BT123" s="2">
        <f t="shared" si="75"/>
        <v>0.6740885124399375</v>
      </c>
      <c r="BU123" s="2">
        <f t="shared" si="76"/>
        <v>1.1798186387540854</v>
      </c>
      <c r="BV123" s="2">
        <f t="shared" si="77"/>
        <v>1.959861229177245</v>
      </c>
      <c r="BW123" s="50">
        <f t="shared" si="78"/>
        <v>743.94744655242846</v>
      </c>
      <c r="BX123" s="50">
        <f t="shared" si="79"/>
        <v>369.79511432974971</v>
      </c>
      <c r="BY123" s="50">
        <f t="shared" si="80"/>
        <v>82.241483235400921</v>
      </c>
      <c r="BZ123" s="50">
        <f t="shared" si="81"/>
        <v>18.234256191905843</v>
      </c>
      <c r="CA123" s="2">
        <f t="shared" si="82"/>
        <v>6.4564510461419117E-2</v>
      </c>
      <c r="CB123" s="2">
        <f t="shared" si="83"/>
        <v>0.67408851181308294</v>
      </c>
      <c r="CC123" s="2">
        <f t="shared" si="84"/>
        <v>1.179818638930191</v>
      </c>
      <c r="CD123" s="2">
        <f t="shared" si="85"/>
        <v>1.9598612297117306</v>
      </c>
      <c r="CE123" s="50">
        <f t="shared" si="86"/>
        <v>743.94744631757112</v>
      </c>
      <c r="CF123" s="50">
        <f t="shared" si="87"/>
        <v>369.79511432138531</v>
      </c>
      <c r="CG123" s="50">
        <f t="shared" si="88"/>
        <v>82.241483234245351</v>
      </c>
      <c r="CH123" s="50">
        <f t="shared" si="89"/>
        <v>18.234256191726679</v>
      </c>
      <c r="CI123" s="2">
        <f t="shared" si="90"/>
        <v>6.4564510459890201E-2</v>
      </c>
      <c r="CJ123" s="2">
        <f t="shared" si="91"/>
        <v>0.6740885117812534</v>
      </c>
      <c r="CK123" s="2">
        <f t="shared" si="92"/>
        <v>1.179818638939133</v>
      </c>
      <c r="CL123" s="2">
        <f t="shared" si="93"/>
        <v>1.9598612297388698</v>
      </c>
      <c r="CM123" s="50">
        <f t="shared" si="94"/>
        <v>743.94744630564617</v>
      </c>
      <c r="CN123" s="50">
        <f t="shared" si="95"/>
        <v>369.79511432096069</v>
      </c>
      <c r="CO123" s="50">
        <f t="shared" si="96"/>
        <v>82.241483234186688</v>
      </c>
      <c r="CP123" s="50">
        <f t="shared" si="97"/>
        <v>18.234256191717584</v>
      </c>
      <c r="CQ123" s="2">
        <f t="shared" si="98"/>
        <v>6.4564510459812596E-2</v>
      </c>
      <c r="CR123" s="2">
        <f t="shared" si="99"/>
        <v>0.67408851177963758</v>
      </c>
      <c r="CS123" s="2">
        <f t="shared" si="100"/>
        <v>1.179818638939587</v>
      </c>
      <c r="CT123" s="2">
        <f t="shared" si="101"/>
        <v>1.9598612297402476</v>
      </c>
      <c r="CU123" s="50">
        <f t="shared" si="102"/>
        <v>743.94744630504044</v>
      </c>
      <c r="CV123" s="50">
        <f t="shared" si="103"/>
        <v>369.79511432093909</v>
      </c>
      <c r="CW123" s="66">
        <f t="shared" si="104"/>
        <v>82.24148323418369</v>
      </c>
      <c r="CX123" s="66">
        <f t="shared" si="105"/>
        <v>18.234256191717126</v>
      </c>
      <c r="CY123" s="67">
        <f t="shared" si="106"/>
        <v>6.4564510459808669E-2</v>
      </c>
      <c r="CZ123" s="67">
        <f t="shared" si="107"/>
        <v>0.67408851177955509</v>
      </c>
      <c r="DA123" s="67">
        <f t="shared" si="108"/>
        <v>1.1798186389396101</v>
      </c>
      <c r="DB123" s="67">
        <f t="shared" si="109"/>
        <v>1.9598612297403175</v>
      </c>
      <c r="DC123" s="66">
        <f t="shared" si="110"/>
        <v>743.94744630500952</v>
      </c>
      <c r="DD123" s="50">
        <f t="shared" si="111"/>
        <v>369.79511432093796</v>
      </c>
      <c r="DE123" s="66">
        <f t="shared" si="112"/>
        <v>82.241483234183548</v>
      </c>
      <c r="DF123" s="66">
        <f t="shared" si="113"/>
        <v>18.234256191717101</v>
      </c>
      <c r="DG123" s="67">
        <f t="shared" si="114"/>
        <v>6.4564510459808447E-2</v>
      </c>
      <c r="DH123" s="67">
        <f t="shared" si="115"/>
        <v>0.67408851177955098</v>
      </c>
      <c r="DI123" s="67">
        <f t="shared" si="116"/>
        <v>1.1798186389396115</v>
      </c>
      <c r="DJ123" s="67">
        <f t="shared" si="117"/>
        <v>1.9598612297403208</v>
      </c>
      <c r="DK123" s="66">
        <f t="shared" si="118"/>
        <v>743.94744630500804</v>
      </c>
      <c r="DL123" s="50">
        <f t="shared" si="119"/>
        <v>369.79511432093796</v>
      </c>
      <c r="DM123" s="66">
        <f t="shared" si="120"/>
        <v>82.241483234183548</v>
      </c>
      <c r="DN123" s="66">
        <f t="shared" si="121"/>
        <v>18.234256191717101</v>
      </c>
      <c r="DO123" s="67">
        <f t="shared" si="122"/>
        <v>6.4564510459808447E-2</v>
      </c>
      <c r="DP123" s="67">
        <f t="shared" si="123"/>
        <v>0.67408851177955098</v>
      </c>
      <c r="DQ123" s="67">
        <f t="shared" si="124"/>
        <v>1.1798186389396115</v>
      </c>
      <c r="DR123" s="67">
        <f t="shared" si="125"/>
        <v>1.9598612297403208</v>
      </c>
      <c r="DS123" s="66">
        <f t="shared" si="126"/>
        <v>743.94744630500804</v>
      </c>
      <c r="DT123" s="50">
        <f t="shared" si="127"/>
        <v>369.79511432093796</v>
      </c>
      <c r="DU123" s="66">
        <f t="shared" si="128"/>
        <v>82.241483234183548</v>
      </c>
      <c r="DV123" s="66">
        <f t="shared" si="129"/>
        <v>18.234256191717101</v>
      </c>
      <c r="DW123" s="67">
        <f t="shared" si="130"/>
        <v>6.4564510459808447E-2</v>
      </c>
      <c r="DX123" s="67">
        <f t="shared" si="131"/>
        <v>0.67408851177955098</v>
      </c>
      <c r="DY123" s="67">
        <f t="shared" si="132"/>
        <v>1.1798186389396115</v>
      </c>
      <c r="DZ123" s="67">
        <f t="shared" si="133"/>
        <v>1.9598612297403208</v>
      </c>
      <c r="EA123" s="66">
        <f t="shared" si="134"/>
        <v>743.94744630500804</v>
      </c>
      <c r="EB123" s="50">
        <f t="shared" si="135"/>
        <v>369.79511432093796</v>
      </c>
      <c r="EC123" s="66">
        <f t="shared" si="136"/>
        <v>82.241483234183548</v>
      </c>
      <c r="ED123" s="66">
        <f t="shared" si="137"/>
        <v>18.234256191717101</v>
      </c>
      <c r="EE123" s="67">
        <f t="shared" si="138"/>
        <v>6.4564510459808447E-2</v>
      </c>
      <c r="EF123" s="67">
        <f t="shared" si="139"/>
        <v>0.67408851177955098</v>
      </c>
      <c r="EG123" s="67">
        <f t="shared" si="140"/>
        <v>1.1798186389396115</v>
      </c>
      <c r="EH123" s="67">
        <f t="shared" si="141"/>
        <v>1.9598612297403208</v>
      </c>
      <c r="EI123" s="66">
        <f t="shared" si="142"/>
        <v>743.94744630500804</v>
      </c>
      <c r="EJ123" s="50">
        <f t="shared" si="143"/>
        <v>369.79511432093796</v>
      </c>
      <c r="EK123" s="66">
        <f t="shared" si="144"/>
        <v>82.241483234183548</v>
      </c>
      <c r="EL123" s="66">
        <f t="shared" si="145"/>
        <v>18.234256191717101</v>
      </c>
      <c r="EM123" s="67">
        <f t="shared" si="146"/>
        <v>6.4564510459808447E-2</v>
      </c>
      <c r="EN123" s="67">
        <f t="shared" si="147"/>
        <v>0.67408851177955098</v>
      </c>
      <c r="EO123" s="67">
        <f t="shared" si="148"/>
        <v>1.1798186389396115</v>
      </c>
      <c r="EP123" s="67">
        <f t="shared" si="149"/>
        <v>1.9598612297403208</v>
      </c>
      <c r="EQ123" s="50">
        <f t="shared" si="150"/>
        <v>0.5098719576669507</v>
      </c>
      <c r="ER123" s="50">
        <f t="shared" si="151"/>
        <v>96.645114320937978</v>
      </c>
    </row>
    <row r="124" spans="19:148" x14ac:dyDescent="0.25">
      <c r="S124" s="50">
        <v>0.62</v>
      </c>
      <c r="T124" s="56">
        <f t="shared" si="23"/>
        <v>380.45766139754573</v>
      </c>
      <c r="U124" s="50">
        <f t="shared" si="24"/>
        <v>83.763314196453535</v>
      </c>
      <c r="V124" s="50">
        <f t="shared" si="25"/>
        <v>18.467322306437833</v>
      </c>
      <c r="W124" s="2">
        <f t="shared" si="152"/>
        <v>6.6460410365792727E-2</v>
      </c>
      <c r="X124" s="2">
        <f t="shared" si="153"/>
        <v>0.7149878980369061</v>
      </c>
      <c r="Y124" s="2">
        <f t="shared" si="28"/>
        <v>1.1586302360887868</v>
      </c>
      <c r="Z124" s="2">
        <f t="shared" si="29"/>
        <v>1.9523293547724165</v>
      </c>
      <c r="AA124" s="50">
        <f t="shared" si="30"/>
        <v>759.95739656450314</v>
      </c>
      <c r="AB124" s="50">
        <f t="shared" si="31"/>
        <v>370.36035329926278</v>
      </c>
      <c r="AC124" s="50">
        <f t="shared" si="32"/>
        <v>82.319702810819521</v>
      </c>
      <c r="AD124" s="50">
        <f t="shared" si="33"/>
        <v>18.24637607113619</v>
      </c>
      <c r="AE124" s="2">
        <f t="shared" si="34"/>
        <v>6.4667684075474713E-2</v>
      </c>
      <c r="AF124" s="2">
        <f t="shared" si="35"/>
        <v>0.67624031994818135</v>
      </c>
      <c r="AG124" s="2">
        <f t="shared" si="36"/>
        <v>1.1685715859233474</v>
      </c>
      <c r="AH124" s="2">
        <f t="shared" si="37"/>
        <v>1.9865927746612713</v>
      </c>
      <c r="AI124" s="50">
        <f t="shared" si="38"/>
        <v>746.17959881242894</v>
      </c>
      <c r="AJ124" s="50">
        <f t="shared" si="39"/>
        <v>369.87451410180495</v>
      </c>
      <c r="AK124" s="50">
        <f t="shared" si="40"/>
        <v>82.252454910972759</v>
      </c>
      <c r="AL124" s="50">
        <f t="shared" si="41"/>
        <v>18.235957134346542</v>
      </c>
      <c r="AM124" s="2">
        <f t="shared" si="42"/>
        <v>6.4579021074133644E-2</v>
      </c>
      <c r="AN124" s="2">
        <f t="shared" si="43"/>
        <v>0.67439067156888299</v>
      </c>
      <c r="AO124" s="2">
        <f t="shared" si="44"/>
        <v>1.16906328736114</v>
      </c>
      <c r="AP124" s="2">
        <f t="shared" si="45"/>
        <v>1.9882517287812371</v>
      </c>
      <c r="AQ124" s="50">
        <f t="shared" si="46"/>
        <v>745.48728712575462</v>
      </c>
      <c r="AR124" s="50">
        <f t="shared" si="47"/>
        <v>369.849908702986</v>
      </c>
      <c r="AS124" s="50">
        <f t="shared" si="48"/>
        <v>82.249054315034158</v>
      </c>
      <c r="AT124" s="50">
        <f t="shared" si="49"/>
        <v>18.235429970790893</v>
      </c>
      <c r="AU124" s="2">
        <f t="shared" si="50"/>
        <v>6.4574524961100013E-2</v>
      </c>
      <c r="AV124" s="2">
        <f t="shared" si="51"/>
        <v>0.67429703076510383</v>
      </c>
      <c r="AW124" s="2">
        <f t="shared" si="52"/>
        <v>1.1690882234023283</v>
      </c>
      <c r="AX124" s="2">
        <f t="shared" si="53"/>
        <v>1.9883357716694665</v>
      </c>
      <c r="AY124" s="50">
        <f t="shared" si="54"/>
        <v>745.45214912995982</v>
      </c>
      <c r="AZ124" s="50">
        <f t="shared" si="55"/>
        <v>369.84865936832193</v>
      </c>
      <c r="BA124" s="50">
        <f t="shared" si="56"/>
        <v>82.248881663698114</v>
      </c>
      <c r="BB124" s="50">
        <f t="shared" si="57"/>
        <v>18.235403205454286</v>
      </c>
      <c r="BC124" s="2">
        <f t="shared" si="58"/>
        <v>6.4574296656970231E-2</v>
      </c>
      <c r="BD124" s="2">
        <f t="shared" si="59"/>
        <v>0.67429227625995081</v>
      </c>
      <c r="BE124" s="2">
        <f t="shared" si="60"/>
        <v>1.1690894896122304</v>
      </c>
      <c r="BF124" s="2">
        <f t="shared" si="61"/>
        <v>1.9883400389958799</v>
      </c>
      <c r="BG124" s="50">
        <f t="shared" si="62"/>
        <v>745.45036480922204</v>
      </c>
      <c r="BH124" s="50">
        <f t="shared" si="63"/>
        <v>369.84859592535076</v>
      </c>
      <c r="BI124" s="50">
        <f t="shared" si="64"/>
        <v>82.248872896254753</v>
      </c>
      <c r="BJ124" s="50">
        <f t="shared" si="65"/>
        <v>18.235401846276197</v>
      </c>
      <c r="BK124" s="2">
        <f t="shared" si="66"/>
        <v>6.4574285063327311E-2</v>
      </c>
      <c r="BL124" s="2">
        <f t="shared" si="67"/>
        <v>0.674292034819724</v>
      </c>
      <c r="BM124" s="2">
        <f t="shared" si="68"/>
        <v>1.169089553912374</v>
      </c>
      <c r="BN124" s="2">
        <f t="shared" si="69"/>
        <v>1.9883402556968814</v>
      </c>
      <c r="BO124" s="50">
        <f t="shared" si="70"/>
        <v>745.45027419840176</v>
      </c>
      <c r="BP124" s="50">
        <f t="shared" si="71"/>
        <v>369.84859270360619</v>
      </c>
      <c r="BQ124" s="50">
        <f t="shared" si="72"/>
        <v>82.248872451028845</v>
      </c>
      <c r="BR124" s="50">
        <f t="shared" si="73"/>
        <v>18.235401777254783</v>
      </c>
      <c r="BS124" s="2">
        <f t="shared" si="74"/>
        <v>6.4574284474581814E-2</v>
      </c>
      <c r="BT124" s="2">
        <f t="shared" si="75"/>
        <v>0.67429202255896936</v>
      </c>
      <c r="BU124" s="2">
        <f t="shared" si="76"/>
        <v>1.1690895571776478</v>
      </c>
      <c r="BV124" s="2">
        <f t="shared" si="77"/>
        <v>1.9883402667013363</v>
      </c>
      <c r="BW124" s="50">
        <f t="shared" si="78"/>
        <v>745.45026959702511</v>
      </c>
      <c r="BX124" s="50">
        <f t="shared" si="79"/>
        <v>369.84859254000037</v>
      </c>
      <c r="BY124" s="50">
        <f t="shared" si="80"/>
        <v>82.248872428419489</v>
      </c>
      <c r="BZ124" s="50">
        <f t="shared" si="81"/>
        <v>18.235401773749743</v>
      </c>
      <c r="CA124" s="2">
        <f t="shared" si="82"/>
        <v>6.4574284444684257E-2</v>
      </c>
      <c r="CB124" s="2">
        <f t="shared" si="83"/>
        <v>0.67429202193634719</v>
      </c>
      <c r="CC124" s="2">
        <f t="shared" si="84"/>
        <v>1.1690895573434643</v>
      </c>
      <c r="CD124" s="2">
        <f t="shared" si="85"/>
        <v>1.9883402672601613</v>
      </c>
      <c r="CE124" s="50">
        <f t="shared" si="86"/>
        <v>745.4502693633591</v>
      </c>
      <c r="CF124" s="50">
        <f t="shared" si="87"/>
        <v>369.84859253169213</v>
      </c>
      <c r="CG124" s="50">
        <f t="shared" si="88"/>
        <v>82.248872427271337</v>
      </c>
      <c r="CH124" s="50">
        <f t="shared" si="89"/>
        <v>18.235401773571756</v>
      </c>
      <c r="CI124" s="2">
        <f t="shared" si="90"/>
        <v>6.4574284443166013E-2</v>
      </c>
      <c r="CJ124" s="2">
        <f t="shared" si="91"/>
        <v>0.67429202190472903</v>
      </c>
      <c r="CK124" s="2">
        <f t="shared" si="92"/>
        <v>1.1690895573518847</v>
      </c>
      <c r="CL124" s="2">
        <f t="shared" si="93"/>
        <v>1.9883402672885395</v>
      </c>
      <c r="CM124" s="50">
        <f t="shared" si="94"/>
        <v>745.4502693514936</v>
      </c>
      <c r="CN124" s="50">
        <f t="shared" si="95"/>
        <v>369.84859253127036</v>
      </c>
      <c r="CO124" s="50">
        <f t="shared" si="96"/>
        <v>82.248872427213044</v>
      </c>
      <c r="CP124" s="50">
        <f t="shared" si="97"/>
        <v>18.235401773562717</v>
      </c>
      <c r="CQ124" s="2">
        <f t="shared" si="98"/>
        <v>6.4574284443088922E-2</v>
      </c>
      <c r="CR124" s="2">
        <f t="shared" si="99"/>
        <v>0.67429202190312387</v>
      </c>
      <c r="CS124" s="2">
        <f t="shared" si="100"/>
        <v>1.1690895573523121</v>
      </c>
      <c r="CT124" s="2">
        <f t="shared" si="101"/>
        <v>1.9883402672899804</v>
      </c>
      <c r="CU124" s="50">
        <f t="shared" si="102"/>
        <v>745.45026935089129</v>
      </c>
      <c r="CV124" s="50">
        <f t="shared" si="103"/>
        <v>369.84859253124887</v>
      </c>
      <c r="CW124" s="66">
        <f t="shared" si="104"/>
        <v>82.248872427210074</v>
      </c>
      <c r="CX124" s="66">
        <f t="shared" si="105"/>
        <v>18.235401773562263</v>
      </c>
      <c r="CY124" s="67">
        <f t="shared" si="106"/>
        <v>6.4574284443085037E-2</v>
      </c>
      <c r="CZ124" s="67">
        <f t="shared" si="107"/>
        <v>0.67429202190304194</v>
      </c>
      <c r="DA124" s="67">
        <f t="shared" si="108"/>
        <v>1.1690895573523339</v>
      </c>
      <c r="DB124" s="67">
        <f t="shared" si="109"/>
        <v>1.9883402672900541</v>
      </c>
      <c r="DC124" s="66">
        <f t="shared" si="110"/>
        <v>745.4502693508598</v>
      </c>
      <c r="DD124" s="50">
        <f t="shared" si="111"/>
        <v>369.84859253124773</v>
      </c>
      <c r="DE124" s="66">
        <f t="shared" si="112"/>
        <v>82.248872427209903</v>
      </c>
      <c r="DF124" s="66">
        <f t="shared" si="113"/>
        <v>18.235401773562238</v>
      </c>
      <c r="DG124" s="67">
        <f t="shared" si="114"/>
        <v>6.4574284443084828E-2</v>
      </c>
      <c r="DH124" s="67">
        <f t="shared" si="115"/>
        <v>0.67429202190303739</v>
      </c>
      <c r="DI124" s="67">
        <f t="shared" si="116"/>
        <v>1.1690895573523352</v>
      </c>
      <c r="DJ124" s="67">
        <f t="shared" si="117"/>
        <v>1.9883402672900583</v>
      </c>
      <c r="DK124" s="66">
        <f t="shared" si="118"/>
        <v>745.45026935085866</v>
      </c>
      <c r="DL124" s="50">
        <f t="shared" si="119"/>
        <v>369.84859253124773</v>
      </c>
      <c r="DM124" s="66">
        <f t="shared" si="120"/>
        <v>82.248872427209903</v>
      </c>
      <c r="DN124" s="66">
        <f t="shared" si="121"/>
        <v>18.235401773562238</v>
      </c>
      <c r="DO124" s="67">
        <f t="shared" si="122"/>
        <v>6.4574284443084828E-2</v>
      </c>
      <c r="DP124" s="67">
        <f t="shared" si="123"/>
        <v>0.67429202190303739</v>
      </c>
      <c r="DQ124" s="67">
        <f t="shared" si="124"/>
        <v>1.1690895573523352</v>
      </c>
      <c r="DR124" s="67">
        <f t="shared" si="125"/>
        <v>1.9883402672900583</v>
      </c>
      <c r="DS124" s="66">
        <f t="shared" si="126"/>
        <v>745.45026935085866</v>
      </c>
      <c r="DT124" s="50">
        <f t="shared" si="127"/>
        <v>369.84859253124773</v>
      </c>
      <c r="DU124" s="66">
        <f t="shared" si="128"/>
        <v>82.248872427209903</v>
      </c>
      <c r="DV124" s="66">
        <f t="shared" si="129"/>
        <v>18.235401773562238</v>
      </c>
      <c r="DW124" s="67">
        <f t="shared" si="130"/>
        <v>6.4574284443084828E-2</v>
      </c>
      <c r="DX124" s="67">
        <f t="shared" si="131"/>
        <v>0.67429202190303739</v>
      </c>
      <c r="DY124" s="67">
        <f t="shared" si="132"/>
        <v>1.1690895573523352</v>
      </c>
      <c r="DZ124" s="67">
        <f t="shared" si="133"/>
        <v>1.9883402672900583</v>
      </c>
      <c r="EA124" s="66">
        <f t="shared" si="134"/>
        <v>745.45026935085866</v>
      </c>
      <c r="EB124" s="50">
        <f t="shared" si="135"/>
        <v>369.84859253124773</v>
      </c>
      <c r="EC124" s="66">
        <f t="shared" si="136"/>
        <v>82.248872427209903</v>
      </c>
      <c r="ED124" s="66">
        <f t="shared" si="137"/>
        <v>18.235401773562238</v>
      </c>
      <c r="EE124" s="67">
        <f t="shared" si="138"/>
        <v>6.4574284443084828E-2</v>
      </c>
      <c r="EF124" s="67">
        <f t="shared" si="139"/>
        <v>0.67429202190303739</v>
      </c>
      <c r="EG124" s="67">
        <f t="shared" si="140"/>
        <v>1.1690895573523352</v>
      </c>
      <c r="EH124" s="67">
        <f t="shared" si="141"/>
        <v>1.9883402672900583</v>
      </c>
      <c r="EI124" s="66">
        <f t="shared" si="142"/>
        <v>745.45026935085866</v>
      </c>
      <c r="EJ124" s="50">
        <f t="shared" si="143"/>
        <v>369.84859253124773</v>
      </c>
      <c r="EK124" s="66">
        <f t="shared" si="144"/>
        <v>82.248872427209903</v>
      </c>
      <c r="EL124" s="66">
        <f t="shared" si="145"/>
        <v>18.235401773562238</v>
      </c>
      <c r="EM124" s="67">
        <f t="shared" si="146"/>
        <v>6.4574284443084828E-2</v>
      </c>
      <c r="EN124" s="67">
        <f t="shared" si="147"/>
        <v>0.67429202190303739</v>
      </c>
      <c r="EO124" s="67">
        <f t="shared" si="148"/>
        <v>1.1690895573523352</v>
      </c>
      <c r="EP124" s="67">
        <f t="shared" si="149"/>
        <v>1.9883402672900583</v>
      </c>
      <c r="EQ124" s="50">
        <f t="shared" si="150"/>
        <v>0.51455514905884936</v>
      </c>
      <c r="ER124" s="50">
        <f t="shared" si="151"/>
        <v>96.698592531247755</v>
      </c>
    </row>
    <row r="125" spans="19:148" x14ac:dyDescent="0.25">
      <c r="S125" s="50">
        <v>0.63</v>
      </c>
      <c r="T125" s="56">
        <f t="shared" si="23"/>
        <v>380.42520395015799</v>
      </c>
      <c r="U125" s="50">
        <f t="shared" si="24"/>
        <v>83.758527207952653</v>
      </c>
      <c r="V125" s="50">
        <f t="shared" si="25"/>
        <v>18.466598266048742</v>
      </c>
      <c r="W125" s="2">
        <f t="shared" si="152"/>
        <v>6.6454803510564875E-2</v>
      </c>
      <c r="X125" s="2">
        <f t="shared" si="153"/>
        <v>0.71486237981055689</v>
      </c>
      <c r="Y125" s="2">
        <f t="shared" si="28"/>
        <v>1.149003199300779</v>
      </c>
      <c r="Z125" s="2">
        <f t="shared" si="29"/>
        <v>1.9798671294049057</v>
      </c>
      <c r="AA125" s="50">
        <f t="shared" si="30"/>
        <v>761.50341187095978</v>
      </c>
      <c r="AB125" s="50">
        <f t="shared" si="31"/>
        <v>370.41441962250417</v>
      </c>
      <c r="AC125" s="50">
        <f t="shared" si="32"/>
        <v>82.327198527486217</v>
      </c>
      <c r="AD125" s="50">
        <f t="shared" si="33"/>
        <v>18.247536711644198</v>
      </c>
      <c r="AE125" s="2">
        <f t="shared" si="34"/>
        <v>6.4677537479046393E-2</v>
      </c>
      <c r="AF125" s="2">
        <f t="shared" si="35"/>
        <v>0.6764462382185884</v>
      </c>
      <c r="AG125" s="2">
        <f t="shared" si="36"/>
        <v>1.1583356225206851</v>
      </c>
      <c r="AH125" s="2">
        <f t="shared" si="37"/>
        <v>2.0155920782167187</v>
      </c>
      <c r="AI125" s="50">
        <f t="shared" si="38"/>
        <v>747.81266990087533</v>
      </c>
      <c r="AJ125" s="50">
        <f t="shared" si="39"/>
        <v>369.93248115789231</v>
      </c>
      <c r="AK125" s="50">
        <f t="shared" si="40"/>
        <v>82.260468236350746</v>
      </c>
      <c r="AL125" s="50">
        <f t="shared" si="41"/>
        <v>18.237199254046669</v>
      </c>
      <c r="AM125" s="2">
        <f t="shared" si="42"/>
        <v>6.4589611125834584E-2</v>
      </c>
      <c r="AN125" s="2">
        <f t="shared" si="43"/>
        <v>0.67461129017460741</v>
      </c>
      <c r="AO125" s="2">
        <f t="shared" si="44"/>
        <v>1.1587975393108456</v>
      </c>
      <c r="AP125" s="2">
        <f t="shared" si="45"/>
        <v>2.017323999584824</v>
      </c>
      <c r="AQ125" s="50">
        <f t="shared" si="46"/>
        <v>747.12465633989154</v>
      </c>
      <c r="AR125" s="50">
        <f t="shared" si="47"/>
        <v>369.90807223162255</v>
      </c>
      <c r="AS125" s="50">
        <f t="shared" si="48"/>
        <v>82.257093625806277</v>
      </c>
      <c r="AT125" s="50">
        <f t="shared" si="49"/>
        <v>18.236676185981239</v>
      </c>
      <c r="AU125" s="2">
        <f t="shared" si="50"/>
        <v>6.4585152213492064E-2</v>
      </c>
      <c r="AV125" s="2">
        <f t="shared" si="51"/>
        <v>0.67451838921464735</v>
      </c>
      <c r="AW125" s="2">
        <f t="shared" si="52"/>
        <v>1.1588209661168474</v>
      </c>
      <c r="AX125" s="2">
        <f t="shared" si="53"/>
        <v>2.0174117460430829</v>
      </c>
      <c r="AY125" s="50">
        <f t="shared" si="54"/>
        <v>747.08973567550788</v>
      </c>
      <c r="AZ125" s="50">
        <f t="shared" si="55"/>
        <v>369.9068328479392</v>
      </c>
      <c r="BA125" s="50">
        <f t="shared" si="56"/>
        <v>82.256922290231884</v>
      </c>
      <c r="BB125" s="50">
        <f t="shared" si="57"/>
        <v>18.23664962803921</v>
      </c>
      <c r="BC125" s="2">
        <f t="shared" si="58"/>
        <v>6.45849257939069E-2</v>
      </c>
      <c r="BD125" s="2">
        <f t="shared" si="59"/>
        <v>0.67451367217885971</v>
      </c>
      <c r="BE125" s="2">
        <f t="shared" si="60"/>
        <v>1.1588221557147926</v>
      </c>
      <c r="BF125" s="2">
        <f t="shared" si="61"/>
        <v>2.0174162015179631</v>
      </c>
      <c r="BG125" s="50">
        <f t="shared" si="62"/>
        <v>747.08796235721491</v>
      </c>
      <c r="BH125" s="50">
        <f t="shared" si="63"/>
        <v>369.90676990910652</v>
      </c>
      <c r="BI125" s="50">
        <f t="shared" si="64"/>
        <v>82.256913589440273</v>
      </c>
      <c r="BJ125" s="50">
        <f t="shared" si="65"/>
        <v>18.23664827936744</v>
      </c>
      <c r="BK125" s="2">
        <f t="shared" si="66"/>
        <v>6.4584914295747628E-2</v>
      </c>
      <c r="BL125" s="2">
        <f t="shared" si="67"/>
        <v>0.67451343263686114</v>
      </c>
      <c r="BM125" s="2">
        <f t="shared" si="68"/>
        <v>1.1588222161256003</v>
      </c>
      <c r="BN125" s="2">
        <f t="shared" si="69"/>
        <v>2.0174164277777016</v>
      </c>
      <c r="BO125" s="50">
        <f t="shared" si="70"/>
        <v>747.08787230342512</v>
      </c>
      <c r="BP125" s="50">
        <f t="shared" si="71"/>
        <v>369.90676671290305</v>
      </c>
      <c r="BQ125" s="50">
        <f t="shared" si="72"/>
        <v>82.256913147590708</v>
      </c>
      <c r="BR125" s="50">
        <f t="shared" si="73"/>
        <v>18.236648210878265</v>
      </c>
      <c r="BS125" s="2">
        <f t="shared" si="74"/>
        <v>6.4584913711840039E-2</v>
      </c>
      <c r="BT125" s="2">
        <f t="shared" si="75"/>
        <v>0.67451342047227392</v>
      </c>
      <c r="BU125" s="2">
        <f t="shared" si="76"/>
        <v>1.1588222191934241</v>
      </c>
      <c r="BV125" s="2">
        <f t="shared" si="77"/>
        <v>2.0174164392677807</v>
      </c>
      <c r="BW125" s="50">
        <f t="shared" si="78"/>
        <v>747.08786773024951</v>
      </c>
      <c r="BX125" s="50">
        <f t="shared" si="79"/>
        <v>369.90676655059121</v>
      </c>
      <c r="BY125" s="50">
        <f t="shared" si="80"/>
        <v>82.256913125152423</v>
      </c>
      <c r="BZ125" s="50">
        <f t="shared" si="81"/>
        <v>18.236648207400201</v>
      </c>
      <c r="CA125" s="2">
        <f t="shared" si="82"/>
        <v>6.4584913682187634E-2</v>
      </c>
      <c r="CB125" s="2">
        <f t="shared" si="83"/>
        <v>0.67451341985452362</v>
      </c>
      <c r="CC125" s="2">
        <f t="shared" si="84"/>
        <v>1.1588222193492164</v>
      </c>
      <c r="CD125" s="2">
        <f t="shared" si="85"/>
        <v>2.0174164398512779</v>
      </c>
      <c r="CE125" s="50">
        <f t="shared" si="86"/>
        <v>747.08786749801163</v>
      </c>
      <c r="CF125" s="50">
        <f t="shared" si="87"/>
        <v>369.90676654234846</v>
      </c>
      <c r="CG125" s="50">
        <f t="shared" si="88"/>
        <v>82.256913124012883</v>
      </c>
      <c r="CH125" s="50">
        <f t="shared" si="89"/>
        <v>18.236648207223567</v>
      </c>
      <c r="CI125" s="2">
        <f t="shared" si="90"/>
        <v>6.458491368068181E-2</v>
      </c>
      <c r="CJ125" s="2">
        <f t="shared" si="91"/>
        <v>0.67451341982315183</v>
      </c>
      <c r="CK125" s="2">
        <f t="shared" si="92"/>
        <v>1.158822219357128</v>
      </c>
      <c r="CL125" s="2">
        <f t="shared" si="93"/>
        <v>2.0174164398809102</v>
      </c>
      <c r="CM125" s="50">
        <f t="shared" si="94"/>
        <v>747.08786748621765</v>
      </c>
      <c r="CN125" s="50">
        <f t="shared" si="95"/>
        <v>369.90676654192998</v>
      </c>
      <c r="CO125" s="50">
        <f t="shared" si="96"/>
        <v>82.256913123955059</v>
      </c>
      <c r="CP125" s="50">
        <f t="shared" si="97"/>
        <v>18.2366482072146</v>
      </c>
      <c r="CQ125" s="2">
        <f t="shared" si="98"/>
        <v>6.4584913680605302E-2</v>
      </c>
      <c r="CR125" s="2">
        <f t="shared" si="99"/>
        <v>0.67451341982155921</v>
      </c>
      <c r="CS125" s="2">
        <f t="shared" si="100"/>
        <v>1.1588222193575297</v>
      </c>
      <c r="CT125" s="2">
        <f t="shared" si="101"/>
        <v>2.0174164398824144</v>
      </c>
      <c r="CU125" s="50">
        <f t="shared" si="102"/>
        <v>747.08786748561909</v>
      </c>
      <c r="CV125" s="50">
        <f t="shared" si="103"/>
        <v>369.90676654190872</v>
      </c>
      <c r="CW125" s="66">
        <f t="shared" si="104"/>
        <v>82.256913123952131</v>
      </c>
      <c r="CX125" s="66">
        <f t="shared" si="105"/>
        <v>18.236648207214149</v>
      </c>
      <c r="CY125" s="67">
        <f t="shared" si="106"/>
        <v>6.4584913680601458E-2</v>
      </c>
      <c r="CZ125" s="67">
        <f t="shared" si="107"/>
        <v>0.67451341982147828</v>
      </c>
      <c r="DA125" s="67">
        <f t="shared" si="108"/>
        <v>1.1588222193575504</v>
      </c>
      <c r="DB125" s="67">
        <f t="shared" si="109"/>
        <v>2.0174164398824908</v>
      </c>
      <c r="DC125" s="66">
        <f t="shared" si="110"/>
        <v>747.08786748558839</v>
      </c>
      <c r="DD125" s="50">
        <f t="shared" si="111"/>
        <v>369.90676654190759</v>
      </c>
      <c r="DE125" s="66">
        <f t="shared" si="112"/>
        <v>82.256913123951961</v>
      </c>
      <c r="DF125" s="66">
        <f t="shared" si="113"/>
        <v>18.23664820721412</v>
      </c>
      <c r="DG125" s="67">
        <f t="shared" si="114"/>
        <v>6.458491368060125E-2</v>
      </c>
      <c r="DH125" s="67">
        <f t="shared" si="115"/>
        <v>0.67451341982147384</v>
      </c>
      <c r="DI125" s="67">
        <f t="shared" si="116"/>
        <v>1.1588222193575515</v>
      </c>
      <c r="DJ125" s="67">
        <f t="shared" si="117"/>
        <v>2.0174164398824952</v>
      </c>
      <c r="DK125" s="66">
        <f t="shared" si="118"/>
        <v>747.08786748558646</v>
      </c>
      <c r="DL125" s="50">
        <f t="shared" si="119"/>
        <v>369.90676654190759</v>
      </c>
      <c r="DM125" s="66">
        <f t="shared" si="120"/>
        <v>82.256913123951961</v>
      </c>
      <c r="DN125" s="66">
        <f t="shared" si="121"/>
        <v>18.23664820721412</v>
      </c>
      <c r="DO125" s="67">
        <f t="shared" si="122"/>
        <v>6.458491368060125E-2</v>
      </c>
      <c r="DP125" s="67">
        <f t="shared" si="123"/>
        <v>0.67451341982147384</v>
      </c>
      <c r="DQ125" s="67">
        <f t="shared" si="124"/>
        <v>1.1588222193575515</v>
      </c>
      <c r="DR125" s="67">
        <f t="shared" si="125"/>
        <v>2.0174164398824952</v>
      </c>
      <c r="DS125" s="66">
        <f t="shared" si="126"/>
        <v>747.08786748558646</v>
      </c>
      <c r="DT125" s="50">
        <f t="shared" si="127"/>
        <v>369.90676654190759</v>
      </c>
      <c r="DU125" s="66">
        <f t="shared" si="128"/>
        <v>82.256913123951961</v>
      </c>
      <c r="DV125" s="66">
        <f t="shared" si="129"/>
        <v>18.23664820721412</v>
      </c>
      <c r="DW125" s="67">
        <f t="shared" si="130"/>
        <v>6.458491368060125E-2</v>
      </c>
      <c r="DX125" s="67">
        <f t="shared" si="131"/>
        <v>0.67451341982147384</v>
      </c>
      <c r="DY125" s="67">
        <f t="shared" si="132"/>
        <v>1.1588222193575515</v>
      </c>
      <c r="DZ125" s="67">
        <f t="shared" si="133"/>
        <v>2.0174164398824952</v>
      </c>
      <c r="EA125" s="66">
        <f t="shared" si="134"/>
        <v>747.08786748558646</v>
      </c>
      <c r="EB125" s="50">
        <f t="shared" si="135"/>
        <v>369.90676654190759</v>
      </c>
      <c r="EC125" s="66">
        <f t="shared" si="136"/>
        <v>82.256913123951961</v>
      </c>
      <c r="ED125" s="66">
        <f t="shared" si="137"/>
        <v>18.23664820721412</v>
      </c>
      <c r="EE125" s="67">
        <f t="shared" si="138"/>
        <v>6.458491368060125E-2</v>
      </c>
      <c r="EF125" s="67">
        <f t="shared" si="139"/>
        <v>0.67451341982147384</v>
      </c>
      <c r="EG125" s="67">
        <f t="shared" si="140"/>
        <v>1.1588222193575515</v>
      </c>
      <c r="EH125" s="67">
        <f t="shared" si="141"/>
        <v>2.0174164398824952</v>
      </c>
      <c r="EI125" s="66">
        <f t="shared" si="142"/>
        <v>747.08786748558646</v>
      </c>
      <c r="EJ125" s="50">
        <f t="shared" si="143"/>
        <v>369.90676654190759</v>
      </c>
      <c r="EK125" s="66">
        <f t="shared" si="144"/>
        <v>82.256913123951961</v>
      </c>
      <c r="EL125" s="66">
        <f t="shared" si="145"/>
        <v>18.23664820721412</v>
      </c>
      <c r="EM125" s="67">
        <f t="shared" si="146"/>
        <v>6.458491368060125E-2</v>
      </c>
      <c r="EN125" s="67">
        <f t="shared" si="147"/>
        <v>0.67451341982147384</v>
      </c>
      <c r="EO125" s="67">
        <f t="shared" si="148"/>
        <v>1.1588222193575515</v>
      </c>
      <c r="EP125" s="67">
        <f t="shared" si="149"/>
        <v>2.0174164398824952</v>
      </c>
      <c r="EQ125" s="50">
        <f t="shared" si="150"/>
        <v>0.51940105637771017</v>
      </c>
      <c r="ER125" s="50">
        <f t="shared" si="151"/>
        <v>96.756766541907609</v>
      </c>
    </row>
    <row r="126" spans="19:148" x14ac:dyDescent="0.25">
      <c r="S126" s="50">
        <v>0.64</v>
      </c>
      <c r="T126" s="56">
        <f t="shared" si="23"/>
        <v>380.39274650277025</v>
      </c>
      <c r="U126" s="50">
        <f t="shared" si="24"/>
        <v>83.753741203075606</v>
      </c>
      <c r="V126" s="50">
        <f t="shared" si="25"/>
        <v>18.465874316939058</v>
      </c>
      <c r="W126" s="2">
        <f t="shared" si="152"/>
        <v>6.6449195631149788E-2</v>
      </c>
      <c r="X126" s="2">
        <f t="shared" si="153"/>
        <v>0.71473686801867686</v>
      </c>
      <c r="Y126" s="2">
        <f t="shared" si="28"/>
        <v>1.1397957887289705</v>
      </c>
      <c r="Z126" s="2">
        <f t="shared" si="29"/>
        <v>2.0079800401408381</v>
      </c>
      <c r="AA126" s="50">
        <f t="shared" si="30"/>
        <v>763.18431273267993</v>
      </c>
      <c r="AB126" s="50">
        <f t="shared" si="31"/>
        <v>370.4731014637706</v>
      </c>
      <c r="AC126" s="50">
        <f t="shared" si="32"/>
        <v>82.335336879352724</v>
      </c>
      <c r="AD126" s="50">
        <f t="shared" si="33"/>
        <v>18.248796700154319</v>
      </c>
      <c r="AE126" s="2">
        <f t="shared" si="34"/>
        <v>6.4688229003482256E-2</v>
      </c>
      <c r="AF126" s="2">
        <f t="shared" si="35"/>
        <v>0.6766697537055143</v>
      </c>
      <c r="AG126" s="2">
        <f t="shared" si="36"/>
        <v>1.1485419131803767</v>
      </c>
      <c r="AH126" s="2">
        <f t="shared" si="37"/>
        <v>2.0451997957918837</v>
      </c>
      <c r="AI126" s="50">
        <f t="shared" si="38"/>
        <v>749.58709551149059</v>
      </c>
      <c r="AJ126" s="50">
        <f t="shared" si="39"/>
        <v>369.99534858159791</v>
      </c>
      <c r="AK126" s="50">
        <f t="shared" si="40"/>
        <v>82.269162117210271</v>
      </c>
      <c r="AL126" s="50">
        <f t="shared" si="41"/>
        <v>18.238546684235089</v>
      </c>
      <c r="AM126" s="2">
        <f t="shared" si="42"/>
        <v>6.4601092946566602E-2</v>
      </c>
      <c r="AN126" s="2">
        <f t="shared" si="43"/>
        <v>0.67485058034364165</v>
      </c>
      <c r="AO126" s="2">
        <f t="shared" si="44"/>
        <v>1.1489750646598242</v>
      </c>
      <c r="AP126" s="2">
        <f t="shared" si="45"/>
        <v>2.04700627097042</v>
      </c>
      <c r="AQ126" s="50">
        <f t="shared" si="46"/>
        <v>748.90379112215464</v>
      </c>
      <c r="AR126" s="50">
        <f t="shared" si="47"/>
        <v>369.97115369935773</v>
      </c>
      <c r="AS126" s="50">
        <f t="shared" si="48"/>
        <v>82.265815842250305</v>
      </c>
      <c r="AT126" s="50">
        <f t="shared" si="49"/>
        <v>18.238028080525467</v>
      </c>
      <c r="AU126" s="2">
        <f t="shared" si="50"/>
        <v>6.4596674532288317E-2</v>
      </c>
      <c r="AV126" s="2">
        <f t="shared" si="51"/>
        <v>0.67475848557388773</v>
      </c>
      <c r="AW126" s="2">
        <f t="shared" si="52"/>
        <v>1.1489970309125455</v>
      </c>
      <c r="AX126" s="2">
        <f t="shared" si="53"/>
        <v>2.0470977901759597</v>
      </c>
      <c r="AY126" s="50">
        <f t="shared" si="54"/>
        <v>748.86911316083308</v>
      </c>
      <c r="AZ126" s="50">
        <f t="shared" si="55"/>
        <v>369.96992531897706</v>
      </c>
      <c r="BA126" s="50">
        <f t="shared" si="56"/>
        <v>82.265645963894414</v>
      </c>
      <c r="BB126" s="50">
        <f t="shared" si="57"/>
        <v>18.238001752137404</v>
      </c>
      <c r="BC126" s="2">
        <f t="shared" si="58"/>
        <v>6.4596450193937907E-2</v>
      </c>
      <c r="BD126" s="2">
        <f t="shared" si="59"/>
        <v>0.6747538099855761</v>
      </c>
      <c r="BE126" s="2">
        <f t="shared" si="60"/>
        <v>1.1489981462224181</v>
      </c>
      <c r="BF126" s="2">
        <f t="shared" si="61"/>
        <v>2.047102436716179</v>
      </c>
      <c r="BG126" s="50">
        <f t="shared" si="62"/>
        <v>748.86735236281788</v>
      </c>
      <c r="BH126" s="50">
        <f t="shared" si="63"/>
        <v>369.96986294585474</v>
      </c>
      <c r="BI126" s="50">
        <f t="shared" si="64"/>
        <v>82.26563733806249</v>
      </c>
      <c r="BJ126" s="50">
        <f t="shared" si="65"/>
        <v>18.238000415271554</v>
      </c>
      <c r="BK126" s="2">
        <f t="shared" si="66"/>
        <v>6.4596438802736245E-2</v>
      </c>
      <c r="BL126" s="2">
        <f t="shared" si="67"/>
        <v>0.67475357257477742</v>
      </c>
      <c r="BM126" s="2">
        <f t="shared" si="68"/>
        <v>1.1489982028543915</v>
      </c>
      <c r="BN126" s="2">
        <f t="shared" si="69"/>
        <v>2.0471026726524575</v>
      </c>
      <c r="BO126" s="50">
        <f t="shared" si="70"/>
        <v>748.86726295478945</v>
      </c>
      <c r="BP126" s="50">
        <f t="shared" si="71"/>
        <v>369.96985977873192</v>
      </c>
      <c r="BQ126" s="50">
        <f t="shared" si="72"/>
        <v>82.26563690006833</v>
      </c>
      <c r="BR126" s="50">
        <f t="shared" si="73"/>
        <v>18.238000347389463</v>
      </c>
      <c r="BS126" s="2">
        <f t="shared" si="74"/>
        <v>6.4596438224324565E-2</v>
      </c>
      <c r="BT126" s="2">
        <f t="shared" si="75"/>
        <v>0.67475356051975932</v>
      </c>
      <c r="BU126" s="2">
        <f t="shared" si="76"/>
        <v>1.1489982057299963</v>
      </c>
      <c r="BV126" s="2">
        <f t="shared" si="77"/>
        <v>2.047102684632605</v>
      </c>
      <c r="BW126" s="50">
        <f t="shared" si="78"/>
        <v>748.86725841491227</v>
      </c>
      <c r="BX126" s="50">
        <f t="shared" si="79"/>
        <v>369.96985961791472</v>
      </c>
      <c r="BY126" s="50">
        <f t="shared" si="80"/>
        <v>82.2656368778283</v>
      </c>
      <c r="BZ126" s="50">
        <f t="shared" si="81"/>
        <v>18.238000343942613</v>
      </c>
      <c r="CA126" s="2">
        <f t="shared" si="82"/>
        <v>6.4596438194954503E-2</v>
      </c>
      <c r="CB126" s="2">
        <f t="shared" si="83"/>
        <v>0.67475355990764108</v>
      </c>
      <c r="CC126" s="2">
        <f t="shared" si="84"/>
        <v>1.1489982058760109</v>
      </c>
      <c r="CD126" s="2">
        <f t="shared" si="85"/>
        <v>2.0471026852409215</v>
      </c>
      <c r="CE126" s="50">
        <f t="shared" si="86"/>
        <v>748.86725818439163</v>
      </c>
      <c r="CF126" s="50">
        <f t="shared" si="87"/>
        <v>369.96985960974894</v>
      </c>
      <c r="CG126" s="50">
        <f t="shared" si="88"/>
        <v>82.265636876698977</v>
      </c>
      <c r="CH126" s="50">
        <f t="shared" si="89"/>
        <v>18.238000343767595</v>
      </c>
      <c r="CI126" s="2">
        <f t="shared" si="90"/>
        <v>6.4596438193463251E-2</v>
      </c>
      <c r="CJ126" s="2">
        <f t="shared" si="91"/>
        <v>0.67475355987655905</v>
      </c>
      <c r="CK126" s="2">
        <f t="shared" si="92"/>
        <v>1.1489982058834252</v>
      </c>
      <c r="CL126" s="2">
        <f t="shared" si="93"/>
        <v>2.0471026852718106</v>
      </c>
      <c r="CM126" s="50">
        <f t="shared" si="94"/>
        <v>748.86725817268575</v>
      </c>
      <c r="CN126" s="50">
        <f t="shared" si="95"/>
        <v>369.96985960933432</v>
      </c>
      <c r="CO126" s="50">
        <f t="shared" si="96"/>
        <v>82.265636876641665</v>
      </c>
      <c r="CP126" s="50">
        <f t="shared" si="97"/>
        <v>18.238000343758703</v>
      </c>
      <c r="CQ126" s="2">
        <f t="shared" si="98"/>
        <v>6.4596438193387479E-2</v>
      </c>
      <c r="CR126" s="2">
        <f t="shared" si="99"/>
        <v>0.67475355987498131</v>
      </c>
      <c r="CS126" s="2">
        <f t="shared" si="100"/>
        <v>1.1489982058838015</v>
      </c>
      <c r="CT126" s="2">
        <f t="shared" si="101"/>
        <v>2.0471026852733782</v>
      </c>
      <c r="CU126" s="50">
        <f t="shared" si="102"/>
        <v>748.86725817209208</v>
      </c>
      <c r="CV126" s="50">
        <f t="shared" si="103"/>
        <v>369.96985960931329</v>
      </c>
      <c r="CW126" s="66">
        <f t="shared" si="104"/>
        <v>82.26563687663878</v>
      </c>
      <c r="CX126" s="66">
        <f t="shared" si="105"/>
        <v>18.238000343758248</v>
      </c>
      <c r="CY126" s="67">
        <f t="shared" si="106"/>
        <v>6.4596438193383593E-2</v>
      </c>
      <c r="CZ126" s="67">
        <f t="shared" si="107"/>
        <v>0.6747535598749016</v>
      </c>
      <c r="DA126" s="67">
        <f t="shared" si="108"/>
        <v>1.1489982058838206</v>
      </c>
      <c r="DB126" s="67">
        <f t="shared" si="109"/>
        <v>2.0471026852734577</v>
      </c>
      <c r="DC126" s="66">
        <f t="shared" si="110"/>
        <v>748.86725817206161</v>
      </c>
      <c r="DD126" s="50">
        <f t="shared" si="111"/>
        <v>369.96985960931215</v>
      </c>
      <c r="DE126" s="66">
        <f t="shared" si="112"/>
        <v>82.265636876638567</v>
      </c>
      <c r="DF126" s="66">
        <f t="shared" si="113"/>
        <v>18.23800034375822</v>
      </c>
      <c r="DG126" s="67">
        <f t="shared" si="114"/>
        <v>6.4596438193383413E-2</v>
      </c>
      <c r="DH126" s="67">
        <f t="shared" si="115"/>
        <v>0.67475355987489705</v>
      </c>
      <c r="DI126" s="67">
        <f t="shared" si="116"/>
        <v>1.1489982058838217</v>
      </c>
      <c r="DJ126" s="67">
        <f t="shared" si="117"/>
        <v>2.0471026852734622</v>
      </c>
      <c r="DK126" s="66">
        <f t="shared" si="118"/>
        <v>748.86725817205968</v>
      </c>
      <c r="DL126" s="50">
        <f t="shared" si="119"/>
        <v>369.96985960931204</v>
      </c>
      <c r="DM126" s="66">
        <f t="shared" si="120"/>
        <v>82.265636876638567</v>
      </c>
      <c r="DN126" s="66">
        <f t="shared" si="121"/>
        <v>18.23800034375822</v>
      </c>
      <c r="DO126" s="67">
        <f t="shared" si="122"/>
        <v>6.4596438193383385E-2</v>
      </c>
      <c r="DP126" s="67">
        <f t="shared" si="123"/>
        <v>0.67475355987489649</v>
      </c>
      <c r="DQ126" s="67">
        <f t="shared" si="124"/>
        <v>1.1489982058838217</v>
      </c>
      <c r="DR126" s="67">
        <f t="shared" si="125"/>
        <v>2.0471026852734631</v>
      </c>
      <c r="DS126" s="66">
        <f t="shared" si="126"/>
        <v>748.86725817205956</v>
      </c>
      <c r="DT126" s="50">
        <f t="shared" si="127"/>
        <v>369.96985960931204</v>
      </c>
      <c r="DU126" s="66">
        <f t="shared" si="128"/>
        <v>82.265636876638567</v>
      </c>
      <c r="DV126" s="66">
        <f t="shared" si="129"/>
        <v>18.23800034375822</v>
      </c>
      <c r="DW126" s="67">
        <f t="shared" si="130"/>
        <v>6.4596438193383385E-2</v>
      </c>
      <c r="DX126" s="67">
        <f t="shared" si="131"/>
        <v>0.67475355987489649</v>
      </c>
      <c r="DY126" s="67">
        <f t="shared" si="132"/>
        <v>1.1489982058838217</v>
      </c>
      <c r="DZ126" s="67">
        <f t="shared" si="133"/>
        <v>2.0471026852734631</v>
      </c>
      <c r="EA126" s="66">
        <f t="shared" si="134"/>
        <v>748.86725817205956</v>
      </c>
      <c r="EB126" s="50">
        <f t="shared" si="135"/>
        <v>369.96985960931204</v>
      </c>
      <c r="EC126" s="66">
        <f t="shared" si="136"/>
        <v>82.265636876638567</v>
      </c>
      <c r="ED126" s="66">
        <f t="shared" si="137"/>
        <v>18.23800034375822</v>
      </c>
      <c r="EE126" s="67">
        <f t="shared" si="138"/>
        <v>6.4596438193383385E-2</v>
      </c>
      <c r="EF126" s="67">
        <f t="shared" si="139"/>
        <v>0.67475355987489649</v>
      </c>
      <c r="EG126" s="67">
        <f t="shared" si="140"/>
        <v>1.1489982058838217</v>
      </c>
      <c r="EH126" s="67">
        <f t="shared" si="141"/>
        <v>2.0471026852734631</v>
      </c>
      <c r="EI126" s="66">
        <f t="shared" si="142"/>
        <v>748.86725817205956</v>
      </c>
      <c r="EJ126" s="50">
        <f t="shared" si="143"/>
        <v>369.96985960931204</v>
      </c>
      <c r="EK126" s="66">
        <f t="shared" si="144"/>
        <v>82.265636876638567</v>
      </c>
      <c r="EL126" s="66">
        <f t="shared" si="145"/>
        <v>18.23800034375822</v>
      </c>
      <c r="EM126" s="67">
        <f t="shared" si="146"/>
        <v>6.4596438193383385E-2</v>
      </c>
      <c r="EN126" s="67">
        <f t="shared" si="147"/>
        <v>0.67475355987489649</v>
      </c>
      <c r="EO126" s="67">
        <f t="shared" si="148"/>
        <v>1.1489982058838217</v>
      </c>
      <c r="EP126" s="67">
        <f t="shared" si="149"/>
        <v>2.0471026852734631</v>
      </c>
      <c r="EQ126" s="50">
        <f t="shared" si="150"/>
        <v>0.5244184337211667</v>
      </c>
      <c r="ER126" s="50">
        <f t="shared" si="151"/>
        <v>96.819859609312061</v>
      </c>
    </row>
    <row r="127" spans="19:148" x14ac:dyDescent="0.25">
      <c r="S127" s="50">
        <v>0.65</v>
      </c>
      <c r="T127" s="56">
        <f t="shared" ref="T127:T162" si="154">S127*$V$58+(1-S127)*$V$59</f>
        <v>380.36028905538251</v>
      </c>
      <c r="U127" s="50">
        <f t="shared" ref="U127:U162" si="155">$P$72*$P$70^(1+(1-T127/$P$67)^(2/7))</f>
        <v>83.748956181432277</v>
      </c>
      <c r="V127" s="50">
        <f t="shared" ref="V127:V162" si="156">$Q$72*$Q$70^(1+(1-T127/$Q$67)^(2/7))</f>
        <v>18.465150459087141</v>
      </c>
      <c r="W127" s="2">
        <f t="shared" si="152"/>
        <v>6.6443586727742907E-2</v>
      </c>
      <c r="X127" s="2">
        <f t="shared" si="153"/>
        <v>0.7146113626590459</v>
      </c>
      <c r="Y127" s="2">
        <f t="shared" ref="Y127:Y162" si="157">IF($P$61,1,EXP(-1*LN(S127+(1-S127)*W127)+(1-S127)*(W127/(S127+(1-S127)*W127)-X127/(1-S127+S127*X127))))</f>
        <v>1.1309913660346256</v>
      </c>
      <c r="Z127" s="2">
        <f t="shared" ref="Z127:Z162" si="158">IF($P$61,1,EXP(-1*LN(1-S127+S127*X127)-S127*(W127/(S127+(1-S127)*W127)-X127/(1-S127+S127*X127))))</f>
        <v>2.0366833525982626</v>
      </c>
      <c r="AA127" s="50">
        <f t="shared" ref="AA127:AA162" si="159">$S$58/(S127*Y127+(1-S127)*Z127*EXP($Q$64-$Q$65/(T127+$Q$66))/EXP($P$64-$P$65/(T127+$P$66)))</f>
        <v>765.00681100546979</v>
      </c>
      <c r="AB127" s="50">
        <f t="shared" ref="AB127:AB162" si="160">$P$65/($P$64-LN(AA127))-$P$66</f>
        <v>370.53660746948105</v>
      </c>
      <c r="AC127" s="50">
        <f t="shared" ref="AC127:AC162" si="161">$P$72*$P$70^(1+(1-AB127/$P$67)^(2/7))</f>
        <v>82.344147494732667</v>
      </c>
      <c r="AD127" s="50">
        <f t="shared" ref="AD127:AD162" si="162">$Q$72*$Q$70^(1+(1-AB127/$Q$67)^(2/7))</f>
        <v>18.250160583840163</v>
      </c>
      <c r="AE127" s="2">
        <f t="shared" ref="AE127:AE162" si="163">(AD127/AC127)*EXP(-1*$P$71/($S$59*AB127))</f>
        <v>6.4699795897090878E-2</v>
      </c>
      <c r="AF127" s="2">
        <f t="shared" ref="AF127:AF162" si="164">(AC127/AD127)*EXP(-1*$Q$71/($S$59*AB127))</f>
        <v>0.67691166577837381</v>
      </c>
      <c r="AG127" s="2">
        <f t="shared" ref="AG127:AG162" si="165">IF($P$61,1,EXP(-1*LN(S127+(1-S127)*AE127)+(1-S127)*(AE127/(S127+(1-S127)*AE127)-AF127/(1-S127+S127*AF127))))</f>
        <v>1.139173267592672</v>
      </c>
      <c r="AH127" s="2">
        <f t="shared" ref="AH127:AH162" si="166">IF($P$61,1,EXP(-1*LN(1-S127+S127*AF127)-S127*(AE127/(S127+(1-S127)*AE127)-AF127/(1-S127+S127*AF127))))</f>
        <v>2.0754291327489769</v>
      </c>
      <c r="AI127" s="50">
        <f t="shared" ref="AI127:AI162" si="167">$S$58/(S127*AG127+(1-S127)*AH127*EXP($Q$64-$Q$65/(AB127+$Q$66))/EXP($P$64-$P$65/(AB127+$P$66)))</f>
        <v>751.51030626589011</v>
      </c>
      <c r="AJ127" s="50">
        <f t="shared" ref="AJ127:AJ162" si="168">$P$65/($P$64-LN(AI127))-$P$66</f>
        <v>370.06335027928549</v>
      </c>
      <c r="AK127" s="50">
        <f t="shared" ref="AK127:AK162" si="169">$P$72*$P$70^(1+(1-AJ127/$P$67)^(2/7))</f>
        <v>82.278569684183921</v>
      </c>
      <c r="AL127" s="50">
        <f t="shared" ref="AL127:AL162" si="170">$Q$72*$Q$70^(1+(1-AJ127/$Q$67)^(2/7))</f>
        <v>18.24000451450636</v>
      </c>
      <c r="AM127" s="2">
        <f t="shared" ref="AM127:AM162" si="171">(AL127/AK127)*EXP(-1*$P$71/($S$59*AJ127))</f>
        <v>6.4613508385669149E-2</v>
      </c>
      <c r="AN127" s="2">
        <f t="shared" ref="AN127:AN162" si="172">(AK127/AL127)*EXP(-1*$Q$71/($S$59*AJ127))</f>
        <v>0.67510943766145182</v>
      </c>
      <c r="AO127" s="2">
        <f t="shared" ref="AO127:AO162" si="173">IF($P$61,1,EXP(-1*LN(S127+(1-S127)*AM127)+(1-S127)*(AM127/(S127+(1-S127)*AM127)-AN127/(1-S127+S127*AN127))))</f>
        <v>1.1395786446526004</v>
      </c>
      <c r="AP127" s="2">
        <f t="shared" ref="AP127:AP162" si="174">IF($P$61,1,EXP(-1*LN(1-S127+S127*AN127)-S127*(AM127/(S127+(1-S127)*AM127)-AN127/(1-S127+S127*AN127))))</f>
        <v>2.0773115584240713</v>
      </c>
      <c r="AQ127" s="50">
        <f t="shared" ref="AQ127:AQ162" si="175">$S$58/(S127*AO127+(1-S127)*AP127*EXP($Q$64-$Q$65/(AJ127+$Q$66))/EXP($P$64-$P$65/(AJ127+$P$66)))</f>
        <v>750.83217975128184</v>
      </c>
      <c r="AR127" s="50">
        <f t="shared" ref="AR127:AR162" si="176">$P$65/($P$64-LN(AQ127))-$P$66</f>
        <v>370.03938903860558</v>
      </c>
      <c r="AS127" s="50">
        <f t="shared" ref="AS127:AS162" si="177">$P$72*$P$70^(1+(1-AR127/$P$67)^(2/7))</f>
        <v>82.275254375825455</v>
      </c>
      <c r="AT127" s="50">
        <f t="shared" ref="AT127:AT162" si="178">$Q$72*$Q$70^(1+(1-AR127/$Q$67)^(2/7))</f>
        <v>18.239490787512562</v>
      </c>
      <c r="AU127" s="2">
        <f t="shared" ref="AU127:AU162" si="179">(AT127/AS127)*EXP(-1*$P$71/($S$59*AR127))</f>
        <v>6.4609134136021151E-2</v>
      </c>
      <c r="AV127" s="2">
        <f t="shared" ref="AV127:AV162" si="180">(AS127/AT127)*EXP(-1*$Q$71/($S$59*AR127))</f>
        <v>0.67501822314479143</v>
      </c>
      <c r="AW127" s="2">
        <f t="shared" ref="AW127:AW162" si="181">IF($P$61,1,EXP(-1*LN(S127+(1-S127)*AU127)+(1-S127)*(AU127/(S127+(1-S127)*AU127)-AV127/(1-S127+S127*AV127))))</f>
        <v>1.139599197431874</v>
      </c>
      <c r="AX127" s="2">
        <f t="shared" ref="AX127:AX162" si="182">IF($P$61,1,EXP(-1*LN(1-S127+S127*AV127)-S127*(AU127/(S127+(1-S127)*AU127)-AV127/(1-S127+S127*AV127))))</f>
        <v>2.0774069051348216</v>
      </c>
      <c r="AY127" s="50">
        <f t="shared" ref="AY127:AY162" si="183">$S$58/(S127*AW127+(1-S127)*AX127*EXP($Q$64-$Q$65/(AR127+$Q$66))/EXP($P$64-$P$65/(AR127+$P$66)))</f>
        <v>750.7977738876848</v>
      </c>
      <c r="AZ127" s="50">
        <f t="shared" ref="AZ127:AZ162" si="184">$P$65/($P$64-LN(AY127))-$P$66</f>
        <v>370.03817285451362</v>
      </c>
      <c r="BA127" s="50">
        <f t="shared" ref="BA127:BA162" si="185">$P$72*$P$70^(1+(1-AZ127/$P$67)^(2/7))</f>
        <v>82.27508611565726</v>
      </c>
      <c r="BB127" s="50">
        <f t="shared" ref="BB127:BB162" si="186">$Q$72*$Q$70^(1+(1-AZ127/$Q$67)^(2/7))</f>
        <v>18.239464713858958</v>
      </c>
      <c r="BC127" s="2">
        <f t="shared" ref="BC127:BC162" si="187">(BB127/BA127)*EXP(-1*$P$71/($S$59*AZ127))</f>
        <v>6.4608912101213251E-2</v>
      </c>
      <c r="BD127" s="2">
        <f t="shared" ref="BD127:BD162" si="188">(BA127/BB127)*EXP(-1*$Q$71/($S$59*AZ127))</f>
        <v>0.67501359351789925</v>
      </c>
      <c r="BE127" s="2">
        <f t="shared" ref="BE127:BE162" si="189">IF($P$61,1,EXP(-1*LN(S127+(1-S127)*BC127)+(1-S127)*(BC127/(S127+(1-S127)*BC127)-BD127/(1-S127+S127*BD127))))</f>
        <v>1.1396002406880121</v>
      </c>
      <c r="BF127" s="2">
        <f t="shared" ref="BF127:BF162" si="190">IF($P$61,1,EXP(-1*LN(1-S127+S127*BD127)-S127*(BC127/(S127+(1-S127)*BC127)-BD127/(1-S127+S127*BD127))))</f>
        <v>2.0774117446808997</v>
      </c>
      <c r="BG127" s="50">
        <f t="shared" ref="BG127:BG162" si="191">$S$58/(S127*BE127+(1-S127)*BF127*EXP($Q$64-$Q$65/(AZ127+$Q$66))/EXP($P$64-$P$65/(AZ127+$P$66)))</f>
        <v>750.79602738760479</v>
      </c>
      <c r="BH127" s="50">
        <f t="shared" ref="BH127:BH162" si="192">$P$65/($P$64-LN(BG127))-$P$66</f>
        <v>370.03811111772904</v>
      </c>
      <c r="BI127" s="50">
        <f t="shared" ref="BI127:BI162" si="193">$P$72*$P$70^(1+(1-BH127/$P$67)^(2/7))</f>
        <v>82.275077574349908</v>
      </c>
      <c r="BJ127" s="50">
        <f t="shared" ref="BJ127:BJ162" si="194">$Q$72*$Q$70^(1+(1-BH127/$Q$67)^(2/7))</f>
        <v>18.239463390293142</v>
      </c>
      <c r="BK127" s="2">
        <f t="shared" ref="BK127:BK162" si="195">(BJ127/BI127)*EXP(-1*$P$71/($S$59*BH127))</f>
        <v>6.4608900830091326E-2</v>
      </c>
      <c r="BL127" s="2">
        <f t="shared" ref="BL127:BL162" si="196">(BI127/BJ127)*EXP(-1*$Q$71/($S$59*BH127))</f>
        <v>0.6750133585057716</v>
      </c>
      <c r="BM127" s="2">
        <f t="shared" ref="BM127:BM162" si="197">IF($P$61,1,EXP(-1*LN(S127+(1-S127)*BK127)+(1-S127)*(BK127/(S127+(1-S127)*BK127)-BL127/(1-S127+S127*BL127))))</f>
        <v>1.1396002936466954</v>
      </c>
      <c r="BN127" s="2">
        <f t="shared" ref="BN127:BN162" si="198">IF($P$61,1,EXP(-1*LN(1-S127+S127*BL127)-S127*(BK127/(S127+(1-S127)*BK127)-BL127/(1-S127+S127*BL127))))</f>
        <v>2.0774119903495669</v>
      </c>
      <c r="BO127" s="50">
        <f t="shared" ref="BO127:BO162" si="199">$S$58/(S127*BM127+(1-S127)*BN127*EXP($Q$64-$Q$65/(BH127+$Q$66))/EXP($P$64-$P$65/(BH127+$P$66)))</f>
        <v>750.79593873007286</v>
      </c>
      <c r="BP127" s="50">
        <f t="shared" ref="BP127:BP162" si="200">$P$65/($P$64-LN(BO127))-$P$66</f>
        <v>370.03810798378333</v>
      </c>
      <c r="BQ127" s="50">
        <f t="shared" ref="BQ127:BQ162" si="201">$P$72*$P$70^(1+(1-BP127/$P$67)^(2/7))</f>
        <v>82.275077140767451</v>
      </c>
      <c r="BR127" s="50">
        <f t="shared" ref="BR127:BR162" si="202">$Q$72*$Q$70^(1+(1-BP127/$Q$67)^(2/7))</f>
        <v>18.23946332310495</v>
      </c>
      <c r="BS127" s="2">
        <f t="shared" ref="BS127:BS162" si="203">(BR127/BQ127)*EXP(-1*$P$71/($S$59*BP127))</f>
        <v>6.4608900257935004E-2</v>
      </c>
      <c r="BT127" s="2">
        <f t="shared" ref="BT127:BT162" si="204">(BQ127/BR127)*EXP(-1*$Q$71/($S$59*BP127))</f>
        <v>0.675013346575847</v>
      </c>
      <c r="BU127" s="2">
        <f t="shared" ref="BU127:BU162" si="205">IF($P$61,1,EXP(-1*LN(S127+(1-S127)*BS127)+(1-S127)*(BS127/(S127+(1-S127)*BS127)-BT127/(1-S127+S127*BT127))))</f>
        <v>1.1396002963350382</v>
      </c>
      <c r="BV127" s="2">
        <f t="shared" ref="BV127:BV162" si="206">IF($P$61,1,EXP(-1*LN(1-S127+S127*BT127)-S127*(BS127/(S127+(1-S127)*BS127)-BT127/(1-S127+S127*BT127))))</f>
        <v>2.0774120028204504</v>
      </c>
      <c r="BW127" s="50">
        <f t="shared" ref="BW127:BW162" si="207">$S$58/(S127*BU127+(1-S127)*BV127*EXP($Q$64-$Q$65/(BP127+$Q$66))/EXP($P$64-$P$65/(BP127+$P$66)))</f>
        <v>750.79593422954724</v>
      </c>
      <c r="BX127" s="50">
        <f t="shared" ref="BX127:BX162" si="208">$P$65/($P$64-LN(BW127))-$P$66</f>
        <v>370.03810782469475</v>
      </c>
      <c r="BY127" s="50">
        <f t="shared" ref="BY127:BY162" si="209">$P$72*$P$70^(1+(1-BX127/$P$67)^(2/7))</f>
        <v>82.275077118757451</v>
      </c>
      <c r="BZ127" s="50">
        <f t="shared" ref="BZ127:BZ162" si="210">$Q$72*$Q$70^(1+(1-BX127/$Q$67)^(2/7))</f>
        <v>18.239463319694277</v>
      </c>
      <c r="CA127" s="2">
        <f t="shared" ref="CA127:CA162" si="211">(BZ127/BY127)*EXP(-1*$P$71/($S$59*BX127))</f>
        <v>6.4608900228890639E-2</v>
      </c>
      <c r="CB127" s="2">
        <f t="shared" ref="CB127:CB162" si="212">(BY127/BZ127)*EXP(-1*$Q$71/($S$59*BX127))</f>
        <v>0.6750133459702472</v>
      </c>
      <c r="CC127" s="2">
        <f t="shared" ref="CC127:CC162" si="213">IF($P$61,1,EXP(-1*LN(S127+(1-S127)*CA127)+(1-S127)*(CA127/(S127+(1-S127)*CA127)-CB127/(1-S127+S127*CB127))))</f>
        <v>1.1396002964715071</v>
      </c>
      <c r="CD127" s="2">
        <f t="shared" ref="CD127:CD162" si="214">IF($P$61,1,EXP(-1*LN(1-S127+S127*CB127)-S127*(CA127/(S127+(1-S127)*CA127)-CB127/(1-S127+S127*CB127))))</f>
        <v>2.0774120034535115</v>
      </c>
      <c r="CE127" s="50">
        <f t="shared" ref="CE127:CE162" si="215">$S$58/(S127*CC127+(1-S127)*CD127*EXP($Q$64-$Q$65/(BX127+$Q$66))/EXP($P$64-$P$65/(BX127+$P$66)))</f>
        <v>750.79593400108638</v>
      </c>
      <c r="CF127" s="50">
        <f t="shared" ref="CF127:CF162" si="216">$P$65/($P$64-LN(CE127))-$P$66</f>
        <v>370.03810781661889</v>
      </c>
      <c r="CG127" s="50">
        <f t="shared" ref="CG127:CG162" si="217">$P$72*$P$70^(1+(1-CF127/$P$67)^(2/7))</f>
        <v>82.27507711764018</v>
      </c>
      <c r="CH127" s="50">
        <f t="shared" ref="CH127:CH162" si="218">$Q$72*$Q$70^(1+(1-CF127/$Q$67)^(2/7))</f>
        <v>18.239463319521136</v>
      </c>
      <c r="CI127" s="2">
        <f t="shared" ref="CI127:CI162" si="219">(CH127/CG127)*EXP(-1*$P$71/($S$59*CF127))</f>
        <v>6.4608900227416236E-2</v>
      </c>
      <c r="CJ127" s="2">
        <f t="shared" ref="CJ127:CJ162" si="220">(CG127/CH127)*EXP(-1*$Q$71/($S$59*CF127))</f>
        <v>0.67501334593950568</v>
      </c>
      <c r="CK127" s="2">
        <f t="shared" ref="CK127:CK162" si="221">IF($P$61,1,EXP(-1*LN(S127+(1-S127)*CI127)+(1-S127)*(CI127/(S127+(1-S127)*CI127)-CJ127/(1-S127+S127*CJ127))))</f>
        <v>1.1396002964784344</v>
      </c>
      <c r="CL127" s="2">
        <f t="shared" ref="CL127:CL162" si="222">IF($P$61,1,EXP(-1*LN(1-S127+S127*CJ127)-S127*(CI127/(S127+(1-S127)*CI127)-CJ127/(1-S127+S127*CJ127))))</f>
        <v>2.0774120034856467</v>
      </c>
      <c r="CM127" s="50">
        <f t="shared" ref="CM127:CM162" si="223">$S$58/(S127*CK127+(1-S127)*CL127*EXP($Q$64-$Q$65/(CF127+$Q$66))/EXP($P$64-$P$65/(CF127+$P$66)))</f>
        <v>750.79593398948987</v>
      </c>
      <c r="CN127" s="50">
        <f t="shared" ref="CN127:CN162" si="224">$P$65/($P$64-LN(CM127))-$P$66</f>
        <v>370.03810781620905</v>
      </c>
      <c r="CO127" s="50">
        <f t="shared" ref="CO127:CO162" si="225">$P$72*$P$70^(1+(1-CN127/$P$67)^(2/7))</f>
        <v>82.275077117583507</v>
      </c>
      <c r="CP127" s="50">
        <f t="shared" ref="CP127:CP162" si="226">$Q$72*$Q$70^(1+(1-CN127/$Q$67)^(2/7))</f>
        <v>18.239463319512346</v>
      </c>
      <c r="CQ127" s="2">
        <f t="shared" ref="CQ127:CQ162" si="227">(CP127/CO127)*EXP(-1*$P$71/($S$59*CN127))</f>
        <v>6.4608900227341379E-2</v>
      </c>
      <c r="CR127" s="2">
        <f t="shared" ref="CR127:CR162" si="228">(CO127/CP127)*EXP(-1*$Q$71/($S$59*CN127))</f>
        <v>0.67501334593794582</v>
      </c>
      <c r="CS127" s="2">
        <f t="shared" ref="CS127:CS162" si="229">IF($P$61,1,EXP(-1*LN(S127+(1-S127)*CQ127)+(1-S127)*(CQ127/(S127+(1-S127)*CQ127)-CR127/(1-S127+S127*CR127))))</f>
        <v>1.1396002964787857</v>
      </c>
      <c r="CT127" s="2">
        <f t="shared" ref="CT127:CT162" si="230">IF($P$61,1,EXP(-1*LN(1-S127+S127*CR127)-S127*(CQ127/(S127+(1-S127)*CQ127)-CR127/(1-S127+S127*CR127))))</f>
        <v>2.0774120034872778</v>
      </c>
      <c r="CU127" s="50">
        <f t="shared" ref="CU127:CU162" si="231">$S$58/(S127*CS127+(1-S127)*CT127*EXP($Q$64-$Q$65/(CN127+$Q$66))/EXP($P$64-$P$65/(CN127+$P$66)))</f>
        <v>750.79593398890108</v>
      </c>
      <c r="CV127" s="50">
        <f t="shared" ref="CV127:CV162" si="232">$P$65/($P$64-LN(CU127))-$P$66</f>
        <v>370.03810781618813</v>
      </c>
      <c r="CW127" s="66">
        <f t="shared" ref="CW127:CW162" si="233">$P$72*$P$70^(1+(1-CV127/$P$67)^(2/7))</f>
        <v>82.27507711758058</v>
      </c>
      <c r="CX127" s="66">
        <f t="shared" ref="CX127:CX162" si="234">$Q$72*$Q$70^(1+(1-CV127/$Q$67)^(2/7))</f>
        <v>18.239463319511898</v>
      </c>
      <c r="CY127" s="67">
        <f t="shared" ref="CY127:CY162" si="235">(CX127/CW127)*EXP(-1*$P$71/($S$59*CV127))</f>
        <v>6.460890022733759E-2</v>
      </c>
      <c r="CZ127" s="67">
        <f t="shared" ref="CZ127:CZ162" si="236">(CW127/CX127)*EXP(-1*$Q$71/($S$59*CV127))</f>
        <v>0.67501334593786577</v>
      </c>
      <c r="DA127" s="67">
        <f t="shared" ref="DA127:DA162" si="237">IF($P$61,1,EXP(-1*LN(S127+(1-S127)*CY127)+(1-S127)*(CY127/(S127+(1-S127)*CY127)-CZ127/(1-S127+S127*CZ127))))</f>
        <v>1.1396002964788039</v>
      </c>
      <c r="DB127" s="67">
        <f t="shared" ref="DB127:DB162" si="238">IF($P$61,1,EXP(-1*LN(1-S127+S127*CZ127)-S127*(CY127/(S127+(1-S127)*CY127)-CZ127/(1-S127+S127*CZ127))))</f>
        <v>2.0774120034873613</v>
      </c>
      <c r="DC127" s="66">
        <f t="shared" ref="DC127:DC162" si="239">$S$58/(S127*DA127+(1-S127)*DB127*EXP($Q$64-$Q$65/(CV127+$Q$66))/EXP($P$64-$P$65/(CV127+$P$66)))</f>
        <v>750.7959339888713</v>
      </c>
      <c r="DD127" s="50">
        <f t="shared" ref="DD127:DD162" si="240">$P$65/($P$64-LN(DC127))-$P$66</f>
        <v>370.03810781618711</v>
      </c>
      <c r="DE127" s="66">
        <f t="shared" ref="DE127:DE162" si="241">$P$72*$P$70^(1+(1-DD127/$P$67)^(2/7))</f>
        <v>82.275077117580437</v>
      </c>
      <c r="DF127" s="66">
        <f t="shared" ref="DF127:DF162" si="242">$Q$72*$Q$70^(1+(1-DD127/$Q$67)^(2/7))</f>
        <v>18.239463319511877</v>
      </c>
      <c r="DG127" s="67">
        <f t="shared" ref="DG127:DG162" si="243">(DF127/DE127)*EXP(-1*$P$71/($S$59*DD127))</f>
        <v>6.4608900227337382E-2</v>
      </c>
      <c r="DH127" s="67">
        <f t="shared" ref="DH127:DH162" si="244">(DE127/DF127)*EXP(-1*$Q$71/($S$59*DD127))</f>
        <v>0.675013345937862</v>
      </c>
      <c r="DI127" s="67">
        <f t="shared" ref="DI127:DI162" si="245">IF($P$61,1,EXP(-1*LN(S127+(1-S127)*DG127)+(1-S127)*(DG127/(S127+(1-S127)*DG127)-DH127/(1-S127+S127*DH127))))</f>
        <v>1.1396002964788048</v>
      </c>
      <c r="DJ127" s="67">
        <f t="shared" ref="DJ127:DJ162" si="246">IF($P$61,1,EXP(-1*LN(1-S127+S127*DH127)-S127*(DG127/(S127+(1-S127)*DG127)-DH127/(1-S127+S127*DH127))))</f>
        <v>2.0774120034873649</v>
      </c>
      <c r="DK127" s="66">
        <f t="shared" ref="DK127:DK162" si="247">$S$58/(S127*DI127+(1-S127)*DJ127*EXP($Q$64-$Q$65/(DD127+$Q$66))/EXP($P$64-$P$65/(DD127+$P$66)))</f>
        <v>750.79593398886959</v>
      </c>
      <c r="DL127" s="50">
        <f t="shared" ref="DL127:DL162" si="248">$P$65/($P$64-LN(DK127))-$P$66</f>
        <v>370.03810781618699</v>
      </c>
      <c r="DM127" s="66">
        <f t="shared" ref="DM127:DM162" si="249">$P$72*$P$70^(1+(1-DL127/$P$67)^(2/7))</f>
        <v>82.275077117580437</v>
      </c>
      <c r="DN127" s="66">
        <f t="shared" ref="DN127:DN162" si="250">$Q$72*$Q$70^(1+(1-DL127/$Q$67)^(2/7))</f>
        <v>18.239463319511877</v>
      </c>
      <c r="DO127" s="67">
        <f t="shared" ref="DO127:DO162" si="251">(DN127/DM127)*EXP(-1*$P$71/($S$59*DL127))</f>
        <v>6.4608900227337368E-2</v>
      </c>
      <c r="DP127" s="67">
        <f t="shared" ref="DP127:DP162" si="252">(DM127/DN127)*EXP(-1*$Q$71/($S$59*DL127))</f>
        <v>0.67501334593786144</v>
      </c>
      <c r="DQ127" s="67">
        <f t="shared" ref="DQ127:DQ162" si="253">IF($P$61,1,EXP(-1*LN(S127+(1-S127)*DO127)+(1-S127)*(DO127/(S127+(1-S127)*DO127)-DP127/(1-S127+S127*DP127))))</f>
        <v>1.139600296478805</v>
      </c>
      <c r="DR127" s="67">
        <f t="shared" ref="DR127:DR162" si="254">IF($P$61,1,EXP(-1*LN(1-S127+S127*DP127)-S127*(DO127/(S127+(1-S127)*DO127)-DP127/(1-S127+S127*DP127))))</f>
        <v>2.0774120034873658</v>
      </c>
      <c r="DS127" s="66">
        <f t="shared" ref="DS127:DS162" si="255">$S$58/(S127*DQ127+(1-S127)*DR127*EXP($Q$64-$Q$65/(DL127+$Q$66))/EXP($P$64-$P$65/(DL127+$P$66)))</f>
        <v>750.79593398886948</v>
      </c>
      <c r="DT127" s="50">
        <f t="shared" ref="DT127:DT162" si="256">$P$65/($P$64-LN(DS127))-$P$66</f>
        <v>370.03810781618699</v>
      </c>
      <c r="DU127" s="66">
        <f t="shared" ref="DU127:DU162" si="257">$P$72*$P$70^(1+(1-DT127/$P$67)^(2/7))</f>
        <v>82.275077117580437</v>
      </c>
      <c r="DV127" s="66">
        <f t="shared" ref="DV127:DV162" si="258">$Q$72*$Q$70^(1+(1-DT127/$Q$67)^(2/7))</f>
        <v>18.239463319511877</v>
      </c>
      <c r="DW127" s="67">
        <f t="shared" ref="DW127:DW162" si="259">(DV127/DU127)*EXP(-1*$P$71/($S$59*DT127))</f>
        <v>6.4608900227337368E-2</v>
      </c>
      <c r="DX127" s="67">
        <f t="shared" ref="DX127:DX162" si="260">(DU127/DV127)*EXP(-1*$Q$71/($S$59*DT127))</f>
        <v>0.67501334593786144</v>
      </c>
      <c r="DY127" s="67">
        <f t="shared" ref="DY127:DY162" si="261">IF($P$61,1,EXP(-1*LN(S127+(1-S127)*DW127)+(1-S127)*(DW127/(S127+(1-S127)*DW127)-DX127/(1-S127+S127*DX127))))</f>
        <v>1.139600296478805</v>
      </c>
      <c r="DZ127" s="67">
        <f t="shared" ref="DZ127:DZ162" si="262">IF($P$61,1,EXP(-1*LN(1-S127+S127*DX127)-S127*(DW127/(S127+(1-S127)*DW127)-DX127/(1-S127+S127*DX127))))</f>
        <v>2.0774120034873658</v>
      </c>
      <c r="EA127" s="66">
        <f t="shared" ref="EA127:EA162" si="263">$S$58/(S127*DY127+(1-S127)*DZ127*EXP($Q$64-$Q$65/(DT127+$Q$66))/EXP($P$64-$P$65/(DT127+$P$66)))</f>
        <v>750.79593398886948</v>
      </c>
      <c r="EB127" s="50">
        <f t="shared" ref="EB127:EB162" si="264">$P$65/($P$64-LN(EA127))-$P$66</f>
        <v>370.03810781618699</v>
      </c>
      <c r="EC127" s="66">
        <f t="shared" ref="EC127:EC162" si="265">$P$72*$P$70^(1+(1-EB127/$P$67)^(2/7))</f>
        <v>82.275077117580437</v>
      </c>
      <c r="ED127" s="66">
        <f t="shared" ref="ED127:ED162" si="266">$Q$72*$Q$70^(1+(1-EB127/$Q$67)^(2/7))</f>
        <v>18.239463319511877</v>
      </c>
      <c r="EE127" s="67">
        <f t="shared" ref="EE127:EE162" si="267">(ED127/EC127)*EXP(-1*$P$71/($S$59*EB127))</f>
        <v>6.4608900227337368E-2</v>
      </c>
      <c r="EF127" s="67">
        <f t="shared" ref="EF127:EF162" si="268">(EC127/ED127)*EXP(-1*$Q$71/($S$59*EB127))</f>
        <v>0.67501334593786144</v>
      </c>
      <c r="EG127" s="67">
        <f t="shared" ref="EG127:EG162" si="269">IF($P$61,1,EXP(-1*LN(S127+(1-S127)*EE127)+(1-S127)*(EE127/(S127+(1-S127)*EE127)-EF127/(1-S127+S127*EF127))))</f>
        <v>1.139600296478805</v>
      </c>
      <c r="EH127" s="67">
        <f t="shared" ref="EH127:EH162" si="270">IF($P$61,1,EXP(-1*LN(1-S127+S127*EF127)-S127*(EE127/(S127+(1-S127)*EE127)-EF127/(1-S127+S127*EF127))))</f>
        <v>2.0774120034873658</v>
      </c>
      <c r="EI127" s="66">
        <f t="shared" ref="EI127:EI162" si="271">$S$58/(S127*EG127+(1-S127)*EH127*EXP($Q$64-$Q$65/(EB127+$Q$66))/EXP($P$64-$P$65/(EB127+$P$66)))</f>
        <v>750.79593398886948</v>
      </c>
      <c r="EJ127" s="50">
        <f t="shared" ref="EJ127:EJ162" si="272">$P$65/($P$64-LN(EI127))-$P$66</f>
        <v>370.03810781618699</v>
      </c>
      <c r="EK127" s="66">
        <f t="shared" ref="EK127:EK162" si="273">$P$72*$P$70^(1+(1-EJ127/$P$67)^(2/7))</f>
        <v>82.275077117580437</v>
      </c>
      <c r="EL127" s="66">
        <f t="shared" ref="EL127:EL162" si="274">$Q$72*$Q$70^(1+(1-EJ127/$Q$67)^(2/7))</f>
        <v>18.239463319511877</v>
      </c>
      <c r="EM127" s="67">
        <f t="shared" ref="EM127:EM162" si="275">(EL127/EK127)*EXP(-1*$P$71/($S$59*EJ127))</f>
        <v>6.4608900227337368E-2</v>
      </c>
      <c r="EN127" s="67">
        <f t="shared" ref="EN127:EN162" si="276">(EK127/EL127)*EXP(-1*$Q$71/($S$59*EJ127))</f>
        <v>0.67501334593786144</v>
      </c>
      <c r="EO127" s="67">
        <f t="shared" ref="EO127:EO162" si="277">IF($P$61,1,EXP(-1*LN(S127+(1-S127)*EM127)+(1-S127)*(EM127/(S127+(1-S127)*EM127)-EN127/(1-S127+S127*EN127))))</f>
        <v>1.139600296478805</v>
      </c>
      <c r="EP127" s="67">
        <f t="shared" ref="EP127:EP162" si="278">IF($P$61,1,EXP(-1*LN(1-S127+S127*EN127)-S127*(EM127/(S127+(1-S127)*EM127)-EN127/(1-S127+S127*EN127))))</f>
        <v>2.0774120034873658</v>
      </c>
      <c r="EQ127" s="50">
        <f t="shared" ref="EQ127:EQ162" si="279">S127*EO127*EXP($P$64-$P$65/(EJ127+$P$66))/$S$58</f>
        <v>0.52961661822086548</v>
      </c>
      <c r="ER127" s="50">
        <f t="shared" ref="ER127:ER162" si="280">EJ127-273.15</f>
        <v>96.888107816187016</v>
      </c>
    </row>
    <row r="128" spans="19:148" x14ac:dyDescent="0.25">
      <c r="S128" s="50">
        <v>0.66</v>
      </c>
      <c r="T128" s="56">
        <f t="shared" si="154"/>
        <v>380.32783160799477</v>
      </c>
      <c r="U128" s="50">
        <f t="shared" si="155"/>
        <v>83.744172142632891</v>
      </c>
      <c r="V128" s="50">
        <f t="shared" si="156"/>
        <v>18.464426692471385</v>
      </c>
      <c r="W128" s="2">
        <f t="shared" si="152"/>
        <v>6.6437976800539603E-2</v>
      </c>
      <c r="X128" s="2">
        <f t="shared" si="153"/>
        <v>0.71448586372944667</v>
      </c>
      <c r="Y128" s="2">
        <f t="shared" si="157"/>
        <v>1.122574347715636</v>
      </c>
      <c r="Z128" s="2">
        <f t="shared" si="158"/>
        <v>2.0659928414110857</v>
      </c>
      <c r="AA128" s="50">
        <f t="shared" si="159"/>
        <v>766.97807837458356</v>
      </c>
      <c r="AB128" s="50">
        <f t="shared" si="160"/>
        <v>370.60515849084652</v>
      </c>
      <c r="AC128" s="50">
        <f t="shared" si="161"/>
        <v>82.353661797523657</v>
      </c>
      <c r="AD128" s="50">
        <f t="shared" si="162"/>
        <v>18.251633181901532</v>
      </c>
      <c r="AE128" s="2">
        <f t="shared" si="163"/>
        <v>6.4712277518340508E-2</v>
      </c>
      <c r="AF128" s="2">
        <f t="shared" si="164"/>
        <v>0.67717282098361897</v>
      </c>
      <c r="AG128" s="2">
        <f t="shared" si="165"/>
        <v>1.130213602529176</v>
      </c>
      <c r="AH128" s="2">
        <f t="shared" si="166"/>
        <v>2.1062933644088879</v>
      </c>
      <c r="AI128" s="50">
        <f t="shared" si="167"/>
        <v>753.59024175338277</v>
      </c>
      <c r="AJ128" s="50">
        <f t="shared" si="168"/>
        <v>370.13673369698517</v>
      </c>
      <c r="AK128" s="50">
        <f t="shared" si="169"/>
        <v>82.288726059309482</v>
      </c>
      <c r="AL128" s="50">
        <f t="shared" si="170"/>
        <v>18.241578136198378</v>
      </c>
      <c r="AM128" s="2">
        <f t="shared" si="171"/>
        <v>6.4626901633749345E-2</v>
      </c>
      <c r="AN128" s="2">
        <f t="shared" si="172"/>
        <v>0.67538881004777895</v>
      </c>
      <c r="AO128" s="2">
        <f t="shared" si="173"/>
        <v>1.1305921718581236</v>
      </c>
      <c r="AP128" s="2">
        <f t="shared" si="174"/>
        <v>2.1082529062155109</v>
      </c>
      <c r="AQ128" s="50">
        <f t="shared" si="175"/>
        <v>752.91782321796302</v>
      </c>
      <c r="AR128" s="50">
        <f t="shared" si="176"/>
        <v>370.11302782348798</v>
      </c>
      <c r="AS128" s="50">
        <f t="shared" si="177"/>
        <v>82.285444644346711</v>
      </c>
      <c r="AT128" s="50">
        <f t="shared" si="178"/>
        <v>18.241069744044495</v>
      </c>
      <c r="AU128" s="2">
        <f t="shared" si="179"/>
        <v>6.4622575602181764E-2</v>
      </c>
      <c r="AV128" s="2">
        <f t="shared" si="180"/>
        <v>0.67529855795769311</v>
      </c>
      <c r="AW128" s="2">
        <f t="shared" si="181"/>
        <v>1.1306113569419323</v>
      </c>
      <c r="AX128" s="2">
        <f t="shared" si="182"/>
        <v>2.1083521177466933</v>
      </c>
      <c r="AY128" s="50">
        <f t="shared" si="183"/>
        <v>752.8837231161823</v>
      </c>
      <c r="AZ128" s="50">
        <f t="shared" si="184"/>
        <v>370.11182517599775</v>
      </c>
      <c r="BA128" s="50">
        <f t="shared" si="185"/>
        <v>82.285278183825852</v>
      </c>
      <c r="BB128" s="50">
        <f t="shared" si="186"/>
        <v>18.241043953475202</v>
      </c>
      <c r="BC128" s="2">
        <f t="shared" si="187"/>
        <v>6.4622356119994784E-2</v>
      </c>
      <c r="BD128" s="2">
        <f t="shared" si="188"/>
        <v>0.67529397936774338</v>
      </c>
      <c r="BE128" s="2">
        <f t="shared" si="189"/>
        <v>1.1306123303088751</v>
      </c>
      <c r="BF128" s="2">
        <f t="shared" si="190"/>
        <v>2.1083571510630654</v>
      </c>
      <c r="BG128" s="50">
        <f t="shared" si="191"/>
        <v>752.88199296650498</v>
      </c>
      <c r="BH128" s="50">
        <f t="shared" si="192"/>
        <v>370.11176415563409</v>
      </c>
      <c r="BI128" s="50">
        <f t="shared" si="193"/>
        <v>82.285269737923542</v>
      </c>
      <c r="BJ128" s="50">
        <f t="shared" si="194"/>
        <v>18.241042644907061</v>
      </c>
      <c r="BK128" s="2">
        <f t="shared" si="195"/>
        <v>6.462234498379274E-2</v>
      </c>
      <c r="BL128" s="2">
        <f t="shared" si="196"/>
        <v>0.67529374705780376</v>
      </c>
      <c r="BM128" s="2">
        <f t="shared" si="197"/>
        <v>1.1306123796960956</v>
      </c>
      <c r="BN128" s="2">
        <f t="shared" si="198"/>
        <v>2.1083574064455823</v>
      </c>
      <c r="BO128" s="50">
        <f t="shared" si="199"/>
        <v>752.88190518107638</v>
      </c>
      <c r="BP128" s="50">
        <f t="shared" si="200"/>
        <v>370.11176105954121</v>
      </c>
      <c r="BQ128" s="50">
        <f t="shared" si="201"/>
        <v>82.285269309389662</v>
      </c>
      <c r="BR128" s="50">
        <f t="shared" si="202"/>
        <v>18.241042578512054</v>
      </c>
      <c r="BS128" s="2">
        <f t="shared" si="203"/>
        <v>6.4622344418756458E-2</v>
      </c>
      <c r="BT128" s="2">
        <f t="shared" si="204"/>
        <v>0.67529373527070369</v>
      </c>
      <c r="BU128" s="2">
        <f t="shared" si="205"/>
        <v>1.1306123822019385</v>
      </c>
      <c r="BV128" s="2">
        <f t="shared" si="206"/>
        <v>2.1083574194033554</v>
      </c>
      <c r="BW128" s="50">
        <f t="shared" si="207"/>
        <v>752.88190072695727</v>
      </c>
      <c r="BX128" s="50">
        <f t="shared" si="208"/>
        <v>370.11176090244942</v>
      </c>
      <c r="BY128" s="50">
        <f t="shared" si="209"/>
        <v>82.2852692876464</v>
      </c>
      <c r="BZ128" s="50">
        <f t="shared" si="210"/>
        <v>18.241042575143251</v>
      </c>
      <c r="CA128" s="2">
        <f t="shared" si="211"/>
        <v>6.4622344390087225E-2</v>
      </c>
      <c r="CB128" s="2">
        <f t="shared" si="212"/>
        <v>0.67529373467264131</v>
      </c>
      <c r="CC128" s="2">
        <f t="shared" si="213"/>
        <v>1.1306123823290819</v>
      </c>
      <c r="CD128" s="2">
        <f t="shared" si="214"/>
        <v>2.1083574200608162</v>
      </c>
      <c r="CE128" s="50">
        <f t="shared" si="215"/>
        <v>752.88190050096193</v>
      </c>
      <c r="CF128" s="50">
        <f t="shared" si="216"/>
        <v>370.11176089447895</v>
      </c>
      <c r="CG128" s="50">
        <f t="shared" si="217"/>
        <v>82.285269286543198</v>
      </c>
      <c r="CH128" s="50">
        <f t="shared" si="218"/>
        <v>18.24104257497233</v>
      </c>
      <c r="CI128" s="2">
        <f t="shared" si="219"/>
        <v>6.4622344388632624E-2</v>
      </c>
      <c r="CJ128" s="2">
        <f t="shared" si="220"/>
        <v>0.67529373464229692</v>
      </c>
      <c r="CK128" s="2">
        <f t="shared" si="221"/>
        <v>1.1306123823355327</v>
      </c>
      <c r="CL128" s="2">
        <f t="shared" si="222"/>
        <v>2.1083574200941744</v>
      </c>
      <c r="CM128" s="50">
        <f t="shared" si="223"/>
        <v>752.88190048949548</v>
      </c>
      <c r="CN128" s="50">
        <f t="shared" si="224"/>
        <v>370.11176089407445</v>
      </c>
      <c r="CO128" s="50">
        <f t="shared" si="225"/>
        <v>82.285269286487221</v>
      </c>
      <c r="CP128" s="50">
        <f t="shared" si="226"/>
        <v>18.241042574963654</v>
      </c>
      <c r="CQ128" s="2">
        <f t="shared" si="227"/>
        <v>6.4622344388558794E-2</v>
      </c>
      <c r="CR128" s="2">
        <f t="shared" si="228"/>
        <v>0.67529373464075715</v>
      </c>
      <c r="CS128" s="2">
        <f t="shared" si="229"/>
        <v>1.13061238233586</v>
      </c>
      <c r="CT128" s="2">
        <f t="shared" si="230"/>
        <v>2.1083574200958672</v>
      </c>
      <c r="CU128" s="50">
        <f t="shared" si="231"/>
        <v>752.88190048891306</v>
      </c>
      <c r="CV128" s="50">
        <f t="shared" si="232"/>
        <v>370.11176089405387</v>
      </c>
      <c r="CW128" s="66">
        <f t="shared" si="233"/>
        <v>82.285269286484365</v>
      </c>
      <c r="CX128" s="66">
        <f t="shared" si="234"/>
        <v>18.241042574963213</v>
      </c>
      <c r="CY128" s="67">
        <f t="shared" si="235"/>
        <v>6.4622344388555034E-2</v>
      </c>
      <c r="CZ128" s="67">
        <f t="shared" si="236"/>
        <v>0.67529373464067866</v>
      </c>
      <c r="DA128" s="67">
        <f t="shared" si="237"/>
        <v>1.1306123823358767</v>
      </c>
      <c r="DB128" s="67">
        <f t="shared" si="238"/>
        <v>2.1083574200959534</v>
      </c>
      <c r="DC128" s="66">
        <f t="shared" si="239"/>
        <v>752.88190048888339</v>
      </c>
      <c r="DD128" s="50">
        <f t="shared" si="240"/>
        <v>370.11176089405285</v>
      </c>
      <c r="DE128" s="66">
        <f t="shared" si="241"/>
        <v>82.285269286484223</v>
      </c>
      <c r="DF128" s="66">
        <f t="shared" si="242"/>
        <v>18.241042574963188</v>
      </c>
      <c r="DG128" s="67">
        <f t="shared" si="243"/>
        <v>6.4622344388554853E-2</v>
      </c>
      <c r="DH128" s="67">
        <f t="shared" si="244"/>
        <v>0.6752937346406751</v>
      </c>
      <c r="DI128" s="67">
        <f t="shared" si="245"/>
        <v>1.1306123823358776</v>
      </c>
      <c r="DJ128" s="67">
        <f t="shared" si="246"/>
        <v>2.1083574200959574</v>
      </c>
      <c r="DK128" s="66">
        <f t="shared" si="247"/>
        <v>752.88190048888191</v>
      </c>
      <c r="DL128" s="50">
        <f t="shared" si="248"/>
        <v>370.11176089405285</v>
      </c>
      <c r="DM128" s="66">
        <f t="shared" si="249"/>
        <v>82.285269286484223</v>
      </c>
      <c r="DN128" s="66">
        <f t="shared" si="250"/>
        <v>18.241042574963188</v>
      </c>
      <c r="DO128" s="67">
        <f t="shared" si="251"/>
        <v>6.4622344388554853E-2</v>
      </c>
      <c r="DP128" s="67">
        <f t="shared" si="252"/>
        <v>0.6752937346406751</v>
      </c>
      <c r="DQ128" s="67">
        <f t="shared" si="253"/>
        <v>1.1306123823358776</v>
      </c>
      <c r="DR128" s="67">
        <f t="shared" si="254"/>
        <v>2.1083574200959574</v>
      </c>
      <c r="DS128" s="66">
        <f t="shared" si="255"/>
        <v>752.88190048888191</v>
      </c>
      <c r="DT128" s="50">
        <f t="shared" si="256"/>
        <v>370.11176089405285</v>
      </c>
      <c r="DU128" s="66">
        <f t="shared" si="257"/>
        <v>82.285269286484223</v>
      </c>
      <c r="DV128" s="66">
        <f t="shared" si="258"/>
        <v>18.241042574963188</v>
      </c>
      <c r="DW128" s="67">
        <f t="shared" si="259"/>
        <v>6.4622344388554853E-2</v>
      </c>
      <c r="DX128" s="67">
        <f t="shared" si="260"/>
        <v>0.6752937346406751</v>
      </c>
      <c r="DY128" s="67">
        <f t="shared" si="261"/>
        <v>1.1306123823358776</v>
      </c>
      <c r="DZ128" s="67">
        <f t="shared" si="262"/>
        <v>2.1083574200959574</v>
      </c>
      <c r="EA128" s="66">
        <f t="shared" si="263"/>
        <v>752.88190048888191</v>
      </c>
      <c r="EB128" s="50">
        <f t="shared" si="264"/>
        <v>370.11176089405285</v>
      </c>
      <c r="EC128" s="66">
        <f t="shared" si="265"/>
        <v>82.285269286484223</v>
      </c>
      <c r="ED128" s="66">
        <f t="shared" si="266"/>
        <v>18.241042574963188</v>
      </c>
      <c r="EE128" s="67">
        <f t="shared" si="267"/>
        <v>6.4622344388554853E-2</v>
      </c>
      <c r="EF128" s="67">
        <f t="shared" si="268"/>
        <v>0.6752937346406751</v>
      </c>
      <c r="EG128" s="67">
        <f t="shared" si="269"/>
        <v>1.1306123823358776</v>
      </c>
      <c r="EH128" s="67">
        <f t="shared" si="270"/>
        <v>2.1083574200959574</v>
      </c>
      <c r="EI128" s="66">
        <f t="shared" si="271"/>
        <v>752.88190048888191</v>
      </c>
      <c r="EJ128" s="50">
        <f t="shared" si="272"/>
        <v>370.11176089405285</v>
      </c>
      <c r="EK128" s="66">
        <f t="shared" si="273"/>
        <v>82.285269286484223</v>
      </c>
      <c r="EL128" s="66">
        <f t="shared" si="274"/>
        <v>18.241042574963188</v>
      </c>
      <c r="EM128" s="67">
        <f t="shared" si="275"/>
        <v>6.4622344388554853E-2</v>
      </c>
      <c r="EN128" s="67">
        <f t="shared" si="276"/>
        <v>0.6752937346406751</v>
      </c>
      <c r="EO128" s="67">
        <f t="shared" si="277"/>
        <v>1.1306123823358776</v>
      </c>
      <c r="EP128" s="67">
        <f t="shared" si="278"/>
        <v>2.1083574200959574</v>
      </c>
      <c r="EQ128" s="50">
        <f t="shared" si="279"/>
        <v>0.53500557970216267</v>
      </c>
      <c r="ER128" s="50">
        <f t="shared" si="280"/>
        <v>96.961760894052873</v>
      </c>
    </row>
    <row r="129" spans="19:148" x14ac:dyDescent="0.25">
      <c r="S129" s="50">
        <v>0.67</v>
      </c>
      <c r="T129" s="56">
        <f t="shared" si="154"/>
        <v>380.29537416060703</v>
      </c>
      <c r="U129" s="50">
        <f t="shared" si="155"/>
        <v>83.739389086287758</v>
      </c>
      <c r="V129" s="50">
        <f t="shared" si="156"/>
        <v>18.463703017070195</v>
      </c>
      <c r="W129" s="2">
        <f t="shared" si="152"/>
        <v>6.6432365849735192E-2</v>
      </c>
      <c r="X129" s="2">
        <f t="shared" si="153"/>
        <v>0.71436037122766149</v>
      </c>
      <c r="Y129" s="2">
        <f t="shared" si="157"/>
        <v>1.1145301299028834</v>
      </c>
      <c r="Z129" s="2">
        <f t="shared" si="158"/>
        <v>2.0959248091581473</v>
      </c>
      <c r="AA129" s="50">
        <f t="shared" si="159"/>
        <v>769.10578544921123</v>
      </c>
      <c r="AB129" s="50">
        <f t="shared" si="160"/>
        <v>370.67898846498133</v>
      </c>
      <c r="AC129" s="50">
        <f t="shared" si="161"/>
        <v>82.363913142161834</v>
      </c>
      <c r="AD129" s="50">
        <f t="shared" si="162"/>
        <v>18.253219605711603</v>
      </c>
      <c r="AE129" s="2">
        <f t="shared" si="163"/>
        <v>6.4725715482441756E-2</v>
      </c>
      <c r="AF129" s="2">
        <f t="shared" si="164"/>
        <v>0.6774541164858916</v>
      </c>
      <c r="AG129" s="2">
        <f t="shared" si="165"/>
        <v>1.1216478626626503</v>
      </c>
      <c r="AH129" s="2">
        <f t="shared" si="166"/>
        <v>2.1378057995578432</v>
      </c>
      <c r="AI129" s="50">
        <f t="shared" si="167"/>
        <v>755.83539201991346</v>
      </c>
      <c r="AJ129" s="50">
        <f t="shared" si="168"/>
        <v>370.21576071097661</v>
      </c>
      <c r="AK129" s="50">
        <f t="shared" si="169"/>
        <v>82.299668494308676</v>
      </c>
      <c r="AL129" s="50">
        <f t="shared" si="170"/>
        <v>18.243273262938875</v>
      </c>
      <c r="AM129" s="2">
        <f t="shared" si="171"/>
        <v>6.4641319368756375E-2</v>
      </c>
      <c r="AN129" s="2">
        <f t="shared" si="172"/>
        <v>0.6756897012473857</v>
      </c>
      <c r="AO129" s="2">
        <f t="shared" si="173"/>
        <v>1.1220005707833123</v>
      </c>
      <c r="AP129" s="2">
        <f t="shared" si="174"/>
        <v>2.1398433456602493</v>
      </c>
      <c r="AQ129" s="50">
        <f t="shared" si="175"/>
        <v>755.16927675936176</v>
      </c>
      <c r="AR129" s="50">
        <f t="shared" si="176"/>
        <v>370.19233415605413</v>
      </c>
      <c r="AS129" s="50">
        <f t="shared" si="177"/>
        <v>82.296424209820259</v>
      </c>
      <c r="AT129" s="50">
        <f t="shared" si="178"/>
        <v>18.242770711704647</v>
      </c>
      <c r="AU129" s="2">
        <f t="shared" si="179"/>
        <v>6.463704601232019E-2</v>
      </c>
      <c r="AV129" s="2">
        <f t="shared" si="180"/>
        <v>0.67560050224651358</v>
      </c>
      <c r="AW129" s="2">
        <f t="shared" si="181"/>
        <v>1.1220184329387424</v>
      </c>
      <c r="AX129" s="2">
        <f t="shared" si="182"/>
        <v>2.1399464384936322</v>
      </c>
      <c r="AY129" s="50">
        <f t="shared" si="183"/>
        <v>755.1355205927789</v>
      </c>
      <c r="AZ129" s="50">
        <f t="shared" si="184"/>
        <v>370.19114653883355</v>
      </c>
      <c r="BA129" s="50">
        <f t="shared" si="185"/>
        <v>82.296259751796967</v>
      </c>
      <c r="BB129" s="50">
        <f t="shared" si="186"/>
        <v>18.242745235874729</v>
      </c>
      <c r="BC129" s="2">
        <f t="shared" si="187"/>
        <v>6.4636829359629777E-2</v>
      </c>
      <c r="BD129" s="2">
        <f t="shared" si="188"/>
        <v>0.67559598035399837</v>
      </c>
      <c r="BE129" s="2">
        <f t="shared" si="189"/>
        <v>1.122019338530639</v>
      </c>
      <c r="BF129" s="2">
        <f t="shared" si="190"/>
        <v>2.1399516649461723</v>
      </c>
      <c r="BG129" s="50">
        <f t="shared" si="191"/>
        <v>755.13380913474339</v>
      </c>
      <c r="BH129" s="50">
        <f t="shared" si="192"/>
        <v>370.19108632476809</v>
      </c>
      <c r="BI129" s="50">
        <f t="shared" si="193"/>
        <v>82.296251413546969</v>
      </c>
      <c r="BJ129" s="50">
        <f t="shared" si="194"/>
        <v>18.242743944213011</v>
      </c>
      <c r="BK129" s="2">
        <f t="shared" si="195"/>
        <v>6.4636818374962296E-2</v>
      </c>
      <c r="BL129" s="2">
        <f t="shared" si="196"/>
        <v>0.67559575108712822</v>
      </c>
      <c r="BM129" s="2">
        <f t="shared" si="197"/>
        <v>1.1220193844457398</v>
      </c>
      <c r="BN129" s="2">
        <f t="shared" si="198"/>
        <v>2.1399519299358793</v>
      </c>
      <c r="BO129" s="50">
        <f t="shared" si="199"/>
        <v>755.13372236066596</v>
      </c>
      <c r="BP129" s="50">
        <f t="shared" si="200"/>
        <v>370.19108327180106</v>
      </c>
      <c r="BQ129" s="50">
        <f t="shared" si="201"/>
        <v>82.296250990781971</v>
      </c>
      <c r="BR129" s="50">
        <f t="shared" si="202"/>
        <v>18.242743878723328</v>
      </c>
      <c r="BS129" s="2">
        <f t="shared" si="203"/>
        <v>6.4636817818018819E-2</v>
      </c>
      <c r="BT129" s="2">
        <f t="shared" si="204"/>
        <v>0.67559573946286422</v>
      </c>
      <c r="BU129" s="2">
        <f t="shared" si="205"/>
        <v>1.1220193867737227</v>
      </c>
      <c r="BV129" s="2">
        <f t="shared" si="206"/>
        <v>2.1399519433713605</v>
      </c>
      <c r="BW129" s="50">
        <f t="shared" si="207"/>
        <v>755.13371796105457</v>
      </c>
      <c r="BX129" s="50">
        <f t="shared" si="208"/>
        <v>370.19108311700973</v>
      </c>
      <c r="BY129" s="50">
        <f t="shared" si="209"/>
        <v>82.296250969347014</v>
      </c>
      <c r="BZ129" s="50">
        <f t="shared" si="210"/>
        <v>18.242743875402869</v>
      </c>
      <c r="CA129" s="2">
        <f t="shared" si="211"/>
        <v>6.4636817789780629E-2</v>
      </c>
      <c r="CB129" s="2">
        <f t="shared" si="212"/>
        <v>0.675595738873492</v>
      </c>
      <c r="CC129" s="2">
        <f t="shared" si="213"/>
        <v>1.1220193868917558</v>
      </c>
      <c r="CD129" s="2">
        <f t="shared" si="214"/>
        <v>2.1399519440525649</v>
      </c>
      <c r="CE129" s="50">
        <f t="shared" si="215"/>
        <v>755.1337177379861</v>
      </c>
      <c r="CF129" s="50">
        <f t="shared" si="216"/>
        <v>370.19108310916158</v>
      </c>
      <c r="CG129" s="50">
        <f t="shared" si="217"/>
        <v>82.296250968260225</v>
      </c>
      <c r="CH129" s="50">
        <f t="shared" si="218"/>
        <v>18.24274387523452</v>
      </c>
      <c r="CI129" s="2">
        <f t="shared" si="219"/>
        <v>6.4636817788348941E-2</v>
      </c>
      <c r="CJ129" s="2">
        <f t="shared" si="220"/>
        <v>0.67559573884361002</v>
      </c>
      <c r="CK129" s="2">
        <f t="shared" si="221"/>
        <v>1.1220193868977404</v>
      </c>
      <c r="CL129" s="2">
        <f t="shared" si="222"/>
        <v>2.1399519440871031</v>
      </c>
      <c r="CM129" s="50">
        <f t="shared" si="223"/>
        <v>755.1337177266762</v>
      </c>
      <c r="CN129" s="50">
        <f t="shared" si="224"/>
        <v>370.19108310876356</v>
      </c>
      <c r="CO129" s="50">
        <f t="shared" si="225"/>
        <v>82.296250968205115</v>
      </c>
      <c r="CP129" s="50">
        <f t="shared" si="226"/>
        <v>18.242743875225973</v>
      </c>
      <c r="CQ129" s="2">
        <f t="shared" si="227"/>
        <v>6.4636817788276291E-2</v>
      </c>
      <c r="CR129" s="2">
        <f t="shared" si="228"/>
        <v>0.6755957388420949</v>
      </c>
      <c r="CS129" s="2">
        <f t="shared" si="229"/>
        <v>1.1220193868980439</v>
      </c>
      <c r="CT129" s="2">
        <f t="shared" si="230"/>
        <v>2.1399519440888541</v>
      </c>
      <c r="CU129" s="50">
        <f t="shared" si="231"/>
        <v>755.13371772610253</v>
      </c>
      <c r="CV129" s="50">
        <f t="shared" si="232"/>
        <v>370.19108310874344</v>
      </c>
      <c r="CW129" s="66">
        <f t="shared" si="233"/>
        <v>82.29625096820233</v>
      </c>
      <c r="CX129" s="66">
        <f t="shared" si="234"/>
        <v>18.242743875225543</v>
      </c>
      <c r="CY129" s="67">
        <f t="shared" si="235"/>
        <v>6.4636817788272627E-2</v>
      </c>
      <c r="CZ129" s="67">
        <f t="shared" si="236"/>
        <v>0.6755957388420184</v>
      </c>
      <c r="DA129" s="67">
        <f t="shared" si="237"/>
        <v>1.1220193868980592</v>
      </c>
      <c r="DB129" s="67">
        <f t="shared" si="238"/>
        <v>2.1399519440889421</v>
      </c>
      <c r="DC129" s="66">
        <f t="shared" si="239"/>
        <v>755.13371772607343</v>
      </c>
      <c r="DD129" s="50">
        <f t="shared" si="240"/>
        <v>370.19108310874242</v>
      </c>
      <c r="DE129" s="66">
        <f t="shared" si="241"/>
        <v>82.296250968202187</v>
      </c>
      <c r="DF129" s="66">
        <f t="shared" si="242"/>
        <v>18.242743875225528</v>
      </c>
      <c r="DG129" s="67">
        <f t="shared" si="243"/>
        <v>6.4636817788272488E-2</v>
      </c>
      <c r="DH129" s="67">
        <f t="shared" si="244"/>
        <v>0.67559573884201407</v>
      </c>
      <c r="DI129" s="67">
        <f t="shared" si="245"/>
        <v>1.1220193868980599</v>
      </c>
      <c r="DJ129" s="67">
        <f t="shared" si="246"/>
        <v>2.1399519440889474</v>
      </c>
      <c r="DK129" s="66">
        <f t="shared" si="247"/>
        <v>755.13371772607172</v>
      </c>
      <c r="DL129" s="50">
        <f t="shared" si="248"/>
        <v>370.19108310874242</v>
      </c>
      <c r="DM129" s="66">
        <f t="shared" si="249"/>
        <v>82.296250968202187</v>
      </c>
      <c r="DN129" s="66">
        <f t="shared" si="250"/>
        <v>18.242743875225528</v>
      </c>
      <c r="DO129" s="67">
        <f t="shared" si="251"/>
        <v>6.4636817788272488E-2</v>
      </c>
      <c r="DP129" s="67">
        <f t="shared" si="252"/>
        <v>0.67559573884201407</v>
      </c>
      <c r="DQ129" s="67">
        <f t="shared" si="253"/>
        <v>1.1220193868980599</v>
      </c>
      <c r="DR129" s="67">
        <f t="shared" si="254"/>
        <v>2.1399519440889474</v>
      </c>
      <c r="DS129" s="66">
        <f t="shared" si="255"/>
        <v>755.13371772607172</v>
      </c>
      <c r="DT129" s="50">
        <f t="shared" si="256"/>
        <v>370.19108310874242</v>
      </c>
      <c r="DU129" s="66">
        <f t="shared" si="257"/>
        <v>82.296250968202187</v>
      </c>
      <c r="DV129" s="66">
        <f t="shared" si="258"/>
        <v>18.242743875225528</v>
      </c>
      <c r="DW129" s="67">
        <f t="shared" si="259"/>
        <v>6.4636817788272488E-2</v>
      </c>
      <c r="DX129" s="67">
        <f t="shared" si="260"/>
        <v>0.67559573884201407</v>
      </c>
      <c r="DY129" s="67">
        <f t="shared" si="261"/>
        <v>1.1220193868980599</v>
      </c>
      <c r="DZ129" s="67">
        <f t="shared" si="262"/>
        <v>2.1399519440889474</v>
      </c>
      <c r="EA129" s="66">
        <f t="shared" si="263"/>
        <v>755.13371772607172</v>
      </c>
      <c r="EB129" s="50">
        <f t="shared" si="264"/>
        <v>370.19108310874242</v>
      </c>
      <c r="EC129" s="66">
        <f t="shared" si="265"/>
        <v>82.296250968202187</v>
      </c>
      <c r="ED129" s="66">
        <f t="shared" si="266"/>
        <v>18.242743875225528</v>
      </c>
      <c r="EE129" s="67">
        <f t="shared" si="267"/>
        <v>6.4636817788272488E-2</v>
      </c>
      <c r="EF129" s="67">
        <f t="shared" si="268"/>
        <v>0.67559573884201407</v>
      </c>
      <c r="EG129" s="67">
        <f t="shared" si="269"/>
        <v>1.1220193868980599</v>
      </c>
      <c r="EH129" s="67">
        <f t="shared" si="270"/>
        <v>2.1399519440889474</v>
      </c>
      <c r="EI129" s="66">
        <f t="shared" si="271"/>
        <v>755.13371772607172</v>
      </c>
      <c r="EJ129" s="50">
        <f t="shared" si="272"/>
        <v>370.19108310874242</v>
      </c>
      <c r="EK129" s="66">
        <f t="shared" si="273"/>
        <v>82.296250968202187</v>
      </c>
      <c r="EL129" s="66">
        <f t="shared" si="274"/>
        <v>18.242743875225528</v>
      </c>
      <c r="EM129" s="67">
        <f t="shared" si="275"/>
        <v>6.4636817788272488E-2</v>
      </c>
      <c r="EN129" s="67">
        <f t="shared" si="276"/>
        <v>0.67559573884201407</v>
      </c>
      <c r="EO129" s="67">
        <f t="shared" si="277"/>
        <v>1.1220193868980599</v>
      </c>
      <c r="EP129" s="67">
        <f t="shared" si="278"/>
        <v>2.1399519440889474</v>
      </c>
      <c r="EQ129" s="50">
        <f t="shared" si="279"/>
        <v>0.54059597505100421</v>
      </c>
      <c r="ER129" s="50">
        <f t="shared" si="280"/>
        <v>97.041083108742441</v>
      </c>
    </row>
    <row r="130" spans="19:148" x14ac:dyDescent="0.25">
      <c r="S130" s="50">
        <v>0.68</v>
      </c>
      <c r="T130" s="56">
        <f t="shared" si="154"/>
        <v>380.26291671321923</v>
      </c>
      <c r="U130" s="50">
        <f t="shared" si="155"/>
        <v>83.734607012007558</v>
      </c>
      <c r="V130" s="50">
        <f t="shared" si="156"/>
        <v>18.46297943286196</v>
      </c>
      <c r="W130" s="2">
        <f t="shared" si="152"/>
        <v>6.6426753875524727E-2</v>
      </c>
      <c r="X130" s="2">
        <f t="shared" si="153"/>
        <v>0.71423488515147915</v>
      </c>
      <c r="Y130" s="2">
        <f t="shared" si="157"/>
        <v>1.1068450197196193</v>
      </c>
      <c r="Z130" s="2">
        <f t="shared" si="158"/>
        <v>2.126496106176607</v>
      </c>
      <c r="AA130" s="50">
        <f t="shared" si="159"/>
        <v>771.39814505869333</v>
      </c>
      <c r="AB130" s="50">
        <f t="shared" si="160"/>
        <v>370.75834537943513</v>
      </c>
      <c r="AC130" s="50">
        <f t="shared" si="161"/>
        <v>82.374936961783106</v>
      </c>
      <c r="AD130" s="50">
        <f t="shared" si="162"/>
        <v>18.254925280911795</v>
      </c>
      <c r="AE130" s="2">
        <f t="shared" si="163"/>
        <v>6.4740153821358129E-2</v>
      </c>
      <c r="AF130" s="2">
        <f t="shared" si="164"/>
        <v>0.67775650383776498</v>
      </c>
      <c r="AG130" s="2">
        <f t="shared" si="165"/>
        <v>1.1134619481789414</v>
      </c>
      <c r="AH130" s="2">
        <f t="shared" si="166"/>
        <v>2.1699797383793133</v>
      </c>
      <c r="AI130" s="50">
        <f t="shared" si="167"/>
        <v>758.25484316951633</v>
      </c>
      <c r="AJ130" s="50">
        <f t="shared" si="168"/>
        <v>370.30070858888587</v>
      </c>
      <c r="AK130" s="50">
        <f t="shared" si="169"/>
        <v>82.311436520539118</v>
      </c>
      <c r="AL130" s="50">
        <f t="shared" si="170"/>
        <v>18.245095952886956</v>
      </c>
      <c r="AM130" s="2">
        <f t="shared" si="171"/>
        <v>6.4656810912852733E-2</v>
      </c>
      <c r="AN130" s="2">
        <f t="shared" si="172"/>
        <v>0.67601317460193999</v>
      </c>
      <c r="AO130" s="2">
        <f t="shared" si="173"/>
        <v>1.1137897252842044</v>
      </c>
      <c r="AP130" s="2">
        <f t="shared" si="174"/>
        <v>2.172095847344282</v>
      </c>
      <c r="AQ130" s="50">
        <f t="shared" si="175"/>
        <v>757.59569545285751</v>
      </c>
      <c r="AR130" s="50">
        <f t="shared" si="176"/>
        <v>370.27758762042231</v>
      </c>
      <c r="AS130" s="50">
        <f t="shared" si="177"/>
        <v>82.30823292761032</v>
      </c>
      <c r="AT130" s="50">
        <f t="shared" si="178"/>
        <v>18.244599798667576</v>
      </c>
      <c r="AU130" s="2">
        <f t="shared" si="179"/>
        <v>6.4652595107450375E-2</v>
      </c>
      <c r="AV130" s="2">
        <f t="shared" si="180"/>
        <v>0.67592512819535</v>
      </c>
      <c r="AW130" s="2">
        <f t="shared" si="181"/>
        <v>1.1138063085491439</v>
      </c>
      <c r="AX130" s="2">
        <f t="shared" si="182"/>
        <v>2.1722028133499207</v>
      </c>
      <c r="AY130" s="50">
        <f t="shared" si="183"/>
        <v>757.5623261306647</v>
      </c>
      <c r="AZ130" s="50">
        <f t="shared" si="184"/>
        <v>370.2764166856075</v>
      </c>
      <c r="BA130" s="50">
        <f t="shared" si="185"/>
        <v>82.308070697111646</v>
      </c>
      <c r="BB130" s="50">
        <f t="shared" si="186"/>
        <v>18.244574672654533</v>
      </c>
      <c r="BC130" s="2">
        <f t="shared" si="187"/>
        <v>6.4652381589774752E-2</v>
      </c>
      <c r="BD130" s="2">
        <f t="shared" si="188"/>
        <v>0.67592066926573269</v>
      </c>
      <c r="BE130" s="2">
        <f t="shared" si="189"/>
        <v>1.1138071484487939</v>
      </c>
      <c r="BF130" s="2">
        <f t="shared" si="190"/>
        <v>2.1722082306603703</v>
      </c>
      <c r="BG130" s="50">
        <f t="shared" si="191"/>
        <v>757.56063600659036</v>
      </c>
      <c r="BH130" s="50">
        <f t="shared" si="192"/>
        <v>370.2763573777645</v>
      </c>
      <c r="BI130" s="50">
        <f t="shared" si="193"/>
        <v>82.308062480167877</v>
      </c>
      <c r="BJ130" s="50">
        <f t="shared" si="194"/>
        <v>18.244573400025025</v>
      </c>
      <c r="BK130" s="2">
        <f t="shared" si="195"/>
        <v>6.4652370775071896E-2</v>
      </c>
      <c r="BL130" s="2">
        <f t="shared" si="196"/>
        <v>0.67592044342117164</v>
      </c>
      <c r="BM130" s="2">
        <f t="shared" si="197"/>
        <v>1.1138071909898595</v>
      </c>
      <c r="BN130" s="2">
        <f t="shared" si="198"/>
        <v>2.1722085050474789</v>
      </c>
      <c r="BO130" s="50">
        <f t="shared" si="199"/>
        <v>757.5605504013696</v>
      </c>
      <c r="BP130" s="50">
        <f t="shared" si="200"/>
        <v>370.276354373804</v>
      </c>
      <c r="BQ130" s="50">
        <f t="shared" si="201"/>
        <v>82.308062063977189</v>
      </c>
      <c r="BR130" s="50">
        <f t="shared" si="202"/>
        <v>18.24457333556596</v>
      </c>
      <c r="BS130" s="2">
        <f t="shared" si="203"/>
        <v>6.4652370227303843E-2</v>
      </c>
      <c r="BT130" s="2">
        <f t="shared" si="204"/>
        <v>0.67592043198207541</v>
      </c>
      <c r="BU130" s="2">
        <f t="shared" si="205"/>
        <v>1.1138071931445781</v>
      </c>
      <c r="BV130" s="2">
        <f t="shared" si="206"/>
        <v>2.1722085189452711</v>
      </c>
      <c r="BW130" s="50">
        <f t="shared" si="207"/>
        <v>757.56054606543739</v>
      </c>
      <c r="BX130" s="50">
        <f t="shared" si="208"/>
        <v>370.27635422165247</v>
      </c>
      <c r="BY130" s="50">
        <f t="shared" si="209"/>
        <v>82.308062042897035</v>
      </c>
      <c r="BZ130" s="50">
        <f t="shared" si="210"/>
        <v>18.244573332301083</v>
      </c>
      <c r="CA130" s="2">
        <f t="shared" si="211"/>
        <v>6.4652370199559162E-2</v>
      </c>
      <c r="CB130" s="2">
        <f t="shared" si="212"/>
        <v>0.67592043140268188</v>
      </c>
      <c r="CC130" s="2">
        <f t="shared" si="213"/>
        <v>1.113807193253715</v>
      </c>
      <c r="CD130" s="2">
        <f t="shared" si="214"/>
        <v>2.1722085196491991</v>
      </c>
      <c r="CE130" s="50">
        <f t="shared" si="215"/>
        <v>757.56054584582114</v>
      </c>
      <c r="CF130" s="50">
        <f t="shared" si="216"/>
        <v>370.27635421394587</v>
      </c>
      <c r="CG130" s="50">
        <f t="shared" si="217"/>
        <v>82.308062041829317</v>
      </c>
      <c r="CH130" s="50">
        <f t="shared" si="218"/>
        <v>18.244573332135715</v>
      </c>
      <c r="CI130" s="2">
        <f t="shared" si="219"/>
        <v>6.4652370198153883E-2</v>
      </c>
      <c r="CJ130" s="2">
        <f t="shared" si="220"/>
        <v>0.67592043137333535</v>
      </c>
      <c r="CK130" s="2">
        <f t="shared" si="221"/>
        <v>1.1138071932592428</v>
      </c>
      <c r="CL130" s="2">
        <f t="shared" si="222"/>
        <v>2.1722085196848528</v>
      </c>
      <c r="CM130" s="50">
        <f t="shared" si="223"/>
        <v>757.56054583469734</v>
      </c>
      <c r="CN130" s="50">
        <f t="shared" si="224"/>
        <v>370.27635421355558</v>
      </c>
      <c r="CO130" s="50">
        <f t="shared" si="225"/>
        <v>82.308062041775202</v>
      </c>
      <c r="CP130" s="50">
        <f t="shared" si="226"/>
        <v>18.244573332127338</v>
      </c>
      <c r="CQ130" s="2">
        <f t="shared" si="227"/>
        <v>6.4652370198082718E-2</v>
      </c>
      <c r="CR130" s="2">
        <f t="shared" si="228"/>
        <v>0.67592043137184865</v>
      </c>
      <c r="CS130" s="2">
        <f t="shared" si="229"/>
        <v>1.1138071932595228</v>
      </c>
      <c r="CT130" s="2">
        <f t="shared" si="230"/>
        <v>2.1722085196866594</v>
      </c>
      <c r="CU130" s="50">
        <f t="shared" si="231"/>
        <v>757.56054583413425</v>
      </c>
      <c r="CV130" s="50">
        <f t="shared" si="232"/>
        <v>370.2763542135358</v>
      </c>
      <c r="CW130" s="66">
        <f t="shared" si="233"/>
        <v>82.308062041772473</v>
      </c>
      <c r="CX130" s="66">
        <f t="shared" si="234"/>
        <v>18.244573332126915</v>
      </c>
      <c r="CY130" s="67">
        <f t="shared" si="235"/>
        <v>6.4652370198079123E-2</v>
      </c>
      <c r="CZ130" s="67">
        <f t="shared" si="236"/>
        <v>0.67592043137177338</v>
      </c>
      <c r="DA130" s="67">
        <f t="shared" si="237"/>
        <v>1.113807193259537</v>
      </c>
      <c r="DB130" s="67">
        <f t="shared" si="238"/>
        <v>2.1722085196867504</v>
      </c>
      <c r="DC130" s="66">
        <f t="shared" si="239"/>
        <v>757.56054583410537</v>
      </c>
      <c r="DD130" s="50">
        <f t="shared" si="240"/>
        <v>370.27635421353477</v>
      </c>
      <c r="DE130" s="66">
        <f t="shared" si="241"/>
        <v>82.308062041772359</v>
      </c>
      <c r="DF130" s="66">
        <f t="shared" si="242"/>
        <v>18.24457333212689</v>
      </c>
      <c r="DG130" s="67">
        <f t="shared" si="243"/>
        <v>6.4652370198078901E-2</v>
      </c>
      <c r="DH130" s="67">
        <f t="shared" si="244"/>
        <v>0.67592043137177016</v>
      </c>
      <c r="DI130" s="67">
        <f t="shared" si="245"/>
        <v>1.1138071932595377</v>
      </c>
      <c r="DJ130" s="67">
        <f t="shared" si="246"/>
        <v>2.1722085196867544</v>
      </c>
      <c r="DK130" s="66">
        <f t="shared" si="247"/>
        <v>757.56054583410435</v>
      </c>
      <c r="DL130" s="50">
        <f t="shared" si="248"/>
        <v>370.27635421353477</v>
      </c>
      <c r="DM130" s="66">
        <f t="shared" si="249"/>
        <v>82.308062041772359</v>
      </c>
      <c r="DN130" s="66">
        <f t="shared" si="250"/>
        <v>18.24457333212689</v>
      </c>
      <c r="DO130" s="67">
        <f t="shared" si="251"/>
        <v>6.4652370198078901E-2</v>
      </c>
      <c r="DP130" s="67">
        <f t="shared" si="252"/>
        <v>0.67592043137177016</v>
      </c>
      <c r="DQ130" s="67">
        <f t="shared" si="253"/>
        <v>1.1138071932595377</v>
      </c>
      <c r="DR130" s="67">
        <f t="shared" si="254"/>
        <v>2.1722085196867544</v>
      </c>
      <c r="DS130" s="66">
        <f t="shared" si="255"/>
        <v>757.56054583410435</v>
      </c>
      <c r="DT130" s="50">
        <f t="shared" si="256"/>
        <v>370.27635421353477</v>
      </c>
      <c r="DU130" s="66">
        <f t="shared" si="257"/>
        <v>82.308062041772359</v>
      </c>
      <c r="DV130" s="66">
        <f t="shared" si="258"/>
        <v>18.24457333212689</v>
      </c>
      <c r="DW130" s="67">
        <f t="shared" si="259"/>
        <v>6.4652370198078901E-2</v>
      </c>
      <c r="DX130" s="67">
        <f t="shared" si="260"/>
        <v>0.67592043137177016</v>
      </c>
      <c r="DY130" s="67">
        <f t="shared" si="261"/>
        <v>1.1138071932595377</v>
      </c>
      <c r="DZ130" s="67">
        <f t="shared" si="262"/>
        <v>2.1722085196867544</v>
      </c>
      <c r="EA130" s="66">
        <f t="shared" si="263"/>
        <v>757.56054583410435</v>
      </c>
      <c r="EB130" s="50">
        <f t="shared" si="264"/>
        <v>370.27635421353477</v>
      </c>
      <c r="EC130" s="66">
        <f t="shared" si="265"/>
        <v>82.308062041772359</v>
      </c>
      <c r="ED130" s="66">
        <f t="shared" si="266"/>
        <v>18.24457333212689</v>
      </c>
      <c r="EE130" s="67">
        <f t="shared" si="267"/>
        <v>6.4652370198078901E-2</v>
      </c>
      <c r="EF130" s="67">
        <f t="shared" si="268"/>
        <v>0.67592043137177016</v>
      </c>
      <c r="EG130" s="67">
        <f t="shared" si="269"/>
        <v>1.1138071932595377</v>
      </c>
      <c r="EH130" s="67">
        <f t="shared" si="270"/>
        <v>2.1722085196867544</v>
      </c>
      <c r="EI130" s="66">
        <f t="shared" si="271"/>
        <v>757.56054583410435</v>
      </c>
      <c r="EJ130" s="50">
        <f t="shared" si="272"/>
        <v>370.27635421353477</v>
      </c>
      <c r="EK130" s="66">
        <f t="shared" si="273"/>
        <v>82.308062041772359</v>
      </c>
      <c r="EL130" s="66">
        <f t="shared" si="274"/>
        <v>18.24457333212689</v>
      </c>
      <c r="EM130" s="67">
        <f t="shared" si="275"/>
        <v>6.4652370198078901E-2</v>
      </c>
      <c r="EN130" s="67">
        <f t="shared" si="276"/>
        <v>0.67592043137177016</v>
      </c>
      <c r="EO130" s="67">
        <f t="shared" si="277"/>
        <v>1.1138071932595377</v>
      </c>
      <c r="EP130" s="67">
        <f t="shared" si="278"/>
        <v>2.1722085196867544</v>
      </c>
      <c r="EQ130" s="50">
        <f t="shared" si="279"/>
        <v>0.54639920782026163</v>
      </c>
      <c r="ER130" s="50">
        <f t="shared" si="280"/>
        <v>97.126354213534796</v>
      </c>
    </row>
    <row r="131" spans="19:148" x14ac:dyDescent="0.25">
      <c r="S131" s="50">
        <v>0.69</v>
      </c>
      <c r="T131" s="56">
        <f t="shared" si="154"/>
        <v>380.23045926583154</v>
      </c>
      <c r="U131" s="50">
        <f t="shared" si="155"/>
        <v>83.729825919403098</v>
      </c>
      <c r="V131" s="50">
        <f t="shared" si="156"/>
        <v>18.462255939825106</v>
      </c>
      <c r="W131" s="2">
        <f t="shared" si="152"/>
        <v>6.6421140878103371E-2</v>
      </c>
      <c r="X131" s="2">
        <f t="shared" si="153"/>
        <v>0.71410940549868918</v>
      </c>
      <c r="Y131" s="2">
        <f t="shared" si="157"/>
        <v>1.0995061725568924</v>
      </c>
      <c r="Z131" s="2">
        <f t="shared" si="158"/>
        <v>2.1577241512989893</v>
      </c>
      <c r="AA131" s="50">
        <f t="shared" si="159"/>
        <v>773.86396026781324</v>
      </c>
      <c r="AB131" s="50">
        <f t="shared" si="160"/>
        <v>370.84349232910586</v>
      </c>
      <c r="AC131" s="50">
        <f t="shared" si="161"/>
        <v>82.38677093106466</v>
      </c>
      <c r="AD131" s="50">
        <f t="shared" si="162"/>
        <v>18.256755971668387</v>
      </c>
      <c r="AE131" s="2">
        <f t="shared" si="163"/>
        <v>6.4755639158629322E-2</v>
      </c>
      <c r="AF131" s="2">
        <f t="shared" si="164"/>
        <v>0.67808099311373338</v>
      </c>
      <c r="AG131" s="2">
        <f t="shared" si="165"/>
        <v>1.1056426484914064</v>
      </c>
      <c r="AH131" s="2">
        <f t="shared" si="166"/>
        <v>2.2028284240885925</v>
      </c>
      <c r="AI131" s="50">
        <f t="shared" si="167"/>
        <v>760.85832752581041</v>
      </c>
      <c r="AJ131" s="50">
        <f t="shared" si="168"/>
        <v>370.39187102685821</v>
      </c>
      <c r="AK131" s="50">
        <f t="shared" si="169"/>
        <v>82.324072111644341</v>
      </c>
      <c r="AL131" s="50">
        <f t="shared" si="170"/>
        <v>18.247052632813197</v>
      </c>
      <c r="AM131" s="2">
        <f t="shared" si="171"/>
        <v>6.4673428400824837E-2</v>
      </c>
      <c r="AN131" s="2">
        <f t="shared" si="172"/>
        <v>0.67636035712588194</v>
      </c>
      <c r="AO131" s="2">
        <f t="shared" si="173"/>
        <v>1.1059464120806481</v>
      </c>
      <c r="AP131" s="2">
        <f t="shared" si="174"/>
        <v>2.2050232665861693</v>
      </c>
      <c r="AQ131" s="50">
        <f t="shared" si="175"/>
        <v>760.20688430099244</v>
      </c>
      <c r="AR131" s="50">
        <f t="shared" si="176"/>
        <v>370.36908430983999</v>
      </c>
      <c r="AS131" s="50">
        <f t="shared" si="177"/>
        <v>82.320913107886994</v>
      </c>
      <c r="AT131" s="50">
        <f t="shared" si="178"/>
        <v>18.24656348358128</v>
      </c>
      <c r="AU131" s="2">
        <f t="shared" si="179"/>
        <v>6.4669275454397365E-2</v>
      </c>
      <c r="AV131" s="2">
        <f t="shared" si="180"/>
        <v>0.67627357197717308</v>
      </c>
      <c r="AW131" s="2">
        <f t="shared" si="181"/>
        <v>1.1059617600357885</v>
      </c>
      <c r="AX131" s="2">
        <f t="shared" si="182"/>
        <v>2.2051340688415979</v>
      </c>
      <c r="AY131" s="50">
        <f t="shared" si="183"/>
        <v>760.17394967291671</v>
      </c>
      <c r="AZ131" s="50">
        <f t="shared" si="184"/>
        <v>370.36793187189426</v>
      </c>
      <c r="BA131" s="50">
        <f t="shared" si="185"/>
        <v>82.320753352741747</v>
      </c>
      <c r="BB131" s="50">
        <f t="shared" si="186"/>
        <v>18.246538745976739</v>
      </c>
      <c r="BC131" s="2">
        <f t="shared" si="187"/>
        <v>6.4669065406500414E-2</v>
      </c>
      <c r="BD131" s="2">
        <f t="shared" si="188"/>
        <v>0.67626918289618843</v>
      </c>
      <c r="BE131" s="2">
        <f t="shared" si="189"/>
        <v>1.1059625363132763</v>
      </c>
      <c r="BF131" s="2">
        <f t="shared" si="190"/>
        <v>2.2051396728192478</v>
      </c>
      <c r="BG131" s="50">
        <f t="shared" si="191"/>
        <v>760.17228383609017</v>
      </c>
      <c r="BH131" s="50">
        <f t="shared" si="192"/>
        <v>370.36787358038271</v>
      </c>
      <c r="BI131" s="50">
        <f t="shared" si="193"/>
        <v>82.32074527218937</v>
      </c>
      <c r="BJ131" s="50">
        <f t="shared" si="194"/>
        <v>18.246537494725779</v>
      </c>
      <c r="BK131" s="2">
        <f t="shared" si="195"/>
        <v>6.4669054782026558E-2</v>
      </c>
      <c r="BL131" s="2">
        <f t="shared" si="196"/>
        <v>0.67626896089209787</v>
      </c>
      <c r="BM131" s="2">
        <f t="shared" si="197"/>
        <v>1.1059625755783404</v>
      </c>
      <c r="BN131" s="2">
        <f t="shared" si="198"/>
        <v>2.2051399562746701</v>
      </c>
      <c r="BO131" s="50">
        <f t="shared" si="199"/>
        <v>760.17219957589748</v>
      </c>
      <c r="BP131" s="50">
        <f t="shared" si="200"/>
        <v>370.36787063191946</v>
      </c>
      <c r="BQ131" s="50">
        <f t="shared" si="201"/>
        <v>82.320744863464157</v>
      </c>
      <c r="BR131" s="50">
        <f t="shared" si="202"/>
        <v>18.246537431435826</v>
      </c>
      <c r="BS131" s="2">
        <f t="shared" si="203"/>
        <v>6.4669054244626309E-2</v>
      </c>
      <c r="BT131" s="2">
        <f t="shared" si="204"/>
        <v>0.67626894966283169</v>
      </c>
      <c r="BU131" s="2">
        <f t="shared" si="205"/>
        <v>1.1059625775644206</v>
      </c>
      <c r="BV131" s="2">
        <f t="shared" si="206"/>
        <v>2.2051399706122288</v>
      </c>
      <c r="BW131" s="50">
        <f t="shared" si="207"/>
        <v>760.17219531390231</v>
      </c>
      <c r="BX131" s="50">
        <f t="shared" si="208"/>
        <v>370.36787048278222</v>
      </c>
      <c r="BY131" s="50">
        <f t="shared" si="209"/>
        <v>82.320744842790347</v>
      </c>
      <c r="BZ131" s="50">
        <f t="shared" si="210"/>
        <v>18.246537428234532</v>
      </c>
      <c r="CA131" s="2">
        <f t="shared" si="211"/>
        <v>6.466905421744383E-2</v>
      </c>
      <c r="CB131" s="2">
        <f t="shared" si="212"/>
        <v>0.67626894909484092</v>
      </c>
      <c r="CC131" s="2">
        <f t="shared" si="213"/>
        <v>1.1059625776648794</v>
      </c>
      <c r="CD131" s="2">
        <f t="shared" si="214"/>
        <v>2.2051399713374416</v>
      </c>
      <c r="CE131" s="50">
        <f t="shared" si="215"/>
        <v>760.17219509832455</v>
      </c>
      <c r="CF131" s="50">
        <f t="shared" si="216"/>
        <v>370.36787047523865</v>
      </c>
      <c r="CG131" s="50">
        <f t="shared" si="217"/>
        <v>82.320744841744613</v>
      </c>
      <c r="CH131" s="50">
        <f t="shared" si="218"/>
        <v>18.246537428072617</v>
      </c>
      <c r="CI131" s="2">
        <f t="shared" si="219"/>
        <v>6.4669054216068958E-2</v>
      </c>
      <c r="CJ131" s="2">
        <f t="shared" si="220"/>
        <v>0.67626894906611057</v>
      </c>
      <c r="CK131" s="2">
        <f t="shared" si="221"/>
        <v>1.1059625776699606</v>
      </c>
      <c r="CL131" s="2">
        <f t="shared" si="222"/>
        <v>2.2051399713741238</v>
      </c>
      <c r="CM131" s="50">
        <f t="shared" si="223"/>
        <v>760.1721950874205</v>
      </c>
      <c r="CN131" s="50">
        <f t="shared" si="224"/>
        <v>370.36787047485711</v>
      </c>
      <c r="CO131" s="50">
        <f t="shared" si="225"/>
        <v>82.32074484169172</v>
      </c>
      <c r="CP131" s="50">
        <f t="shared" si="226"/>
        <v>18.246537428064414</v>
      </c>
      <c r="CQ131" s="2">
        <f t="shared" si="227"/>
        <v>6.4669054215999375E-2</v>
      </c>
      <c r="CR131" s="2">
        <f t="shared" si="228"/>
        <v>0.67626894906465795</v>
      </c>
      <c r="CS131" s="2">
        <f t="shared" si="229"/>
        <v>1.1059625776702176</v>
      </c>
      <c r="CT131" s="2">
        <f t="shared" si="230"/>
        <v>2.2051399713759787</v>
      </c>
      <c r="CU131" s="50">
        <f t="shared" si="231"/>
        <v>760.17219508686946</v>
      </c>
      <c r="CV131" s="50">
        <f t="shared" si="232"/>
        <v>370.36787047483779</v>
      </c>
      <c r="CW131" s="66">
        <f t="shared" si="233"/>
        <v>82.320744841689049</v>
      </c>
      <c r="CX131" s="66">
        <f t="shared" si="234"/>
        <v>18.246537428064002</v>
      </c>
      <c r="CY131" s="67">
        <f t="shared" si="235"/>
        <v>6.466905421599585E-2</v>
      </c>
      <c r="CZ131" s="67">
        <f t="shared" si="236"/>
        <v>0.67626894906458435</v>
      </c>
      <c r="DA131" s="67">
        <f t="shared" si="237"/>
        <v>1.1059625776702307</v>
      </c>
      <c r="DB131" s="67">
        <f t="shared" si="238"/>
        <v>2.2051399713760733</v>
      </c>
      <c r="DC131" s="66">
        <f t="shared" si="239"/>
        <v>760.17219508684127</v>
      </c>
      <c r="DD131" s="50">
        <f t="shared" si="240"/>
        <v>370.36787047483688</v>
      </c>
      <c r="DE131" s="66">
        <f t="shared" si="241"/>
        <v>82.320744841688906</v>
      </c>
      <c r="DF131" s="66">
        <f t="shared" si="242"/>
        <v>18.246537428063984</v>
      </c>
      <c r="DG131" s="67">
        <f t="shared" si="243"/>
        <v>6.4669054215995711E-2</v>
      </c>
      <c r="DH131" s="67">
        <f t="shared" si="244"/>
        <v>0.67626894906458079</v>
      </c>
      <c r="DI131" s="67">
        <f t="shared" si="245"/>
        <v>1.1059625776702311</v>
      </c>
      <c r="DJ131" s="67">
        <f t="shared" si="246"/>
        <v>2.2051399713760778</v>
      </c>
      <c r="DK131" s="66">
        <f t="shared" si="247"/>
        <v>760.17219508683991</v>
      </c>
      <c r="DL131" s="50">
        <f t="shared" si="248"/>
        <v>370.36787047483676</v>
      </c>
      <c r="DM131" s="66">
        <f t="shared" si="249"/>
        <v>82.320744841688906</v>
      </c>
      <c r="DN131" s="66">
        <f t="shared" si="250"/>
        <v>18.246537428063977</v>
      </c>
      <c r="DO131" s="67">
        <f t="shared" si="251"/>
        <v>6.4669054215995669E-2</v>
      </c>
      <c r="DP131" s="67">
        <f t="shared" si="252"/>
        <v>0.67626894906458057</v>
      </c>
      <c r="DQ131" s="67">
        <f t="shared" si="253"/>
        <v>1.1059625776702313</v>
      </c>
      <c r="DR131" s="67">
        <f t="shared" si="254"/>
        <v>2.2051399713760778</v>
      </c>
      <c r="DS131" s="66">
        <f t="shared" si="255"/>
        <v>760.17219508683979</v>
      </c>
      <c r="DT131" s="50">
        <f t="shared" si="256"/>
        <v>370.36787047483676</v>
      </c>
      <c r="DU131" s="66">
        <f t="shared" si="257"/>
        <v>82.320744841688906</v>
      </c>
      <c r="DV131" s="66">
        <f t="shared" si="258"/>
        <v>18.246537428063977</v>
      </c>
      <c r="DW131" s="67">
        <f t="shared" si="259"/>
        <v>6.4669054215995669E-2</v>
      </c>
      <c r="DX131" s="67">
        <f t="shared" si="260"/>
        <v>0.67626894906458057</v>
      </c>
      <c r="DY131" s="67">
        <f t="shared" si="261"/>
        <v>1.1059625776702313</v>
      </c>
      <c r="DZ131" s="67">
        <f t="shared" si="262"/>
        <v>2.2051399713760778</v>
      </c>
      <c r="EA131" s="66">
        <f t="shared" si="263"/>
        <v>760.17219508683979</v>
      </c>
      <c r="EB131" s="50">
        <f t="shared" si="264"/>
        <v>370.36787047483676</v>
      </c>
      <c r="EC131" s="66">
        <f t="shared" si="265"/>
        <v>82.320744841688906</v>
      </c>
      <c r="ED131" s="66">
        <f t="shared" si="266"/>
        <v>18.246537428063977</v>
      </c>
      <c r="EE131" s="67">
        <f t="shared" si="267"/>
        <v>6.4669054215995669E-2</v>
      </c>
      <c r="EF131" s="67">
        <f t="shared" si="268"/>
        <v>0.67626894906458057</v>
      </c>
      <c r="EG131" s="67">
        <f t="shared" si="269"/>
        <v>1.1059625776702313</v>
      </c>
      <c r="EH131" s="67">
        <f t="shared" si="270"/>
        <v>2.2051399713760778</v>
      </c>
      <c r="EI131" s="66">
        <f t="shared" si="271"/>
        <v>760.17219508683979</v>
      </c>
      <c r="EJ131" s="50">
        <f t="shared" si="272"/>
        <v>370.36787047483676</v>
      </c>
      <c r="EK131" s="66">
        <f t="shared" si="273"/>
        <v>82.320744841688906</v>
      </c>
      <c r="EL131" s="66">
        <f t="shared" si="274"/>
        <v>18.246537428063977</v>
      </c>
      <c r="EM131" s="67">
        <f t="shared" si="275"/>
        <v>6.4669054215995669E-2</v>
      </c>
      <c r="EN131" s="67">
        <f t="shared" si="276"/>
        <v>0.67626894906458057</v>
      </c>
      <c r="EO131" s="67">
        <f t="shared" si="277"/>
        <v>1.1059625776702313</v>
      </c>
      <c r="EP131" s="67">
        <f t="shared" si="278"/>
        <v>2.2051399713760778</v>
      </c>
      <c r="EQ131" s="50">
        <f t="shared" si="279"/>
        <v>0.55242749367116739</v>
      </c>
      <c r="ER131" s="50">
        <f t="shared" si="280"/>
        <v>97.217870474836786</v>
      </c>
    </row>
    <row r="132" spans="19:148" x14ac:dyDescent="0.25">
      <c r="S132" s="61">
        <v>0.7</v>
      </c>
      <c r="T132" s="64">
        <f t="shared" si="154"/>
        <v>380.19800181844374</v>
      </c>
      <c r="U132" s="61">
        <f t="shared" si="155"/>
        <v>83.725045808085468</v>
      </c>
      <c r="V132" s="61">
        <f t="shared" si="156"/>
        <v>18.461532537938034</v>
      </c>
      <c r="W132" s="65">
        <f t="shared" si="152"/>
        <v>6.6415526857665927E-2</v>
      </c>
      <c r="X132" s="65">
        <f t="shared" si="153"/>
        <v>0.71398393226708445</v>
      </c>
      <c r="Y132" s="65">
        <f t="shared" si="157"/>
        <v>1.0925015346902534</v>
      </c>
      <c r="Z132" s="65">
        <f t="shared" si="158"/>
        <v>2.1896269535557722</v>
      </c>
      <c r="AA132" s="61">
        <f t="shared" si="159"/>
        <v>776.51267770522895</v>
      </c>
      <c r="AB132" s="61">
        <f t="shared" si="160"/>
        <v>370.93470867570193</v>
      </c>
      <c r="AC132" s="61">
        <f t="shared" si="161"/>
        <v>82.399455145424241</v>
      </c>
      <c r="AD132" s="61">
        <f t="shared" si="162"/>
        <v>18.258717807334673</v>
      </c>
      <c r="AE132" s="65">
        <f t="shared" si="163"/>
        <v>6.4772220900575578E-2</v>
      </c>
      <c r="AF132" s="65">
        <f t="shared" si="164"/>
        <v>0.67842865744893011</v>
      </c>
      <c r="AG132" s="65">
        <f t="shared" si="165"/>
        <v>1.0981775814424819</v>
      </c>
      <c r="AH132" s="65">
        <f t="shared" si="166"/>
        <v>2.2363649874556457</v>
      </c>
      <c r="AI132" s="61">
        <f t="shared" si="167"/>
        <v>763.65627885713059</v>
      </c>
      <c r="AJ132" s="61">
        <f t="shared" si="168"/>
        <v>370.48955926885537</v>
      </c>
      <c r="AK132" s="61">
        <f t="shared" si="169"/>
        <v>82.337619860031268</v>
      </c>
      <c r="AL132" s="61">
        <f t="shared" si="170"/>
        <v>18.249150124175436</v>
      </c>
      <c r="AM132" s="65">
        <f t="shared" si="171"/>
        <v>6.4691226960826631E-2</v>
      </c>
      <c r="AN132" s="65">
        <f t="shared" si="172"/>
        <v>0.67673244391122733</v>
      </c>
      <c r="AO132" s="65">
        <f t="shared" si="173"/>
        <v>1.0984582397546079</v>
      </c>
      <c r="AP132" s="65">
        <f t="shared" si="174"/>
        <v>2.2386382813321983</v>
      </c>
      <c r="AQ132" s="61">
        <f t="shared" si="175"/>
        <v>763.01335329240737</v>
      </c>
      <c r="AR132" s="61">
        <f t="shared" si="176"/>
        <v>370.46713793203946</v>
      </c>
      <c r="AS132" s="61">
        <f t="shared" si="177"/>
        <v>82.334509690388771</v>
      </c>
      <c r="AT132" s="61">
        <f t="shared" si="178"/>
        <v>18.24866864136499</v>
      </c>
      <c r="AU132" s="65">
        <f t="shared" si="179"/>
        <v>6.4687142623759977E-2</v>
      </c>
      <c r="AV132" s="65">
        <f t="shared" si="180"/>
        <v>0.67664703810698179</v>
      </c>
      <c r="AW132" s="65">
        <f t="shared" si="181"/>
        <v>1.0984723957848574</v>
      </c>
      <c r="AX132" s="65">
        <f t="shared" si="182"/>
        <v>2.2387528495317017</v>
      </c>
      <c r="AY132" s="61">
        <f t="shared" si="183"/>
        <v>762.98090632121841</v>
      </c>
      <c r="AZ132" s="61">
        <f t="shared" si="184"/>
        <v>370.466005969957</v>
      </c>
      <c r="BA132" s="61">
        <f t="shared" si="185"/>
        <v>82.334352681637213</v>
      </c>
      <c r="BB132" s="61">
        <f t="shared" si="186"/>
        <v>18.248644334332131</v>
      </c>
      <c r="BC132" s="65">
        <f t="shared" si="187"/>
        <v>6.4686936409936724E-2</v>
      </c>
      <c r="BD132" s="65">
        <f t="shared" si="188"/>
        <v>0.676642726389733</v>
      </c>
      <c r="BE132" s="65">
        <f t="shared" si="189"/>
        <v>1.0984731105156711</v>
      </c>
      <c r="BF132" s="65">
        <f t="shared" si="190"/>
        <v>2.2387586337836121</v>
      </c>
      <c r="BG132" s="61">
        <f t="shared" si="191"/>
        <v>762.97926804242854</v>
      </c>
      <c r="BH132" s="61">
        <f t="shared" si="192"/>
        <v>370.46594881506007</v>
      </c>
      <c r="BI132" s="61">
        <f t="shared" si="193"/>
        <v>82.334344753997883</v>
      </c>
      <c r="BJ132" s="61">
        <f t="shared" si="194"/>
        <v>18.248643107027014</v>
      </c>
      <c r="BK132" s="65">
        <f t="shared" si="195"/>
        <v>6.468692599778128E-2</v>
      </c>
      <c r="BL132" s="65">
        <f t="shared" si="196"/>
        <v>0.67664250868320019</v>
      </c>
      <c r="BM132" s="65">
        <f t="shared" si="197"/>
        <v>1.0984731466039042</v>
      </c>
      <c r="BN132" s="65">
        <f t="shared" si="198"/>
        <v>2.2387589258418141</v>
      </c>
      <c r="BO132" s="61">
        <f t="shared" si="199"/>
        <v>762.97918532223207</v>
      </c>
      <c r="BP132" s="61">
        <f t="shared" si="200"/>
        <v>370.4659459291845</v>
      </c>
      <c r="BQ132" s="61">
        <f t="shared" si="201"/>
        <v>82.334344353714172</v>
      </c>
      <c r="BR132" s="61">
        <f t="shared" si="202"/>
        <v>18.248643045057715</v>
      </c>
      <c r="BS132" s="65">
        <f t="shared" si="203"/>
        <v>6.4686925472048726E-2</v>
      </c>
      <c r="BT132" s="65">
        <f t="shared" si="204"/>
        <v>0.67664249769072227</v>
      </c>
      <c r="BU132" s="65">
        <f t="shared" si="205"/>
        <v>1.0984731484260783</v>
      </c>
      <c r="BV132" s="65">
        <f t="shared" si="206"/>
        <v>2.2387589405884714</v>
      </c>
      <c r="BW132" s="61">
        <f t="shared" si="207"/>
        <v>762.97918114550771</v>
      </c>
      <c r="BX132" s="61">
        <f t="shared" si="208"/>
        <v>370.46594578347026</v>
      </c>
      <c r="BY132" s="61">
        <f t="shared" si="209"/>
        <v>82.334344333502955</v>
      </c>
      <c r="BZ132" s="61">
        <f t="shared" si="210"/>
        <v>18.248643041928741</v>
      </c>
      <c r="CA132" s="65">
        <f t="shared" si="211"/>
        <v>6.4686925445503321E-2</v>
      </c>
      <c r="CB132" s="65">
        <f t="shared" si="212"/>
        <v>0.67664249713568803</v>
      </c>
      <c r="CC132" s="65">
        <f t="shared" si="213"/>
        <v>1.0984731485180839</v>
      </c>
      <c r="CD132" s="65">
        <f t="shared" si="214"/>
        <v>2.2387589413330629</v>
      </c>
      <c r="CE132" s="61">
        <f t="shared" si="215"/>
        <v>762.97918093461567</v>
      </c>
      <c r="CF132" s="61">
        <f t="shared" si="216"/>
        <v>370.46594577611279</v>
      </c>
      <c r="CG132" s="61">
        <f t="shared" si="217"/>
        <v>82.334344332482416</v>
      </c>
      <c r="CH132" s="61">
        <f t="shared" si="218"/>
        <v>18.248643041770755</v>
      </c>
      <c r="CI132" s="65">
        <f t="shared" si="219"/>
        <v>6.4686925444163004E-2</v>
      </c>
      <c r="CJ132" s="65">
        <f t="shared" si="220"/>
        <v>0.67664249710766255</v>
      </c>
      <c r="CK132" s="65">
        <f t="shared" si="221"/>
        <v>1.0984731485227295</v>
      </c>
      <c r="CL132" s="65">
        <f t="shared" si="222"/>
        <v>2.2387589413706594</v>
      </c>
      <c r="CM132" s="61">
        <f t="shared" si="223"/>
        <v>762.97918092396696</v>
      </c>
      <c r="CN132" s="61">
        <f t="shared" si="224"/>
        <v>370.46594577574137</v>
      </c>
      <c r="CO132" s="61">
        <f t="shared" si="225"/>
        <v>82.334344332430888</v>
      </c>
      <c r="CP132" s="61">
        <f t="shared" si="226"/>
        <v>18.248643041762779</v>
      </c>
      <c r="CQ132" s="65">
        <f t="shared" si="227"/>
        <v>6.4686925444095336E-2</v>
      </c>
      <c r="CR132" s="65">
        <f t="shared" si="228"/>
        <v>0.67664249710624758</v>
      </c>
      <c r="CS132" s="65">
        <f t="shared" si="229"/>
        <v>1.098473148522964</v>
      </c>
      <c r="CT132" s="65">
        <f t="shared" si="230"/>
        <v>2.2387589413725575</v>
      </c>
      <c r="CU132" s="61">
        <f t="shared" si="231"/>
        <v>762.979180923429</v>
      </c>
      <c r="CV132" s="61">
        <f t="shared" si="232"/>
        <v>370.46594577572262</v>
      </c>
      <c r="CW132" s="61">
        <f t="shared" si="233"/>
        <v>82.334344332428344</v>
      </c>
      <c r="CX132" s="61">
        <f t="shared" si="234"/>
        <v>18.248643041762374</v>
      </c>
      <c r="CY132" s="65">
        <f t="shared" si="235"/>
        <v>6.4686925444091881E-2</v>
      </c>
      <c r="CZ132" s="65">
        <f t="shared" si="236"/>
        <v>0.67664249710617697</v>
      </c>
      <c r="DA132" s="65">
        <f t="shared" si="237"/>
        <v>1.0984731485229757</v>
      </c>
      <c r="DB132" s="65">
        <f t="shared" si="238"/>
        <v>2.238758941372653</v>
      </c>
      <c r="DC132" s="61">
        <f t="shared" si="239"/>
        <v>762.97918092340228</v>
      </c>
      <c r="DD132" s="61">
        <f t="shared" si="240"/>
        <v>370.46594577572171</v>
      </c>
      <c r="DE132" s="61">
        <f t="shared" si="241"/>
        <v>82.334344332428202</v>
      </c>
      <c r="DF132" s="61">
        <f t="shared" si="242"/>
        <v>18.248643041762357</v>
      </c>
      <c r="DG132" s="65">
        <f t="shared" si="243"/>
        <v>6.4686925444091742E-2</v>
      </c>
      <c r="DH132" s="65">
        <f t="shared" si="244"/>
        <v>0.67664249710617319</v>
      </c>
      <c r="DI132" s="65">
        <f t="shared" si="245"/>
        <v>1.0984731485229762</v>
      </c>
      <c r="DJ132" s="65">
        <f t="shared" si="246"/>
        <v>2.2387589413726579</v>
      </c>
      <c r="DK132" s="61">
        <f t="shared" si="247"/>
        <v>762.97918092340069</v>
      </c>
      <c r="DL132" s="61">
        <f t="shared" si="248"/>
        <v>370.46594577572159</v>
      </c>
      <c r="DM132" s="61">
        <f t="shared" si="249"/>
        <v>82.334344332428202</v>
      </c>
      <c r="DN132" s="61">
        <f t="shared" si="250"/>
        <v>18.248643041762357</v>
      </c>
      <c r="DO132" s="65">
        <f t="shared" si="251"/>
        <v>6.46869254440917E-2</v>
      </c>
      <c r="DP132" s="65">
        <f t="shared" si="252"/>
        <v>0.67664249710617286</v>
      </c>
      <c r="DQ132" s="65">
        <f t="shared" si="253"/>
        <v>1.0984731485229762</v>
      </c>
      <c r="DR132" s="65">
        <f t="shared" si="254"/>
        <v>2.2387589413726583</v>
      </c>
      <c r="DS132" s="61">
        <f t="shared" si="255"/>
        <v>762.97918092340069</v>
      </c>
      <c r="DT132" s="61">
        <f t="shared" si="256"/>
        <v>370.46594577572159</v>
      </c>
      <c r="DU132" s="61">
        <f t="shared" si="257"/>
        <v>82.334344332428202</v>
      </c>
      <c r="DV132" s="61">
        <f t="shared" si="258"/>
        <v>18.248643041762357</v>
      </c>
      <c r="DW132" s="65">
        <f t="shared" si="259"/>
        <v>6.46869254440917E-2</v>
      </c>
      <c r="DX132" s="65">
        <f t="shared" si="260"/>
        <v>0.67664249710617286</v>
      </c>
      <c r="DY132" s="65">
        <f t="shared" si="261"/>
        <v>1.0984731485229762</v>
      </c>
      <c r="DZ132" s="65">
        <f t="shared" si="262"/>
        <v>2.2387589413726583</v>
      </c>
      <c r="EA132" s="61">
        <f t="shared" si="263"/>
        <v>762.97918092340069</v>
      </c>
      <c r="EB132" s="61">
        <f t="shared" si="264"/>
        <v>370.46594577572159</v>
      </c>
      <c r="EC132" s="61">
        <f t="shared" si="265"/>
        <v>82.334344332428202</v>
      </c>
      <c r="ED132" s="61">
        <f t="shared" si="266"/>
        <v>18.248643041762357</v>
      </c>
      <c r="EE132" s="65">
        <f t="shared" si="267"/>
        <v>6.46869254440917E-2</v>
      </c>
      <c r="EF132" s="65">
        <f t="shared" si="268"/>
        <v>0.67664249710617286</v>
      </c>
      <c r="EG132" s="65">
        <f t="shared" si="269"/>
        <v>1.0984731485229762</v>
      </c>
      <c r="EH132" s="65">
        <f t="shared" si="270"/>
        <v>2.2387589413726583</v>
      </c>
      <c r="EI132" s="61">
        <f t="shared" si="271"/>
        <v>762.97918092340069</v>
      </c>
      <c r="EJ132" s="61">
        <f t="shared" si="272"/>
        <v>370.46594577572159</v>
      </c>
      <c r="EK132" s="61">
        <f t="shared" si="273"/>
        <v>82.334344332428202</v>
      </c>
      <c r="EL132" s="61">
        <f t="shared" si="274"/>
        <v>18.248643041762357</v>
      </c>
      <c r="EM132" s="65">
        <f t="shared" si="275"/>
        <v>6.46869254440917E-2</v>
      </c>
      <c r="EN132" s="65">
        <f t="shared" si="276"/>
        <v>0.67664249710617286</v>
      </c>
      <c r="EO132" s="65">
        <f t="shared" si="277"/>
        <v>1.0984731485229762</v>
      </c>
      <c r="EP132" s="65">
        <f t="shared" si="278"/>
        <v>2.2387589413726583</v>
      </c>
      <c r="EQ132" s="61">
        <f t="shared" si="279"/>
        <v>0.55869393231744058</v>
      </c>
      <c r="ER132" s="61">
        <f t="shared" si="280"/>
        <v>97.315945775721616</v>
      </c>
    </row>
    <row r="133" spans="19:148" x14ac:dyDescent="0.25">
      <c r="S133" s="50">
        <v>0.71</v>
      </c>
      <c r="T133" s="56">
        <f t="shared" si="154"/>
        <v>380.165544371056</v>
      </c>
      <c r="U133" s="50">
        <f t="shared" si="155"/>
        <v>83.720266677666032</v>
      </c>
      <c r="V133" s="50">
        <f t="shared" si="156"/>
        <v>18.460809227179194</v>
      </c>
      <c r="W133" s="2">
        <f t="shared" si="152"/>
        <v>6.6409911814407308E-2</v>
      </c>
      <c r="X133" s="2">
        <f t="shared" si="153"/>
        <v>0.7138584654544603</v>
      </c>
      <c r="Y133" s="2">
        <f t="shared" si="157"/>
        <v>1.0858197907262606</v>
      </c>
      <c r="Z133" s="2">
        <f t="shared" si="158"/>
        <v>2.2222231348882491</v>
      </c>
      <c r="AA133" s="50">
        <f t="shared" si="159"/>
        <v>779.35444688855341</v>
      </c>
      <c r="AB133" s="50">
        <f t="shared" si="160"/>
        <v>371.03229132132344</v>
      </c>
      <c r="AC133" s="50">
        <f t="shared" si="161"/>
        <v>82.413032318491545</v>
      </c>
      <c r="AD133" s="50">
        <f t="shared" si="162"/>
        <v>18.26081731179633</v>
      </c>
      <c r="AE133" s="2">
        <f t="shared" si="163"/>
        <v>6.4789951445660632E-2</v>
      </c>
      <c r="AF133" s="2">
        <f t="shared" si="164"/>
        <v>0.67880063802868573</v>
      </c>
      <c r="AG133" s="2">
        <f t="shared" si="165"/>
        <v>1.0910551374417408</v>
      </c>
      <c r="AH133" s="2">
        <f t="shared" si="166"/>
        <v>2.2706023832974402</v>
      </c>
      <c r="AI133" s="50">
        <f t="shared" si="167"/>
        <v>766.65989323217809</v>
      </c>
      <c r="AJ133" s="50">
        <f t="shared" si="168"/>
        <v>370.59410331462811</v>
      </c>
      <c r="AK133" s="50">
        <f t="shared" si="169"/>
        <v>82.352127168415052</v>
      </c>
      <c r="AL133" s="50">
        <f t="shared" si="170"/>
        <v>18.251395671362392</v>
      </c>
      <c r="AM133" s="2">
        <f t="shared" si="171"/>
        <v>6.4710264908298135E-2</v>
      </c>
      <c r="AN133" s="2">
        <f t="shared" si="172"/>
        <v>0.67713070288842114</v>
      </c>
      <c r="AO133" s="2">
        <f t="shared" si="173"/>
        <v>1.0913135926767099</v>
      </c>
      <c r="AP133" s="2">
        <f t="shared" si="174"/>
        <v>2.2729533215936693</v>
      </c>
      <c r="AQ133" s="50">
        <f t="shared" si="175"/>
        <v>766.02637798284252</v>
      </c>
      <c r="AR133" s="50">
        <f t="shared" si="176"/>
        <v>370.57208099866455</v>
      </c>
      <c r="AS133" s="50">
        <f t="shared" si="177"/>
        <v>82.349070433633912</v>
      </c>
      <c r="AT133" s="50">
        <f t="shared" si="178"/>
        <v>18.250922571077407</v>
      </c>
      <c r="AU133" s="2">
        <f t="shared" si="179"/>
        <v>6.4706255380188191E-2</v>
      </c>
      <c r="AV133" s="2">
        <f t="shared" si="180"/>
        <v>0.67704680413361762</v>
      </c>
      <c r="AW133" s="2">
        <f t="shared" si="181"/>
        <v>1.0913266002206068</v>
      </c>
      <c r="AX133" s="2">
        <f t="shared" si="182"/>
        <v>2.2730715470509444</v>
      </c>
      <c r="AY133" s="50">
        <f t="shared" si="183"/>
        <v>765.99447687193049</v>
      </c>
      <c r="AZ133" s="50">
        <f t="shared" si="184"/>
        <v>370.57097165604364</v>
      </c>
      <c r="BA133" s="50">
        <f t="shared" si="185"/>
        <v>82.348916465656785</v>
      </c>
      <c r="BB133" s="50">
        <f t="shared" si="186"/>
        <v>18.25089874036415</v>
      </c>
      <c r="BC133" s="2">
        <f t="shared" si="187"/>
        <v>6.4706053394146174E-2</v>
      </c>
      <c r="BD133" s="2">
        <f t="shared" si="188"/>
        <v>0.67704257792565492</v>
      </c>
      <c r="BE133" s="2">
        <f t="shared" si="189"/>
        <v>1.0913272555031057</v>
      </c>
      <c r="BF133" s="2">
        <f t="shared" si="190"/>
        <v>2.2730775026732264</v>
      </c>
      <c r="BG133" s="50">
        <f t="shared" si="191"/>
        <v>765.99286974155802</v>
      </c>
      <c r="BH133" s="50">
        <f t="shared" si="192"/>
        <v>370.57091576801929</v>
      </c>
      <c r="BI133" s="50">
        <f t="shared" si="193"/>
        <v>82.348908708868265</v>
      </c>
      <c r="BJ133" s="50">
        <f t="shared" si="194"/>
        <v>18.250897539789552</v>
      </c>
      <c r="BK133" s="2">
        <f t="shared" si="195"/>
        <v>6.4706043218179049E-2</v>
      </c>
      <c r="BL133" s="2">
        <f t="shared" si="196"/>
        <v>0.67704236501198178</v>
      </c>
      <c r="BM133" s="2">
        <f t="shared" si="197"/>
        <v>1.0913272885159671</v>
      </c>
      <c r="BN133" s="2">
        <f t="shared" si="198"/>
        <v>2.2730778027144183</v>
      </c>
      <c r="BO133" s="50">
        <f t="shared" si="199"/>
        <v>765.99278877488121</v>
      </c>
      <c r="BP133" s="50">
        <f t="shared" si="200"/>
        <v>370.57091295239729</v>
      </c>
      <c r="BQ133" s="50">
        <f t="shared" si="201"/>
        <v>82.348908318083645</v>
      </c>
      <c r="BR133" s="50">
        <f t="shared" si="202"/>
        <v>18.250897479304964</v>
      </c>
      <c r="BS133" s="2">
        <f t="shared" si="203"/>
        <v>6.4706042705516775E-2</v>
      </c>
      <c r="BT133" s="2">
        <f t="shared" si="204"/>
        <v>0.67704235428545523</v>
      </c>
      <c r="BU133" s="2">
        <f t="shared" si="205"/>
        <v>1.0913272901791453</v>
      </c>
      <c r="BV133" s="2">
        <f t="shared" si="206"/>
        <v>2.2730778178304045</v>
      </c>
      <c r="BW133" s="50">
        <f t="shared" si="207"/>
        <v>765.99278469580361</v>
      </c>
      <c r="BX133" s="50">
        <f t="shared" si="208"/>
        <v>370.57091281054704</v>
      </c>
      <c r="BY133" s="50">
        <f t="shared" si="209"/>
        <v>82.348908298396012</v>
      </c>
      <c r="BZ133" s="50">
        <f t="shared" si="210"/>
        <v>18.250897476257773</v>
      </c>
      <c r="CA133" s="2">
        <f t="shared" si="211"/>
        <v>6.4706042679689005E-2</v>
      </c>
      <c r="CB133" s="2">
        <f t="shared" si="212"/>
        <v>0.67704235374505539</v>
      </c>
      <c r="CC133" s="2">
        <f t="shared" si="213"/>
        <v>1.0913272902629358</v>
      </c>
      <c r="CD133" s="2">
        <f t="shared" si="214"/>
        <v>2.2730778185919447</v>
      </c>
      <c r="CE133" s="50">
        <f t="shared" si="215"/>
        <v>765.99278449030066</v>
      </c>
      <c r="CF133" s="50">
        <f t="shared" si="216"/>
        <v>370.57091280340069</v>
      </c>
      <c r="CG133" s="50">
        <f t="shared" si="217"/>
        <v>82.348908297404193</v>
      </c>
      <c r="CH133" s="50">
        <f t="shared" si="218"/>
        <v>18.250897476104253</v>
      </c>
      <c r="CI133" s="2">
        <f t="shared" si="219"/>
        <v>6.4706042678387768E-2</v>
      </c>
      <c r="CJ133" s="2">
        <f t="shared" si="220"/>
        <v>0.67704235371783061</v>
      </c>
      <c r="CK133" s="2">
        <f t="shared" si="221"/>
        <v>1.0913272902671571</v>
      </c>
      <c r="CL133" s="2">
        <f t="shared" si="222"/>
        <v>2.27307781863031</v>
      </c>
      <c r="CM133" s="50">
        <f t="shared" si="223"/>
        <v>765.99278447994732</v>
      </c>
      <c r="CN133" s="50">
        <f t="shared" si="224"/>
        <v>370.57091280304064</v>
      </c>
      <c r="CO133" s="50">
        <f t="shared" si="225"/>
        <v>82.348908297354185</v>
      </c>
      <c r="CP133" s="50">
        <f t="shared" si="226"/>
        <v>18.250897476096526</v>
      </c>
      <c r="CQ133" s="2">
        <f t="shared" si="227"/>
        <v>6.4706042678322265E-2</v>
      </c>
      <c r="CR133" s="2">
        <f t="shared" si="228"/>
        <v>0.67704235371645838</v>
      </c>
      <c r="CS133" s="2">
        <f t="shared" si="229"/>
        <v>1.0913272902673699</v>
      </c>
      <c r="CT133" s="2">
        <f t="shared" si="230"/>
        <v>2.2730778186322436</v>
      </c>
      <c r="CU133" s="50">
        <f t="shared" si="231"/>
        <v>765.99278447942527</v>
      </c>
      <c r="CV133" s="50">
        <f t="shared" si="232"/>
        <v>370.57091280302245</v>
      </c>
      <c r="CW133" s="66">
        <f t="shared" si="233"/>
        <v>82.348908297351713</v>
      </c>
      <c r="CX133" s="66">
        <f t="shared" si="234"/>
        <v>18.250897476096128</v>
      </c>
      <c r="CY133" s="67">
        <f t="shared" si="235"/>
        <v>6.4706042678318892E-2</v>
      </c>
      <c r="CZ133" s="67">
        <f t="shared" si="236"/>
        <v>0.67704235371638988</v>
      </c>
      <c r="DA133" s="67">
        <f t="shared" si="237"/>
        <v>1.0913272902673805</v>
      </c>
      <c r="DB133" s="67">
        <f t="shared" si="238"/>
        <v>2.2730778186323408</v>
      </c>
      <c r="DC133" s="66">
        <f t="shared" si="239"/>
        <v>765.99278447939969</v>
      </c>
      <c r="DD133" s="50">
        <f t="shared" si="240"/>
        <v>370.57091280302166</v>
      </c>
      <c r="DE133" s="66">
        <f t="shared" si="241"/>
        <v>82.348908297351599</v>
      </c>
      <c r="DF133" s="66">
        <f t="shared" si="242"/>
        <v>18.25089747609611</v>
      </c>
      <c r="DG133" s="67">
        <f t="shared" si="243"/>
        <v>6.4706042678318768E-2</v>
      </c>
      <c r="DH133" s="67">
        <f t="shared" si="244"/>
        <v>0.67704235371638699</v>
      </c>
      <c r="DI133" s="67">
        <f t="shared" si="245"/>
        <v>1.091327290267381</v>
      </c>
      <c r="DJ133" s="67">
        <f t="shared" si="246"/>
        <v>2.2730778186323448</v>
      </c>
      <c r="DK133" s="66">
        <f t="shared" si="247"/>
        <v>765.99278447939832</v>
      </c>
      <c r="DL133" s="50">
        <f t="shared" si="248"/>
        <v>370.57091280302154</v>
      </c>
      <c r="DM133" s="66">
        <f t="shared" si="249"/>
        <v>82.348908297351556</v>
      </c>
      <c r="DN133" s="66">
        <f t="shared" si="250"/>
        <v>18.25089747609611</v>
      </c>
      <c r="DO133" s="67">
        <f t="shared" si="251"/>
        <v>6.4706042678318768E-2</v>
      </c>
      <c r="DP133" s="67">
        <f t="shared" si="252"/>
        <v>0.67704235371638632</v>
      </c>
      <c r="DQ133" s="67">
        <f t="shared" si="253"/>
        <v>1.091327290267381</v>
      </c>
      <c r="DR133" s="67">
        <f t="shared" si="254"/>
        <v>2.2730778186323457</v>
      </c>
      <c r="DS133" s="66">
        <f t="shared" si="255"/>
        <v>765.99278447939821</v>
      </c>
      <c r="DT133" s="50">
        <f t="shared" si="256"/>
        <v>370.57091280302154</v>
      </c>
      <c r="DU133" s="66">
        <f t="shared" si="257"/>
        <v>82.348908297351556</v>
      </c>
      <c r="DV133" s="66">
        <f t="shared" si="258"/>
        <v>18.25089747609611</v>
      </c>
      <c r="DW133" s="67">
        <f t="shared" si="259"/>
        <v>6.4706042678318768E-2</v>
      </c>
      <c r="DX133" s="67">
        <f t="shared" si="260"/>
        <v>0.67704235371638632</v>
      </c>
      <c r="DY133" s="67">
        <f t="shared" si="261"/>
        <v>1.091327290267381</v>
      </c>
      <c r="DZ133" s="67">
        <f t="shared" si="262"/>
        <v>2.2730778186323457</v>
      </c>
      <c r="EA133" s="66">
        <f t="shared" si="263"/>
        <v>765.99278447939821</v>
      </c>
      <c r="EB133" s="50">
        <f t="shared" si="264"/>
        <v>370.57091280302154</v>
      </c>
      <c r="EC133" s="66">
        <f t="shared" si="265"/>
        <v>82.348908297351556</v>
      </c>
      <c r="ED133" s="66">
        <f t="shared" si="266"/>
        <v>18.25089747609611</v>
      </c>
      <c r="EE133" s="67">
        <f t="shared" si="267"/>
        <v>6.4706042678318768E-2</v>
      </c>
      <c r="EF133" s="67">
        <f t="shared" si="268"/>
        <v>0.67704235371638632</v>
      </c>
      <c r="EG133" s="67">
        <f t="shared" si="269"/>
        <v>1.091327290267381</v>
      </c>
      <c r="EH133" s="67">
        <f t="shared" si="270"/>
        <v>2.2730778186323457</v>
      </c>
      <c r="EI133" s="66">
        <f t="shared" si="271"/>
        <v>765.99278447939821</v>
      </c>
      <c r="EJ133" s="50">
        <f t="shared" si="272"/>
        <v>370.57091280302154</v>
      </c>
      <c r="EK133" s="66">
        <f t="shared" si="273"/>
        <v>82.348908297351556</v>
      </c>
      <c r="EL133" s="66">
        <f t="shared" si="274"/>
        <v>18.25089747609611</v>
      </c>
      <c r="EM133" s="67">
        <f t="shared" si="275"/>
        <v>6.4706042678318768E-2</v>
      </c>
      <c r="EN133" s="67">
        <f t="shared" si="276"/>
        <v>0.67704235371638632</v>
      </c>
      <c r="EO133" s="67">
        <f t="shared" si="277"/>
        <v>1.091327290267381</v>
      </c>
      <c r="EP133" s="67">
        <f t="shared" si="278"/>
        <v>2.2730778186323457</v>
      </c>
      <c r="EQ133" s="50">
        <f t="shared" si="279"/>
        <v>0.56521258672128505</v>
      </c>
      <c r="ER133" s="50">
        <f t="shared" si="280"/>
        <v>97.420912803021565</v>
      </c>
    </row>
    <row r="134" spans="19:148" x14ac:dyDescent="0.25">
      <c r="S134" s="50">
        <v>0.72</v>
      </c>
      <c r="T134" s="56">
        <f t="shared" si="154"/>
        <v>380.1330869236682</v>
      </c>
      <c r="U134" s="50">
        <f t="shared" si="155"/>
        <v>83.715488527756236</v>
      </c>
      <c r="V134" s="50">
        <f t="shared" si="156"/>
        <v>18.460086007526993</v>
      </c>
      <c r="W134" s="2">
        <f t="shared" si="152"/>
        <v>6.6404295748522191E-2</v>
      </c>
      <c r="X134" s="2">
        <f t="shared" si="153"/>
        <v>0.7137330050586157</v>
      </c>
      <c r="Y134" s="2">
        <f t="shared" si="157"/>
        <v>1.079450315422924</v>
      </c>
      <c r="Z134" s="2">
        <f t="shared" si="158"/>
        <v>2.2555319539191934</v>
      </c>
      <c r="AA134" s="50">
        <f t="shared" si="159"/>
        <v>782.40018633400268</v>
      </c>
      <c r="AB134" s="50">
        <f t="shared" si="160"/>
        <v>371.13655610932847</v>
      </c>
      <c r="AC134" s="50">
        <f t="shared" si="161"/>
        <v>82.427548000039522</v>
      </c>
      <c r="AD134" s="50">
        <f t="shared" si="162"/>
        <v>18.263061435816628</v>
      </c>
      <c r="AE134" s="2">
        <f t="shared" si="163"/>
        <v>6.4808886414027198E-2</v>
      </c>
      <c r="AF134" s="2">
        <f t="shared" si="164"/>
        <v>0.67919814958144875</v>
      </c>
      <c r="AG134" s="2">
        <f t="shared" si="165"/>
        <v>1.0842644280462028</v>
      </c>
      <c r="AH134" s="2">
        <f t="shared" si="166"/>
        <v>2.3055533179023673</v>
      </c>
      <c r="AI134" s="50">
        <f t="shared" si="167"/>
        <v>769.88119614444463</v>
      </c>
      <c r="AJ134" s="50">
        <f t="shared" si="168"/>
        <v>370.70585322344311</v>
      </c>
      <c r="AK134" s="50">
        <f t="shared" si="169"/>
        <v>82.367644457792622</v>
      </c>
      <c r="AL134" s="50">
        <f t="shared" si="170"/>
        <v>18.253796972292399</v>
      </c>
      <c r="AM134" s="2">
        <f t="shared" si="171"/>
        <v>6.4730603953946558E-2</v>
      </c>
      <c r="AN134" s="2">
        <f t="shared" si="172"/>
        <v>0.67755647997270574</v>
      </c>
      <c r="AO134" s="2">
        <f t="shared" si="173"/>
        <v>1.0845015793618367</v>
      </c>
      <c r="AP134" s="2">
        <f t="shared" si="174"/>
        <v>2.3079804894404208</v>
      </c>
      <c r="AQ134" s="50">
        <f t="shared" si="175"/>
        <v>769.25806620707306</v>
      </c>
      <c r="AR134" s="50">
        <f t="shared" si="176"/>
        <v>370.68426610494589</v>
      </c>
      <c r="AS134" s="50">
        <f t="shared" si="177"/>
        <v>82.364646119812804</v>
      </c>
      <c r="AT134" s="50">
        <f t="shared" si="178"/>
        <v>18.253333026023704</v>
      </c>
      <c r="AU134" s="2">
        <f t="shared" si="179"/>
        <v>6.4726675885703938E-2</v>
      </c>
      <c r="AV134" s="2">
        <f t="shared" si="180"/>
        <v>0.67747422569621196</v>
      </c>
      <c r="AW134" s="2">
        <f t="shared" si="181"/>
        <v>1.0845134821470122</v>
      </c>
      <c r="AX134" s="2">
        <f t="shared" si="182"/>
        <v>2.308102219702616</v>
      </c>
      <c r="AY134" s="50">
        <f t="shared" si="183"/>
        <v>769.22677446775299</v>
      </c>
      <c r="AZ134" s="50">
        <f t="shared" si="184"/>
        <v>370.68318168737551</v>
      </c>
      <c r="BA134" s="50">
        <f t="shared" si="185"/>
        <v>82.364495510103012</v>
      </c>
      <c r="BB134" s="50">
        <f t="shared" si="186"/>
        <v>18.253309720919596</v>
      </c>
      <c r="BC134" s="2">
        <f t="shared" si="187"/>
        <v>6.4726478549938085E-2</v>
      </c>
      <c r="BD134" s="2">
        <f t="shared" si="188"/>
        <v>0.67747009376448042</v>
      </c>
      <c r="BE134" s="2">
        <f t="shared" si="189"/>
        <v>1.0845140801190498</v>
      </c>
      <c r="BF134" s="2">
        <f t="shared" si="190"/>
        <v>2.308108334956946</v>
      </c>
      <c r="BG134" s="50">
        <f t="shared" si="191"/>
        <v>769.22520239209109</v>
      </c>
      <c r="BH134" s="50">
        <f t="shared" si="192"/>
        <v>370.68312720602535</v>
      </c>
      <c r="BI134" s="50">
        <f t="shared" si="193"/>
        <v>82.364487943467651</v>
      </c>
      <c r="BJ134" s="50">
        <f t="shared" si="194"/>
        <v>18.253308550069136</v>
      </c>
      <c r="BK134" s="2">
        <f t="shared" si="195"/>
        <v>6.4726468635722179E-2</v>
      </c>
      <c r="BL134" s="2">
        <f t="shared" si="196"/>
        <v>0.67746988617559789</v>
      </c>
      <c r="BM134" s="2">
        <f t="shared" si="197"/>
        <v>1.0845141101613873</v>
      </c>
      <c r="BN134" s="2">
        <f t="shared" si="198"/>
        <v>2.3081086421890169</v>
      </c>
      <c r="BO134" s="50">
        <f t="shared" si="199"/>
        <v>769.22512341032041</v>
      </c>
      <c r="BP134" s="50">
        <f t="shared" si="200"/>
        <v>370.68312446885614</v>
      </c>
      <c r="BQ134" s="50">
        <f t="shared" si="201"/>
        <v>82.364487563316288</v>
      </c>
      <c r="BR134" s="50">
        <f t="shared" si="202"/>
        <v>18.253308491245047</v>
      </c>
      <c r="BS134" s="2">
        <f t="shared" si="203"/>
        <v>6.4726468137627141E-2</v>
      </c>
      <c r="BT134" s="2">
        <f t="shared" si="204"/>
        <v>0.67746987574623296</v>
      </c>
      <c r="BU134" s="2">
        <f t="shared" si="205"/>
        <v>1.0845141116707291</v>
      </c>
      <c r="BV134" s="2">
        <f t="shared" si="206"/>
        <v>2.3081086576245053</v>
      </c>
      <c r="BW134" s="50">
        <f t="shared" si="207"/>
        <v>769.22511944223788</v>
      </c>
      <c r="BX134" s="50">
        <f t="shared" si="208"/>
        <v>370.6831243313394</v>
      </c>
      <c r="BY134" s="50">
        <f t="shared" si="209"/>
        <v>82.364487544217283</v>
      </c>
      <c r="BZ134" s="50">
        <f t="shared" si="210"/>
        <v>18.253308488289694</v>
      </c>
      <c r="CA134" s="2">
        <f t="shared" si="211"/>
        <v>6.4726468112602589E-2</v>
      </c>
      <c r="CB134" s="2">
        <f t="shared" si="212"/>
        <v>0.67746987522225643</v>
      </c>
      <c r="CC134" s="2">
        <f t="shared" si="213"/>
        <v>1.0845141117465593</v>
      </c>
      <c r="CD134" s="2">
        <f t="shared" si="214"/>
        <v>2.3081086583999921</v>
      </c>
      <c r="CE134" s="50">
        <f t="shared" si="215"/>
        <v>769.22511924287915</v>
      </c>
      <c r="CF134" s="50">
        <f t="shared" si="216"/>
        <v>370.68312432443042</v>
      </c>
      <c r="CG134" s="50">
        <f t="shared" si="217"/>
        <v>82.364487543257724</v>
      </c>
      <c r="CH134" s="50">
        <f t="shared" si="218"/>
        <v>18.253308488141226</v>
      </c>
      <c r="CI134" s="2">
        <f t="shared" si="219"/>
        <v>6.47264681113454E-2</v>
      </c>
      <c r="CJ134" s="2">
        <f t="shared" si="220"/>
        <v>0.67746987519593083</v>
      </c>
      <c r="CK134" s="2">
        <f t="shared" si="221"/>
        <v>1.0845141117503689</v>
      </c>
      <c r="CL134" s="2">
        <f t="shared" si="222"/>
        <v>2.3081086584389534</v>
      </c>
      <c r="CM134" s="50">
        <f t="shared" si="223"/>
        <v>769.22511923286311</v>
      </c>
      <c r="CN134" s="50">
        <f t="shared" si="224"/>
        <v>370.68312432408334</v>
      </c>
      <c r="CO134" s="50">
        <f t="shared" si="225"/>
        <v>82.36448754320952</v>
      </c>
      <c r="CP134" s="50">
        <f t="shared" si="226"/>
        <v>18.253308488133758</v>
      </c>
      <c r="CQ134" s="2">
        <f t="shared" si="227"/>
        <v>6.4726468111282201E-2</v>
      </c>
      <c r="CR134" s="2">
        <f t="shared" si="228"/>
        <v>0.67746987519460866</v>
      </c>
      <c r="CS134" s="2">
        <f t="shared" si="229"/>
        <v>1.0845141117505606</v>
      </c>
      <c r="CT134" s="2">
        <f t="shared" si="230"/>
        <v>2.3081086584409101</v>
      </c>
      <c r="CU134" s="50">
        <f t="shared" si="231"/>
        <v>769.22511923235993</v>
      </c>
      <c r="CV134" s="50">
        <f t="shared" si="232"/>
        <v>370.68312432406583</v>
      </c>
      <c r="CW134" s="66">
        <f t="shared" si="233"/>
        <v>82.364487543207105</v>
      </c>
      <c r="CX134" s="66">
        <f t="shared" si="234"/>
        <v>18.253308488133385</v>
      </c>
      <c r="CY134" s="67">
        <f t="shared" si="235"/>
        <v>6.4726468111279009E-2</v>
      </c>
      <c r="CZ134" s="67">
        <f t="shared" si="236"/>
        <v>0.67746987519454205</v>
      </c>
      <c r="DA134" s="67">
        <f t="shared" si="237"/>
        <v>1.0845141117505701</v>
      </c>
      <c r="DB134" s="67">
        <f t="shared" si="238"/>
        <v>2.3081086584410091</v>
      </c>
      <c r="DC134" s="66">
        <f t="shared" si="239"/>
        <v>769.22511923233435</v>
      </c>
      <c r="DD134" s="50">
        <f t="shared" si="240"/>
        <v>370.68312432406503</v>
      </c>
      <c r="DE134" s="66">
        <f t="shared" si="241"/>
        <v>82.364487543206991</v>
      </c>
      <c r="DF134" s="66">
        <f t="shared" si="242"/>
        <v>18.253308488133367</v>
      </c>
      <c r="DG134" s="67">
        <f t="shared" si="243"/>
        <v>6.472646811127887E-2</v>
      </c>
      <c r="DH134" s="67">
        <f t="shared" si="244"/>
        <v>0.67746987519453894</v>
      </c>
      <c r="DI134" s="67">
        <f t="shared" si="245"/>
        <v>1.0845141117505703</v>
      </c>
      <c r="DJ134" s="67">
        <f t="shared" si="246"/>
        <v>2.308108658441014</v>
      </c>
      <c r="DK134" s="66">
        <f t="shared" si="247"/>
        <v>769.22511923233367</v>
      </c>
      <c r="DL134" s="50">
        <f t="shared" si="248"/>
        <v>370.68312432406503</v>
      </c>
      <c r="DM134" s="66">
        <f t="shared" si="249"/>
        <v>82.364487543206991</v>
      </c>
      <c r="DN134" s="66">
        <f t="shared" si="250"/>
        <v>18.253308488133367</v>
      </c>
      <c r="DO134" s="67">
        <f t="shared" si="251"/>
        <v>6.472646811127887E-2</v>
      </c>
      <c r="DP134" s="67">
        <f t="shared" si="252"/>
        <v>0.67746987519453894</v>
      </c>
      <c r="DQ134" s="67">
        <f t="shared" si="253"/>
        <v>1.0845141117505703</v>
      </c>
      <c r="DR134" s="67">
        <f t="shared" si="254"/>
        <v>2.308108658441014</v>
      </c>
      <c r="DS134" s="66">
        <f t="shared" si="255"/>
        <v>769.22511923233367</v>
      </c>
      <c r="DT134" s="50">
        <f t="shared" si="256"/>
        <v>370.68312432406503</v>
      </c>
      <c r="DU134" s="66">
        <f t="shared" si="257"/>
        <v>82.364487543206991</v>
      </c>
      <c r="DV134" s="66">
        <f t="shared" si="258"/>
        <v>18.253308488133367</v>
      </c>
      <c r="DW134" s="67">
        <f t="shared" si="259"/>
        <v>6.472646811127887E-2</v>
      </c>
      <c r="DX134" s="67">
        <f t="shared" si="260"/>
        <v>0.67746987519453894</v>
      </c>
      <c r="DY134" s="67">
        <f t="shared" si="261"/>
        <v>1.0845141117505703</v>
      </c>
      <c r="DZ134" s="67">
        <f t="shared" si="262"/>
        <v>2.308108658441014</v>
      </c>
      <c r="EA134" s="66">
        <f t="shared" si="263"/>
        <v>769.22511923233367</v>
      </c>
      <c r="EB134" s="50">
        <f t="shared" si="264"/>
        <v>370.68312432406503</v>
      </c>
      <c r="EC134" s="66">
        <f t="shared" si="265"/>
        <v>82.364487543206991</v>
      </c>
      <c r="ED134" s="66">
        <f t="shared" si="266"/>
        <v>18.253308488133367</v>
      </c>
      <c r="EE134" s="67">
        <f t="shared" si="267"/>
        <v>6.472646811127887E-2</v>
      </c>
      <c r="EF134" s="67">
        <f t="shared" si="268"/>
        <v>0.67746987519453894</v>
      </c>
      <c r="EG134" s="67">
        <f t="shared" si="269"/>
        <v>1.0845141117505703</v>
      </c>
      <c r="EH134" s="67">
        <f t="shared" si="270"/>
        <v>2.308108658441014</v>
      </c>
      <c r="EI134" s="66">
        <f t="shared" si="271"/>
        <v>769.22511923233367</v>
      </c>
      <c r="EJ134" s="50">
        <f t="shared" si="272"/>
        <v>370.68312432406503</v>
      </c>
      <c r="EK134" s="66">
        <f t="shared" si="273"/>
        <v>82.364487543206991</v>
      </c>
      <c r="EL134" s="66">
        <f t="shared" si="274"/>
        <v>18.253308488133367</v>
      </c>
      <c r="EM134" s="67">
        <f t="shared" si="275"/>
        <v>6.472646811127887E-2</v>
      </c>
      <c r="EN134" s="67">
        <f t="shared" si="276"/>
        <v>0.67746987519453894</v>
      </c>
      <c r="EO134" s="67">
        <f t="shared" si="277"/>
        <v>1.0845141117505703</v>
      </c>
      <c r="EP134" s="67">
        <f t="shared" si="278"/>
        <v>2.308108658441014</v>
      </c>
      <c r="EQ134" s="50">
        <f t="shared" si="279"/>
        <v>0.57199857038320168</v>
      </c>
      <c r="ER134" s="50">
        <f t="shared" si="280"/>
        <v>97.533124324065056</v>
      </c>
    </row>
    <row r="135" spans="19:148" x14ac:dyDescent="0.25">
      <c r="S135" s="50">
        <v>0.73</v>
      </c>
      <c r="T135" s="56">
        <f t="shared" si="154"/>
        <v>380.10062947628052</v>
      </c>
      <c r="U135" s="50">
        <f t="shared" si="155"/>
        <v>83.710711357967966</v>
      </c>
      <c r="V135" s="50">
        <f t="shared" si="156"/>
        <v>18.459362878959894</v>
      </c>
      <c r="W135" s="2">
        <f t="shared" si="152"/>
        <v>6.6398678660205185E-2</v>
      </c>
      <c r="X135" s="2">
        <f t="shared" si="153"/>
        <v>0.71360755107735152</v>
      </c>
      <c r="Y135" s="2">
        <f t="shared" si="157"/>
        <v>1.0733831294771445</v>
      </c>
      <c r="Z135" s="2">
        <f t="shared" si="158"/>
        <v>2.2895733308319053</v>
      </c>
      <c r="AA135" s="50">
        <f t="shared" si="159"/>
        <v>785.66165736107212</v>
      </c>
      <c r="AB135" s="50">
        <f t="shared" si="160"/>
        <v>371.24783936750907</v>
      </c>
      <c r="AC135" s="50">
        <f t="shared" si="161"/>
        <v>82.443050816878426</v>
      </c>
      <c r="AD135" s="50">
        <f t="shared" si="162"/>
        <v>18.26545759274379</v>
      </c>
      <c r="AE135" s="2">
        <f t="shared" si="163"/>
        <v>6.4829084899497763E-2</v>
      </c>
      <c r="AF135" s="2">
        <f t="shared" si="164"/>
        <v>0.67962248643505263</v>
      </c>
      <c r="AG135" s="2">
        <f t="shared" si="165"/>
        <v>1.0777952385377956</v>
      </c>
      <c r="AH135" s="2">
        <f t="shared" si="166"/>
        <v>2.3412301662143085</v>
      </c>
      <c r="AI135" s="50">
        <f t="shared" si="167"/>
        <v>773.33311662432254</v>
      </c>
      <c r="AJ135" s="50">
        <f t="shared" si="168"/>
        <v>370.82518052117723</v>
      </c>
      <c r="AK135" s="50">
        <f t="shared" si="169"/>
        <v>82.384225393335257</v>
      </c>
      <c r="AL135" s="50">
        <f t="shared" si="170"/>
        <v>18.25636221157184</v>
      </c>
      <c r="AM135" s="2">
        <f t="shared" si="171"/>
        <v>6.4752309426719515E-2</v>
      </c>
      <c r="AN135" s="2">
        <f t="shared" si="172"/>
        <v>0.67801120462783238</v>
      </c>
      <c r="AO135" s="2">
        <f t="shared" si="173"/>
        <v>1.0780119848034686</v>
      </c>
      <c r="AP135" s="2">
        <f t="shared" si="174"/>
        <v>2.3437314684613213</v>
      </c>
      <c r="AQ135" s="50">
        <f t="shared" si="175"/>
        <v>772.72143160777068</v>
      </c>
      <c r="AR135" s="50">
        <f t="shared" si="176"/>
        <v>370.80406730619529</v>
      </c>
      <c r="AS135" s="50">
        <f t="shared" si="177"/>
        <v>82.381290776705214</v>
      </c>
      <c r="AT135" s="50">
        <f t="shared" si="178"/>
        <v>18.255908246282612</v>
      </c>
      <c r="AU135" s="2">
        <f t="shared" si="179"/>
        <v>6.4748469916806176E-2</v>
      </c>
      <c r="AV135" s="2">
        <f t="shared" si="180"/>
        <v>0.67793074197313197</v>
      </c>
      <c r="AW135" s="2">
        <f t="shared" si="181"/>
        <v>1.0780228270656242</v>
      </c>
      <c r="AX135" s="2">
        <f t="shared" si="182"/>
        <v>2.3438565015719686</v>
      </c>
      <c r="AY135" s="50">
        <f t="shared" si="183"/>
        <v>772.69081804798293</v>
      </c>
      <c r="AZ135" s="50">
        <f t="shared" si="184"/>
        <v>370.8030102753163</v>
      </c>
      <c r="BA135" s="50">
        <f t="shared" si="185"/>
        <v>82.381143865193565</v>
      </c>
      <c r="BB135" s="50">
        <f t="shared" si="186"/>
        <v>18.255885519505906</v>
      </c>
      <c r="BC135" s="2">
        <f t="shared" si="187"/>
        <v>6.4748277681351885E-2</v>
      </c>
      <c r="BD135" s="2">
        <f t="shared" si="188"/>
        <v>0.67792671368435053</v>
      </c>
      <c r="BE135" s="2">
        <f t="shared" si="189"/>
        <v>1.0780233699200747</v>
      </c>
      <c r="BF135" s="2">
        <f t="shared" si="190"/>
        <v>2.3438627615535204</v>
      </c>
      <c r="BG135" s="50">
        <f t="shared" si="191"/>
        <v>772.68928523829595</v>
      </c>
      <c r="BH135" s="50">
        <f t="shared" si="192"/>
        <v>370.80295734926983</v>
      </c>
      <c r="BI135" s="50">
        <f t="shared" si="193"/>
        <v>82.3811365092877</v>
      </c>
      <c r="BJ135" s="50">
        <f t="shared" si="194"/>
        <v>18.255884381567601</v>
      </c>
      <c r="BK135" s="2">
        <f t="shared" si="195"/>
        <v>6.4748268056002825E-2</v>
      </c>
      <c r="BL135" s="2">
        <f t="shared" si="196"/>
        <v>0.67792651198615028</v>
      </c>
      <c r="BM135" s="2">
        <f t="shared" si="197"/>
        <v>1.0780233971011539</v>
      </c>
      <c r="BN135" s="2">
        <f t="shared" si="198"/>
        <v>2.3438630749943501</v>
      </c>
      <c r="BO135" s="50">
        <f t="shared" si="199"/>
        <v>772.68920848941139</v>
      </c>
      <c r="BP135" s="50">
        <f t="shared" si="200"/>
        <v>370.80295469922237</v>
      </c>
      <c r="BQ135" s="50">
        <f t="shared" si="201"/>
        <v>82.381136140971989</v>
      </c>
      <c r="BR135" s="50">
        <f t="shared" si="202"/>
        <v>18.255884324590177</v>
      </c>
      <c r="BS135" s="2">
        <f t="shared" si="203"/>
        <v>6.4748267574054191E-2</v>
      </c>
      <c r="BT135" s="2">
        <f t="shared" si="204"/>
        <v>0.67792650188696835</v>
      </c>
      <c r="BU135" s="2">
        <f t="shared" si="205"/>
        <v>1.0780233984621315</v>
      </c>
      <c r="BV135" s="2">
        <f t="shared" si="206"/>
        <v>2.3438630906885733</v>
      </c>
      <c r="BW135" s="50">
        <f t="shared" si="207"/>
        <v>772.68920464653479</v>
      </c>
      <c r="BX135" s="50">
        <f t="shared" si="208"/>
        <v>370.80295456653232</v>
      </c>
      <c r="BY135" s="50">
        <f t="shared" si="209"/>
        <v>82.381136122530066</v>
      </c>
      <c r="BZ135" s="50">
        <f t="shared" si="210"/>
        <v>18.255884321737259</v>
      </c>
      <c r="CA135" s="2">
        <f t="shared" si="211"/>
        <v>6.4748267549922633E-2</v>
      </c>
      <c r="CB135" s="2">
        <f t="shared" si="212"/>
        <v>0.67792650138129396</v>
      </c>
      <c r="CC135" s="2">
        <f t="shared" si="213"/>
        <v>1.078023398530277</v>
      </c>
      <c r="CD135" s="2">
        <f t="shared" si="214"/>
        <v>2.3438630914743954</v>
      </c>
      <c r="CE135" s="50">
        <f t="shared" si="215"/>
        <v>772.68920445411959</v>
      </c>
      <c r="CF135" s="50">
        <f t="shared" si="216"/>
        <v>370.80295455988846</v>
      </c>
      <c r="CG135" s="50">
        <f t="shared" si="217"/>
        <v>82.381136121606673</v>
      </c>
      <c r="CH135" s="50">
        <f t="shared" si="218"/>
        <v>18.255884321594412</v>
      </c>
      <c r="CI135" s="2">
        <f t="shared" si="219"/>
        <v>6.474826754871435E-2</v>
      </c>
      <c r="CJ135" s="2">
        <f t="shared" si="220"/>
        <v>0.67792650135597465</v>
      </c>
      <c r="CK135" s="2">
        <f t="shared" si="221"/>
        <v>1.0780233985336889</v>
      </c>
      <c r="CL135" s="2">
        <f t="shared" si="222"/>
        <v>2.3438630915137422</v>
      </c>
      <c r="CM135" s="50">
        <f t="shared" si="223"/>
        <v>772.68920444448474</v>
      </c>
      <c r="CN135" s="50">
        <f t="shared" si="224"/>
        <v>370.80295455955581</v>
      </c>
      <c r="CO135" s="50">
        <f t="shared" si="225"/>
        <v>82.381136121560473</v>
      </c>
      <c r="CP135" s="50">
        <f t="shared" si="226"/>
        <v>18.25588432158726</v>
      </c>
      <c r="CQ135" s="2">
        <f t="shared" si="227"/>
        <v>6.4748267548653829E-2</v>
      </c>
      <c r="CR135" s="2">
        <f t="shared" si="228"/>
        <v>0.67792650135470722</v>
      </c>
      <c r="CS135" s="2">
        <f t="shared" si="229"/>
        <v>1.0780233985338599</v>
      </c>
      <c r="CT135" s="2">
        <f t="shared" si="230"/>
        <v>2.3438630915157113</v>
      </c>
      <c r="CU135" s="50">
        <f t="shared" si="231"/>
        <v>772.68920444400226</v>
      </c>
      <c r="CV135" s="50">
        <f t="shared" si="232"/>
        <v>370.80295455953922</v>
      </c>
      <c r="CW135" s="66">
        <f t="shared" si="233"/>
        <v>82.381136121558171</v>
      </c>
      <c r="CX135" s="66">
        <f t="shared" si="234"/>
        <v>18.255884321586912</v>
      </c>
      <c r="CY135" s="67">
        <f t="shared" si="235"/>
        <v>6.4748267548650831E-2</v>
      </c>
      <c r="CZ135" s="67">
        <f t="shared" si="236"/>
        <v>0.67792650135464372</v>
      </c>
      <c r="DA135" s="67">
        <f t="shared" si="237"/>
        <v>1.0780233985338683</v>
      </c>
      <c r="DB135" s="67">
        <f t="shared" si="238"/>
        <v>2.3438630915158103</v>
      </c>
      <c r="DC135" s="66">
        <f t="shared" si="239"/>
        <v>772.68920444397884</v>
      </c>
      <c r="DD135" s="50">
        <f t="shared" si="240"/>
        <v>370.80295455953831</v>
      </c>
      <c r="DE135" s="66">
        <f t="shared" si="241"/>
        <v>82.381136121558058</v>
      </c>
      <c r="DF135" s="66">
        <f t="shared" si="242"/>
        <v>18.25588432158689</v>
      </c>
      <c r="DG135" s="67">
        <f t="shared" si="243"/>
        <v>6.4748267548650665E-2</v>
      </c>
      <c r="DH135" s="67">
        <f t="shared" si="244"/>
        <v>0.67792650135464028</v>
      </c>
      <c r="DI135" s="67">
        <f t="shared" si="245"/>
        <v>1.0780233985338687</v>
      </c>
      <c r="DJ135" s="67">
        <f t="shared" si="246"/>
        <v>2.3438630915158161</v>
      </c>
      <c r="DK135" s="66">
        <f t="shared" si="247"/>
        <v>772.68920444397713</v>
      </c>
      <c r="DL135" s="50">
        <f t="shared" si="248"/>
        <v>370.80295455953831</v>
      </c>
      <c r="DM135" s="66">
        <f t="shared" si="249"/>
        <v>82.381136121558058</v>
      </c>
      <c r="DN135" s="66">
        <f t="shared" si="250"/>
        <v>18.25588432158689</v>
      </c>
      <c r="DO135" s="67">
        <f t="shared" si="251"/>
        <v>6.4748267548650665E-2</v>
      </c>
      <c r="DP135" s="67">
        <f t="shared" si="252"/>
        <v>0.67792650135464028</v>
      </c>
      <c r="DQ135" s="67">
        <f t="shared" si="253"/>
        <v>1.0780233985338687</v>
      </c>
      <c r="DR135" s="67">
        <f t="shared" si="254"/>
        <v>2.3438630915158161</v>
      </c>
      <c r="DS135" s="66">
        <f t="shared" si="255"/>
        <v>772.68920444397713</v>
      </c>
      <c r="DT135" s="50">
        <f t="shared" si="256"/>
        <v>370.80295455953831</v>
      </c>
      <c r="DU135" s="66">
        <f t="shared" si="257"/>
        <v>82.381136121558058</v>
      </c>
      <c r="DV135" s="66">
        <f t="shared" si="258"/>
        <v>18.25588432158689</v>
      </c>
      <c r="DW135" s="67">
        <f t="shared" si="259"/>
        <v>6.4748267548650665E-2</v>
      </c>
      <c r="DX135" s="67">
        <f t="shared" si="260"/>
        <v>0.67792650135464028</v>
      </c>
      <c r="DY135" s="67">
        <f t="shared" si="261"/>
        <v>1.0780233985338687</v>
      </c>
      <c r="DZ135" s="67">
        <f t="shared" si="262"/>
        <v>2.3438630915158161</v>
      </c>
      <c r="EA135" s="66">
        <f t="shared" si="263"/>
        <v>772.68920444397713</v>
      </c>
      <c r="EB135" s="50">
        <f t="shared" si="264"/>
        <v>370.80295455953831</v>
      </c>
      <c r="EC135" s="66">
        <f t="shared" si="265"/>
        <v>82.381136121558058</v>
      </c>
      <c r="ED135" s="66">
        <f t="shared" si="266"/>
        <v>18.25588432158689</v>
      </c>
      <c r="EE135" s="67">
        <f t="shared" si="267"/>
        <v>6.4748267548650665E-2</v>
      </c>
      <c r="EF135" s="67">
        <f t="shared" si="268"/>
        <v>0.67792650135464028</v>
      </c>
      <c r="EG135" s="67">
        <f t="shared" si="269"/>
        <v>1.0780233985338687</v>
      </c>
      <c r="EH135" s="67">
        <f t="shared" si="270"/>
        <v>2.3438630915158161</v>
      </c>
      <c r="EI135" s="66">
        <f t="shared" si="271"/>
        <v>772.68920444397713</v>
      </c>
      <c r="EJ135" s="50">
        <f t="shared" si="272"/>
        <v>370.80295455953831</v>
      </c>
      <c r="EK135" s="66">
        <f t="shared" si="273"/>
        <v>82.381136121558058</v>
      </c>
      <c r="EL135" s="66">
        <f t="shared" si="274"/>
        <v>18.25588432158689</v>
      </c>
      <c r="EM135" s="67">
        <f t="shared" si="275"/>
        <v>6.4748267548650665E-2</v>
      </c>
      <c r="EN135" s="67">
        <f t="shared" si="276"/>
        <v>0.67792650135464028</v>
      </c>
      <c r="EO135" s="67">
        <f t="shared" si="277"/>
        <v>1.0780233985338687</v>
      </c>
      <c r="EP135" s="67">
        <f t="shared" si="278"/>
        <v>2.3438630915158161</v>
      </c>
      <c r="EQ135" s="50">
        <f t="shared" si="279"/>
        <v>0.57906814367273052</v>
      </c>
      <c r="ER135" s="50">
        <f t="shared" si="280"/>
        <v>97.65295455953833</v>
      </c>
    </row>
    <row r="136" spans="19:148" x14ac:dyDescent="0.25">
      <c r="S136" s="50">
        <v>0.74</v>
      </c>
      <c r="T136" s="56">
        <f t="shared" si="154"/>
        <v>380.06817202889277</v>
      </c>
      <c r="U136" s="50">
        <f t="shared" si="155"/>
        <v>83.705935167913225</v>
      </c>
      <c r="V136" s="50">
        <f t="shared" si="156"/>
        <v>18.458639841456328</v>
      </c>
      <c r="W136" s="2">
        <f t="shared" si="152"/>
        <v>6.6393060549650718E-2</v>
      </c>
      <c r="X136" s="2">
        <f t="shared" si="153"/>
        <v>0.71348210350847252</v>
      </c>
      <c r="Y136" s="2">
        <f t="shared" si="157"/>
        <v>1.0676088589153538</v>
      </c>
      <c r="Z136" s="2">
        <f t="shared" si="158"/>
        <v>2.3243678734113433</v>
      </c>
      <c r="AA136" s="50">
        <f t="shared" si="159"/>
        <v>789.15154664669592</v>
      </c>
      <c r="AB136" s="50">
        <f t="shared" si="160"/>
        <v>371.36649961074784</v>
      </c>
      <c r="AC136" s="50">
        <f t="shared" si="161"/>
        <v>82.459592739586668</v>
      </c>
      <c r="AD136" s="50">
        <f t="shared" si="162"/>
        <v>18.26801369799546</v>
      </c>
      <c r="AE136" s="2">
        <f t="shared" si="163"/>
        <v>6.4850609746647525E-2</v>
      </c>
      <c r="AF136" s="2">
        <f t="shared" si="164"/>
        <v>0.68007502920496032</v>
      </c>
      <c r="AG136" s="2">
        <f t="shared" si="165"/>
        <v>1.0716379840956249</v>
      </c>
      <c r="AH136" s="2">
        <f t="shared" si="166"/>
        <v>2.3776448774500034</v>
      </c>
      <c r="AI136" s="50">
        <f t="shared" si="167"/>
        <v>777.02956914876677</v>
      </c>
      <c r="AJ136" s="50">
        <f t="shared" si="168"/>
        <v>370.95247971893514</v>
      </c>
      <c r="AK136" s="50">
        <f t="shared" si="169"/>
        <v>82.40192712982838</v>
      </c>
      <c r="AL136" s="50">
        <f t="shared" si="170"/>
        <v>18.259100096434686</v>
      </c>
      <c r="AM136" s="2">
        <f t="shared" si="171"/>
        <v>6.4775450512732896E-2</v>
      </c>
      <c r="AN136" s="2">
        <f t="shared" si="172"/>
        <v>0.67849639588143551</v>
      </c>
      <c r="AO136" s="2">
        <f t="shared" si="173"/>
        <v>1.0718352263789299</v>
      </c>
      <c r="AP136" s="2">
        <f t="shared" si="174"/>
        <v>2.380217421490209</v>
      </c>
      <c r="AQ136" s="50">
        <f t="shared" si="175"/>
        <v>776.43047475201297</v>
      </c>
      <c r="AR136" s="50">
        <f t="shared" si="176"/>
        <v>370.93188159808733</v>
      </c>
      <c r="AS136" s="50">
        <f t="shared" si="177"/>
        <v>82.399061918080136</v>
      </c>
      <c r="AT136" s="50">
        <f t="shared" si="178"/>
        <v>18.258656993849453</v>
      </c>
      <c r="AU136" s="2">
        <f t="shared" si="179"/>
        <v>6.4771707096114239E-2</v>
      </c>
      <c r="AV136" s="2">
        <f t="shared" si="180"/>
        <v>0.67841788155316518</v>
      </c>
      <c r="AW136" s="2">
        <f t="shared" si="181"/>
        <v>1.0718450530611643</v>
      </c>
      <c r="AX136" s="2">
        <f t="shared" si="182"/>
        <v>2.3803454999641653</v>
      </c>
      <c r="AY136" s="50">
        <f t="shared" si="183"/>
        <v>776.4006133647174</v>
      </c>
      <c r="AZ136" s="50">
        <f t="shared" si="184"/>
        <v>370.93085456159258</v>
      </c>
      <c r="BA136" s="50">
        <f t="shared" si="185"/>
        <v>82.398919065912267</v>
      </c>
      <c r="BB136" s="50">
        <f t="shared" si="186"/>
        <v>18.258634901348184</v>
      </c>
      <c r="BC136" s="2">
        <f t="shared" si="187"/>
        <v>6.4771520436544425E-2</v>
      </c>
      <c r="BD136" s="2">
        <f t="shared" si="188"/>
        <v>0.67841396683683863</v>
      </c>
      <c r="BE136" s="2">
        <f t="shared" si="189"/>
        <v>1.0718455430600482</v>
      </c>
      <c r="BF136" s="2">
        <f t="shared" si="190"/>
        <v>2.3803518862697177</v>
      </c>
      <c r="BG136" s="50">
        <f t="shared" si="191"/>
        <v>776.39912431730761</v>
      </c>
      <c r="BH136" s="50">
        <f t="shared" si="192"/>
        <v>370.93080334725278</v>
      </c>
      <c r="BI136" s="50">
        <f t="shared" si="193"/>
        <v>82.398911942449942</v>
      </c>
      <c r="BJ136" s="50">
        <f t="shared" si="194"/>
        <v>18.25863379968278</v>
      </c>
      <c r="BK136" s="2">
        <f t="shared" si="195"/>
        <v>6.4771511128527748E-2</v>
      </c>
      <c r="BL136" s="2">
        <f t="shared" si="196"/>
        <v>0.67841377162522332</v>
      </c>
      <c r="BM136" s="2">
        <f t="shared" si="197"/>
        <v>1.071845567494482</v>
      </c>
      <c r="BN136" s="2">
        <f t="shared" si="198"/>
        <v>2.3803522047306465</v>
      </c>
      <c r="BO136" s="50">
        <f t="shared" si="199"/>
        <v>776.39905006392598</v>
      </c>
      <c r="BP136" s="50">
        <f t="shared" si="200"/>
        <v>370.93080079337767</v>
      </c>
      <c r="BQ136" s="50">
        <f t="shared" si="201"/>
        <v>82.398911587228525</v>
      </c>
      <c r="BR136" s="50">
        <f t="shared" si="202"/>
        <v>18.258633744746685</v>
      </c>
      <c r="BS136" s="2">
        <f t="shared" si="203"/>
        <v>6.4771510664370341E-2</v>
      </c>
      <c r="BT136" s="2">
        <f t="shared" si="204"/>
        <v>0.67841376189072211</v>
      </c>
      <c r="BU136" s="2">
        <f t="shared" si="205"/>
        <v>1.0718455687129398</v>
      </c>
      <c r="BV136" s="2">
        <f t="shared" si="206"/>
        <v>2.38035222061115</v>
      </c>
      <c r="BW136" s="50">
        <f t="shared" si="207"/>
        <v>776.39904636117546</v>
      </c>
      <c r="BX136" s="50">
        <f t="shared" si="208"/>
        <v>370.93080066602511</v>
      </c>
      <c r="BY136" s="50">
        <f t="shared" si="209"/>
        <v>82.39891156951488</v>
      </c>
      <c r="BZ136" s="50">
        <f t="shared" si="210"/>
        <v>18.258633742007223</v>
      </c>
      <c r="CA136" s="2">
        <f t="shared" si="211"/>
        <v>6.4771510641224495E-2</v>
      </c>
      <c r="CB136" s="2">
        <f t="shared" si="212"/>
        <v>0.67841376140529719</v>
      </c>
      <c r="CC136" s="2">
        <f t="shared" si="213"/>
        <v>1.0718455687736999</v>
      </c>
      <c r="CD136" s="2">
        <f t="shared" si="214"/>
        <v>2.3803522214030539</v>
      </c>
      <c r="CE136" s="50">
        <f t="shared" si="215"/>
        <v>776.39904617653292</v>
      </c>
      <c r="CF136" s="50">
        <f t="shared" si="216"/>
        <v>370.93080065967445</v>
      </c>
      <c r="CG136" s="50">
        <f t="shared" si="217"/>
        <v>82.398911568631604</v>
      </c>
      <c r="CH136" s="50">
        <f t="shared" si="218"/>
        <v>18.258633741870611</v>
      </c>
      <c r="CI136" s="2">
        <f t="shared" si="219"/>
        <v>6.4771510640070237E-2</v>
      </c>
      <c r="CJ136" s="2">
        <f t="shared" si="220"/>
        <v>0.67841376138109111</v>
      </c>
      <c r="CK136" s="2">
        <f t="shared" si="221"/>
        <v>1.0718455687767299</v>
      </c>
      <c r="CL136" s="2">
        <f t="shared" si="222"/>
        <v>2.3803522214425423</v>
      </c>
      <c r="CM136" s="50">
        <f t="shared" si="223"/>
        <v>776.39904616732565</v>
      </c>
      <c r="CN136" s="50">
        <f t="shared" si="224"/>
        <v>370.93080065935771</v>
      </c>
      <c r="CO136" s="50">
        <f t="shared" si="225"/>
        <v>82.398911568587508</v>
      </c>
      <c r="CP136" s="50">
        <f t="shared" si="226"/>
        <v>18.2586337418638</v>
      </c>
      <c r="CQ136" s="2">
        <f t="shared" si="227"/>
        <v>6.4771510640012728E-2</v>
      </c>
      <c r="CR136" s="2">
        <f t="shared" si="228"/>
        <v>0.67841376137988352</v>
      </c>
      <c r="CS136" s="2">
        <f t="shared" si="229"/>
        <v>1.0718455687768811</v>
      </c>
      <c r="CT136" s="2">
        <f t="shared" si="230"/>
        <v>2.3803522214445128</v>
      </c>
      <c r="CU136" s="50">
        <f t="shared" si="231"/>
        <v>776.39904616686613</v>
      </c>
      <c r="CV136" s="50">
        <f t="shared" si="232"/>
        <v>370.93080065934203</v>
      </c>
      <c r="CW136" s="66">
        <f t="shared" si="233"/>
        <v>82.398911568585319</v>
      </c>
      <c r="CX136" s="66">
        <f t="shared" si="234"/>
        <v>18.258633741863463</v>
      </c>
      <c r="CY136" s="67">
        <f t="shared" si="235"/>
        <v>6.4771510640009855E-2</v>
      </c>
      <c r="CZ136" s="67">
        <f t="shared" si="236"/>
        <v>0.67841376137982368</v>
      </c>
      <c r="DA136" s="67">
        <f t="shared" si="237"/>
        <v>1.0718455687768884</v>
      </c>
      <c r="DB136" s="67">
        <f t="shared" si="238"/>
        <v>2.3803522214446104</v>
      </c>
      <c r="DC136" s="66">
        <f t="shared" si="239"/>
        <v>776.39904616684362</v>
      </c>
      <c r="DD136" s="50">
        <f t="shared" si="240"/>
        <v>370.93080065934123</v>
      </c>
      <c r="DE136" s="66">
        <f t="shared" si="241"/>
        <v>82.398911568585206</v>
      </c>
      <c r="DF136" s="66">
        <f t="shared" si="242"/>
        <v>18.258633741863445</v>
      </c>
      <c r="DG136" s="67">
        <f t="shared" si="243"/>
        <v>6.4771510640009716E-2</v>
      </c>
      <c r="DH136" s="67">
        <f t="shared" si="244"/>
        <v>0.67841376137982068</v>
      </c>
      <c r="DI136" s="67">
        <f t="shared" si="245"/>
        <v>1.0718455687768889</v>
      </c>
      <c r="DJ136" s="67">
        <f t="shared" si="246"/>
        <v>2.3803522214446153</v>
      </c>
      <c r="DK136" s="66">
        <f t="shared" si="247"/>
        <v>776.39904616684225</v>
      </c>
      <c r="DL136" s="50">
        <f t="shared" si="248"/>
        <v>370.93080065934112</v>
      </c>
      <c r="DM136" s="66">
        <f t="shared" si="249"/>
        <v>82.398911568585206</v>
      </c>
      <c r="DN136" s="66">
        <f t="shared" si="250"/>
        <v>18.258633741863445</v>
      </c>
      <c r="DO136" s="67">
        <f t="shared" si="251"/>
        <v>6.4771510640009702E-2</v>
      </c>
      <c r="DP136" s="67">
        <f t="shared" si="252"/>
        <v>0.67841376137982012</v>
      </c>
      <c r="DQ136" s="67">
        <f t="shared" si="253"/>
        <v>1.0718455687768889</v>
      </c>
      <c r="DR136" s="67">
        <f t="shared" si="254"/>
        <v>2.3803522214446162</v>
      </c>
      <c r="DS136" s="66">
        <f t="shared" si="255"/>
        <v>776.39904616684225</v>
      </c>
      <c r="DT136" s="50">
        <f t="shared" si="256"/>
        <v>370.93080065934112</v>
      </c>
      <c r="DU136" s="66">
        <f t="shared" si="257"/>
        <v>82.398911568585206</v>
      </c>
      <c r="DV136" s="66">
        <f t="shared" si="258"/>
        <v>18.258633741863445</v>
      </c>
      <c r="DW136" s="67">
        <f t="shared" si="259"/>
        <v>6.4771510640009702E-2</v>
      </c>
      <c r="DX136" s="67">
        <f t="shared" si="260"/>
        <v>0.67841376137982012</v>
      </c>
      <c r="DY136" s="67">
        <f t="shared" si="261"/>
        <v>1.0718455687768889</v>
      </c>
      <c r="DZ136" s="67">
        <f t="shared" si="262"/>
        <v>2.3803522214446162</v>
      </c>
      <c r="EA136" s="66">
        <f t="shared" si="263"/>
        <v>776.39904616684225</v>
      </c>
      <c r="EB136" s="50">
        <f t="shared" si="264"/>
        <v>370.93080065934112</v>
      </c>
      <c r="EC136" s="66">
        <f t="shared" si="265"/>
        <v>82.398911568585206</v>
      </c>
      <c r="ED136" s="66">
        <f t="shared" si="266"/>
        <v>18.258633741863445</v>
      </c>
      <c r="EE136" s="67">
        <f t="shared" si="267"/>
        <v>6.4771510640009702E-2</v>
      </c>
      <c r="EF136" s="67">
        <f t="shared" si="268"/>
        <v>0.67841376137982012</v>
      </c>
      <c r="EG136" s="67">
        <f t="shared" si="269"/>
        <v>1.0718455687768889</v>
      </c>
      <c r="EH136" s="67">
        <f t="shared" si="270"/>
        <v>2.3803522214446162</v>
      </c>
      <c r="EI136" s="66">
        <f t="shared" si="271"/>
        <v>776.39904616684225</v>
      </c>
      <c r="EJ136" s="50">
        <f t="shared" si="272"/>
        <v>370.93080065934112</v>
      </c>
      <c r="EK136" s="66">
        <f t="shared" si="273"/>
        <v>82.398911568585206</v>
      </c>
      <c r="EL136" s="66">
        <f t="shared" si="274"/>
        <v>18.258633741863445</v>
      </c>
      <c r="EM136" s="67">
        <f t="shared" si="275"/>
        <v>6.4771510640009702E-2</v>
      </c>
      <c r="EN136" s="67">
        <f t="shared" si="276"/>
        <v>0.67841376137982012</v>
      </c>
      <c r="EO136" s="67">
        <f t="shared" si="277"/>
        <v>1.0718455687768889</v>
      </c>
      <c r="EP136" s="67">
        <f t="shared" si="278"/>
        <v>2.3803522214446162</v>
      </c>
      <c r="EQ136" s="50">
        <f t="shared" si="279"/>
        <v>0.58643882026684002</v>
      </c>
      <c r="ER136" s="50">
        <f t="shared" si="280"/>
        <v>97.780800659341139</v>
      </c>
    </row>
    <row r="137" spans="19:148" x14ac:dyDescent="0.25">
      <c r="S137" s="50">
        <v>0.75</v>
      </c>
      <c r="T137" s="56">
        <f t="shared" si="154"/>
        <v>380.03571458150503</v>
      </c>
      <c r="U137" s="50">
        <f t="shared" si="155"/>
        <v>83.701159957204183</v>
      </c>
      <c r="V137" s="50">
        <f t="shared" si="156"/>
        <v>18.457916894994771</v>
      </c>
      <c r="W137" s="2">
        <f t="shared" ref="W137:W162" si="281">(V137/U137)*EXP(-1*$P$71/($S$59*T137))</f>
        <v>6.63874414170533E-2</v>
      </c>
      <c r="X137" s="2">
        <f t="shared" ref="X137:X162" si="282">(U137/V137)*EXP(-1*$Q$71/($S$59*T137))</f>
        <v>0.71335666234978423</v>
      </c>
      <c r="Y137" s="2">
        <f t="shared" si="157"/>
        <v>1.0621186977616546</v>
      </c>
      <c r="Z137" s="2">
        <f t="shared" si="158"/>
        <v>2.3599369043043685</v>
      </c>
      <c r="AA137" s="50">
        <f t="shared" si="159"/>
        <v>792.88355875331752</v>
      </c>
      <c r="AB137" s="50">
        <f t="shared" si="160"/>
        <v>371.49291942281741</v>
      </c>
      <c r="AC137" s="50">
        <f t="shared" si="161"/>
        <v>82.477229378380102</v>
      </c>
      <c r="AD137" s="50">
        <f t="shared" si="162"/>
        <v>18.27073821279636</v>
      </c>
      <c r="AE137" s="2">
        <f t="shared" si="163"/>
        <v>6.4873527855923374E-2</v>
      </c>
      <c r="AF137" s="2">
        <f t="shared" si="164"/>
        <v>0.68055725219315155</v>
      </c>
      <c r="AG137" s="2">
        <f t="shared" si="165"/>
        <v>1.0657836691978206</v>
      </c>
      <c r="AH137" s="2">
        <f t="shared" si="166"/>
        <v>2.4148088676477855</v>
      </c>
      <c r="AI137" s="50">
        <f t="shared" si="167"/>
        <v>780.98554426110081</v>
      </c>
      <c r="AJ137" s="50">
        <f t="shared" si="168"/>
        <v>371.08816995187294</v>
      </c>
      <c r="AK137" s="50">
        <f t="shared" si="169"/>
        <v>82.420810578434271</v>
      </c>
      <c r="AL137" s="50">
        <f t="shared" si="170"/>
        <v>18.262019895703094</v>
      </c>
      <c r="AM137" s="2">
        <f t="shared" si="171"/>
        <v>6.4800100511136577E-2</v>
      </c>
      <c r="AN137" s="2">
        <f t="shared" si="172"/>
        <v>0.67901366882887082</v>
      </c>
      <c r="AO137" s="2">
        <f t="shared" si="173"/>
        <v>1.0659623129544997</v>
      </c>
      <c r="AP137" s="2">
        <f t="shared" si="174"/>
        <v>2.4174488752746806</v>
      </c>
      <c r="AQ137" s="50">
        <f t="shared" si="175"/>
        <v>780.40027270150824</v>
      </c>
      <c r="AR137" s="50">
        <f t="shared" si="176"/>
        <v>371.0681305080584</v>
      </c>
      <c r="AS137" s="50">
        <f t="shared" si="177"/>
        <v>82.418020804158544</v>
      </c>
      <c r="AT137" s="50">
        <f t="shared" si="178"/>
        <v>18.261588590604759</v>
      </c>
      <c r="AU137" s="2">
        <f t="shared" si="179"/>
        <v>6.4796461139293965E-2</v>
      </c>
      <c r="AV137" s="2">
        <f t="shared" si="180"/>
        <v>0.67893726876055338</v>
      </c>
      <c r="AW137" s="2">
        <f t="shared" si="181"/>
        <v>1.0659711698831622</v>
      </c>
      <c r="AX137" s="2">
        <f t="shared" si="182"/>
        <v>2.4175796798811162</v>
      </c>
      <c r="AY137" s="50">
        <f t="shared" si="183"/>
        <v>780.37124242742937</v>
      </c>
      <c r="AZ137" s="50">
        <f t="shared" si="184"/>
        <v>371.06713620480718</v>
      </c>
      <c r="BA137" s="50">
        <f t="shared" si="185"/>
        <v>82.417882391806558</v>
      </c>
      <c r="BB137" s="50">
        <f t="shared" si="186"/>
        <v>18.261567191254176</v>
      </c>
      <c r="BC137" s="2">
        <f t="shared" si="187"/>
        <v>6.4796280553813035E-2</v>
      </c>
      <c r="BD137" s="2">
        <f t="shared" si="188"/>
        <v>0.67893347805345172</v>
      </c>
      <c r="BE137" s="2">
        <f t="shared" si="189"/>
        <v>1.065971609370002</v>
      </c>
      <c r="BF137" s="2">
        <f t="shared" si="190"/>
        <v>2.4175861702892587</v>
      </c>
      <c r="BG137" s="50">
        <f t="shared" si="191"/>
        <v>780.36980189276653</v>
      </c>
      <c r="BH137" s="50">
        <f t="shared" si="192"/>
        <v>371.06708686489662</v>
      </c>
      <c r="BI137" s="50">
        <f t="shared" si="193"/>
        <v>82.417875523447549</v>
      </c>
      <c r="BJ137" s="50">
        <f t="shared" si="194"/>
        <v>18.261566129364887</v>
      </c>
      <c r="BK137" s="2">
        <f t="shared" si="195"/>
        <v>6.4796271592668542E-2</v>
      </c>
      <c r="BL137" s="2">
        <f t="shared" si="196"/>
        <v>0.67893328994886115</v>
      </c>
      <c r="BM137" s="2">
        <f t="shared" si="197"/>
        <v>1.0659716311785543</v>
      </c>
      <c r="BN137" s="2">
        <f t="shared" si="198"/>
        <v>2.4175864923607535</v>
      </c>
      <c r="BO137" s="50">
        <f t="shared" si="199"/>
        <v>780.36973040937232</v>
      </c>
      <c r="BP137" s="50">
        <f t="shared" si="200"/>
        <v>371.06708441650915</v>
      </c>
      <c r="BQ137" s="50">
        <f t="shared" si="201"/>
        <v>82.417875182619994</v>
      </c>
      <c r="BR137" s="50">
        <f t="shared" si="202"/>
        <v>18.261566076670906</v>
      </c>
      <c r="BS137" s="2">
        <f t="shared" si="203"/>
        <v>6.4796271147990858E-2</v>
      </c>
      <c r="BT137" s="2">
        <f t="shared" si="204"/>
        <v>0.67893328061457392</v>
      </c>
      <c r="BU137" s="2">
        <f t="shared" si="205"/>
        <v>1.0659716322607573</v>
      </c>
      <c r="BV137" s="2">
        <f t="shared" si="206"/>
        <v>2.4175865083428634</v>
      </c>
      <c r="BW137" s="50">
        <f t="shared" si="207"/>
        <v>780.36972686216097</v>
      </c>
      <c r="BX137" s="50">
        <f t="shared" si="208"/>
        <v>371.06708429501316</v>
      </c>
      <c r="BY137" s="50">
        <f t="shared" si="209"/>
        <v>82.417875165707173</v>
      </c>
      <c r="BZ137" s="50">
        <f t="shared" si="210"/>
        <v>18.261566074056084</v>
      </c>
      <c r="CA137" s="2">
        <f t="shared" si="211"/>
        <v>6.4796271125924662E-2</v>
      </c>
      <c r="CB137" s="2">
        <f t="shared" si="212"/>
        <v>0.67893328015137977</v>
      </c>
      <c r="CC137" s="2">
        <f t="shared" si="213"/>
        <v>1.0659716323144592</v>
      </c>
      <c r="CD137" s="2">
        <f t="shared" si="214"/>
        <v>2.417586509135941</v>
      </c>
      <c r="CE137" s="50">
        <f t="shared" si="215"/>
        <v>780.36972668613839</v>
      </c>
      <c r="CF137" s="50">
        <f t="shared" si="216"/>
        <v>371.06708428898412</v>
      </c>
      <c r="CG137" s="50">
        <f t="shared" si="217"/>
        <v>82.417875164867908</v>
      </c>
      <c r="CH137" s="50">
        <f t="shared" si="218"/>
        <v>18.261566073926328</v>
      </c>
      <c r="CI137" s="2">
        <f t="shared" si="219"/>
        <v>6.4796271124829663E-2</v>
      </c>
      <c r="CJ137" s="2">
        <f t="shared" si="220"/>
        <v>0.67893328012839471</v>
      </c>
      <c r="CK137" s="2">
        <f t="shared" si="221"/>
        <v>1.0659716323171242</v>
      </c>
      <c r="CL137" s="2">
        <f t="shared" si="222"/>
        <v>2.4175865091752966</v>
      </c>
      <c r="CM137" s="50">
        <f t="shared" si="223"/>
        <v>780.36972667740338</v>
      </c>
      <c r="CN137" s="50">
        <f t="shared" si="224"/>
        <v>371.06708428868501</v>
      </c>
      <c r="CO137" s="50">
        <f t="shared" si="225"/>
        <v>82.417875164826256</v>
      </c>
      <c r="CP137" s="50">
        <f t="shared" si="226"/>
        <v>18.261566073919898</v>
      </c>
      <c r="CQ137" s="2">
        <f t="shared" si="227"/>
        <v>6.4796271124775387E-2</v>
      </c>
      <c r="CR137" s="2">
        <f t="shared" si="228"/>
        <v>0.67893328012725396</v>
      </c>
      <c r="CS137" s="2">
        <f t="shared" si="229"/>
        <v>1.0659716323172563</v>
      </c>
      <c r="CT137" s="2">
        <f t="shared" si="230"/>
        <v>2.4175865091772497</v>
      </c>
      <c r="CU137" s="50">
        <f t="shared" si="231"/>
        <v>780.36972667697023</v>
      </c>
      <c r="CV137" s="50">
        <f t="shared" si="232"/>
        <v>371.06708428867012</v>
      </c>
      <c r="CW137" s="66">
        <f t="shared" si="233"/>
        <v>82.417875164824167</v>
      </c>
      <c r="CX137" s="66">
        <f t="shared" si="234"/>
        <v>18.261566073919571</v>
      </c>
      <c r="CY137" s="67">
        <f t="shared" si="235"/>
        <v>6.4796271124772667E-2</v>
      </c>
      <c r="CZ137" s="67">
        <f t="shared" si="236"/>
        <v>0.67893328012719723</v>
      </c>
      <c r="DA137" s="67">
        <f t="shared" si="237"/>
        <v>1.065971632317263</v>
      </c>
      <c r="DB137" s="67">
        <f t="shared" si="238"/>
        <v>2.417586509177347</v>
      </c>
      <c r="DC137" s="66">
        <f t="shared" si="239"/>
        <v>780.36972667694829</v>
      </c>
      <c r="DD137" s="50">
        <f t="shared" si="240"/>
        <v>371.06708428866943</v>
      </c>
      <c r="DE137" s="66">
        <f t="shared" si="241"/>
        <v>82.417875164824096</v>
      </c>
      <c r="DF137" s="66">
        <f t="shared" si="242"/>
        <v>18.261566073919557</v>
      </c>
      <c r="DG137" s="67">
        <f t="shared" si="243"/>
        <v>6.4796271124772514E-2</v>
      </c>
      <c r="DH137" s="67">
        <f t="shared" si="244"/>
        <v>0.67893328012719489</v>
      </c>
      <c r="DI137" s="67">
        <f t="shared" si="245"/>
        <v>1.0659716323172632</v>
      </c>
      <c r="DJ137" s="67">
        <f t="shared" si="246"/>
        <v>2.4175865091773505</v>
      </c>
      <c r="DK137" s="66">
        <f t="shared" si="247"/>
        <v>780.36972667694772</v>
      </c>
      <c r="DL137" s="50">
        <f t="shared" si="248"/>
        <v>371.06708428866943</v>
      </c>
      <c r="DM137" s="66">
        <f t="shared" si="249"/>
        <v>82.417875164824096</v>
      </c>
      <c r="DN137" s="66">
        <f t="shared" si="250"/>
        <v>18.261566073919557</v>
      </c>
      <c r="DO137" s="67">
        <f t="shared" si="251"/>
        <v>6.4796271124772514E-2</v>
      </c>
      <c r="DP137" s="67">
        <f t="shared" si="252"/>
        <v>0.67893328012719489</v>
      </c>
      <c r="DQ137" s="67">
        <f t="shared" si="253"/>
        <v>1.0659716323172632</v>
      </c>
      <c r="DR137" s="67">
        <f t="shared" si="254"/>
        <v>2.4175865091773505</v>
      </c>
      <c r="DS137" s="66">
        <f t="shared" si="255"/>
        <v>780.36972667694772</v>
      </c>
      <c r="DT137" s="50">
        <f t="shared" si="256"/>
        <v>371.06708428866943</v>
      </c>
      <c r="DU137" s="66">
        <f t="shared" si="257"/>
        <v>82.417875164824096</v>
      </c>
      <c r="DV137" s="66">
        <f t="shared" si="258"/>
        <v>18.261566073919557</v>
      </c>
      <c r="DW137" s="67">
        <f t="shared" si="259"/>
        <v>6.4796271124772514E-2</v>
      </c>
      <c r="DX137" s="67">
        <f t="shared" si="260"/>
        <v>0.67893328012719489</v>
      </c>
      <c r="DY137" s="67">
        <f t="shared" si="261"/>
        <v>1.0659716323172632</v>
      </c>
      <c r="DZ137" s="67">
        <f t="shared" si="262"/>
        <v>2.4175865091773505</v>
      </c>
      <c r="EA137" s="66">
        <f t="shared" si="263"/>
        <v>780.36972667694772</v>
      </c>
      <c r="EB137" s="50">
        <f t="shared" si="264"/>
        <v>371.06708428866943</v>
      </c>
      <c r="EC137" s="66">
        <f t="shared" si="265"/>
        <v>82.417875164824096</v>
      </c>
      <c r="ED137" s="66">
        <f t="shared" si="266"/>
        <v>18.261566073919557</v>
      </c>
      <c r="EE137" s="67">
        <f t="shared" si="267"/>
        <v>6.4796271124772514E-2</v>
      </c>
      <c r="EF137" s="67">
        <f t="shared" si="268"/>
        <v>0.67893328012719489</v>
      </c>
      <c r="EG137" s="67">
        <f t="shared" si="269"/>
        <v>1.0659716323172632</v>
      </c>
      <c r="EH137" s="67">
        <f t="shared" si="270"/>
        <v>2.4175865091773505</v>
      </c>
      <c r="EI137" s="66">
        <f t="shared" si="271"/>
        <v>780.36972667694772</v>
      </c>
      <c r="EJ137" s="50">
        <f t="shared" si="272"/>
        <v>371.06708428866943</v>
      </c>
      <c r="EK137" s="66">
        <f t="shared" si="273"/>
        <v>82.417875164824096</v>
      </c>
      <c r="EL137" s="66">
        <f t="shared" si="274"/>
        <v>18.261566073919557</v>
      </c>
      <c r="EM137" s="67">
        <f t="shared" si="275"/>
        <v>6.4796271124772514E-2</v>
      </c>
      <c r="EN137" s="67">
        <f t="shared" si="276"/>
        <v>0.67893328012719489</v>
      </c>
      <c r="EO137" s="67">
        <f t="shared" si="277"/>
        <v>1.0659716323172632</v>
      </c>
      <c r="EP137" s="67">
        <f t="shared" si="278"/>
        <v>2.4175865091773505</v>
      </c>
      <c r="EQ137" s="50">
        <f t="shared" si="279"/>
        <v>0.59412948489834705</v>
      </c>
      <c r="ER137" s="50">
        <f t="shared" si="280"/>
        <v>97.917084288669457</v>
      </c>
    </row>
    <row r="138" spans="19:148" x14ac:dyDescent="0.25">
      <c r="S138" s="50">
        <v>0.76</v>
      </c>
      <c r="T138" s="56">
        <f t="shared" si="154"/>
        <v>380.00325713411723</v>
      </c>
      <c r="U138" s="50">
        <f t="shared" si="155"/>
        <v>83.696385725453382</v>
      </c>
      <c r="V138" s="50">
        <f t="shared" si="156"/>
        <v>18.457194039553677</v>
      </c>
      <c r="W138" s="2">
        <f t="shared" si="281"/>
        <v>6.6381821262607096E-2</v>
      </c>
      <c r="X138" s="2">
        <f t="shared" si="282"/>
        <v>0.71323122759909652</v>
      </c>
      <c r="Y138" s="2">
        <f t="shared" si="157"/>
        <v>1.0569043736914674</v>
      </c>
      <c r="Z138" s="2">
        <f t="shared" si="158"/>
        <v>2.3963024895596114</v>
      </c>
      <c r="AA138" s="50">
        <f t="shared" si="159"/>
        <v>796.87252005648929</v>
      </c>
      <c r="AB138" s="50">
        <f t="shared" si="160"/>
        <v>371.62750753990179</v>
      </c>
      <c r="AC138" s="50">
        <f t="shared" si="161"/>
        <v>82.496020311928262</v>
      </c>
      <c r="AD138" s="50">
        <f t="shared" si="162"/>
        <v>18.273640192717661</v>
      </c>
      <c r="AE138" s="2">
        <f t="shared" si="163"/>
        <v>6.4897910520209337E-2</v>
      </c>
      <c r="AF138" s="2">
        <f t="shared" si="164"/>
        <v>0.68107073158808673</v>
      </c>
      <c r="AG138" s="2">
        <f t="shared" si="165"/>
        <v>1.0602238499198184</v>
      </c>
      <c r="AH138" s="2">
        <f t="shared" si="166"/>
        <v>2.4527328974450144</v>
      </c>
      <c r="AI138" s="50">
        <f t="shared" si="167"/>
        <v>785.21720892926885</v>
      </c>
      <c r="AJ138" s="50">
        <f t="shared" si="168"/>
        <v>371.23269674742153</v>
      </c>
      <c r="AK138" s="50">
        <f t="shared" si="169"/>
        <v>82.440940696705653</v>
      </c>
      <c r="AL138" s="50">
        <f t="shared" si="170"/>
        <v>18.265131482027108</v>
      </c>
      <c r="AM138" s="2">
        <f t="shared" si="171"/>
        <v>6.4826337107909637E-2</v>
      </c>
      <c r="AN138" s="2">
        <f t="shared" si="172"/>
        <v>0.67956474166479308</v>
      </c>
      <c r="AO138" s="2">
        <f t="shared" si="173"/>
        <v>1.0603848068511195</v>
      </c>
      <c r="AP138" s="2">
        <f t="shared" si="174"/>
        <v>2.4554355906353194</v>
      </c>
      <c r="AQ138" s="50">
        <f t="shared" si="175"/>
        <v>784.64707801010434</v>
      </c>
      <c r="AR138" s="50">
        <f t="shared" si="176"/>
        <v>371.21326180549568</v>
      </c>
      <c r="AS138" s="50">
        <f t="shared" si="177"/>
        <v>82.438232723845331</v>
      </c>
      <c r="AT138" s="50">
        <f t="shared" si="178"/>
        <v>18.264712959333234</v>
      </c>
      <c r="AU138" s="2">
        <f t="shared" si="179"/>
        <v>6.4822810117994442E-2</v>
      </c>
      <c r="AV138" s="2">
        <f t="shared" si="180"/>
        <v>0.67949063046727176</v>
      </c>
      <c r="AW138" s="2">
        <f t="shared" si="181"/>
        <v>1.060392740883686</v>
      </c>
      <c r="AX138" s="2">
        <f t="shared" si="182"/>
        <v>2.4555687341266967</v>
      </c>
      <c r="AY138" s="50">
        <f t="shared" si="183"/>
        <v>784.61896234551216</v>
      </c>
      <c r="AZ138" s="50">
        <f t="shared" si="184"/>
        <v>371.21230308482177</v>
      </c>
      <c r="BA138" s="50">
        <f t="shared" si="185"/>
        <v>82.438099148423888</v>
      </c>
      <c r="BB138" s="50">
        <f t="shared" si="186"/>
        <v>18.264692314509517</v>
      </c>
      <c r="BC138" s="2">
        <f t="shared" si="187"/>
        <v>6.4822636123464616E-2</v>
      </c>
      <c r="BD138" s="2">
        <f t="shared" si="188"/>
        <v>0.67948697463585384</v>
      </c>
      <c r="BE138" s="2">
        <f t="shared" si="189"/>
        <v>1.0603931322936679</v>
      </c>
      <c r="BF138" s="2">
        <f t="shared" si="190"/>
        <v>2.4555753023057898</v>
      </c>
      <c r="BG138" s="50">
        <f t="shared" si="191"/>
        <v>784.61757528431588</v>
      </c>
      <c r="BH138" s="50">
        <f t="shared" si="192"/>
        <v>371.21225578646806</v>
      </c>
      <c r="BI138" s="50">
        <f t="shared" si="193"/>
        <v>82.438092558518633</v>
      </c>
      <c r="BJ138" s="50">
        <f t="shared" si="194"/>
        <v>18.264691296001889</v>
      </c>
      <c r="BK138" s="2">
        <f t="shared" si="195"/>
        <v>6.4822627539446245E-2</v>
      </c>
      <c r="BL138" s="2">
        <f t="shared" si="196"/>
        <v>0.67948679427604297</v>
      </c>
      <c r="BM138" s="2">
        <f t="shared" si="197"/>
        <v>1.0603931516038898</v>
      </c>
      <c r="BN138" s="2">
        <f t="shared" si="198"/>
        <v>2.4555756263466053</v>
      </c>
      <c r="BO138" s="50">
        <f t="shared" si="199"/>
        <v>784.61750685354252</v>
      </c>
      <c r="BP138" s="50">
        <f t="shared" si="200"/>
        <v>371.2122534529982</v>
      </c>
      <c r="BQ138" s="50">
        <f t="shared" si="201"/>
        <v>82.438092233404916</v>
      </c>
      <c r="BR138" s="50">
        <f t="shared" si="202"/>
        <v>18.264691245753696</v>
      </c>
      <c r="BS138" s="2">
        <f t="shared" si="203"/>
        <v>6.4822627115952616E-2</v>
      </c>
      <c r="BT138" s="2">
        <f t="shared" si="204"/>
        <v>0.67948678537797069</v>
      </c>
      <c r="BU138" s="2">
        <f t="shared" si="205"/>
        <v>1.0603931525565622</v>
      </c>
      <c r="BV138" s="2">
        <f t="shared" si="206"/>
        <v>2.4555756423331987</v>
      </c>
      <c r="BW138" s="50">
        <f t="shared" si="207"/>
        <v>784.61750347750137</v>
      </c>
      <c r="BX138" s="50">
        <f t="shared" si="208"/>
        <v>371.21225333787618</v>
      </c>
      <c r="BY138" s="50">
        <f t="shared" si="209"/>
        <v>82.438092217365366</v>
      </c>
      <c r="BZ138" s="50">
        <f t="shared" si="210"/>
        <v>18.264691243274694</v>
      </c>
      <c r="CA138" s="2">
        <f t="shared" si="211"/>
        <v>6.482262709505951E-2</v>
      </c>
      <c r="CB138" s="2">
        <f t="shared" si="212"/>
        <v>0.67948678493898285</v>
      </c>
      <c r="CC138" s="2">
        <f t="shared" si="213"/>
        <v>1.0603931526035624</v>
      </c>
      <c r="CD138" s="2">
        <f t="shared" si="214"/>
        <v>2.4555756431218998</v>
      </c>
      <c r="CE138" s="50">
        <f t="shared" si="215"/>
        <v>784.6175033109439</v>
      </c>
      <c r="CF138" s="50">
        <f t="shared" si="216"/>
        <v>371.21225333219661</v>
      </c>
      <c r="CG138" s="50">
        <f t="shared" si="217"/>
        <v>82.438092216574049</v>
      </c>
      <c r="CH138" s="50">
        <f t="shared" si="218"/>
        <v>18.264691243152392</v>
      </c>
      <c r="CI138" s="2">
        <f t="shared" si="219"/>
        <v>6.4822627094028765E-2</v>
      </c>
      <c r="CJ138" s="2">
        <f t="shared" si="220"/>
        <v>0.67948678491732561</v>
      </c>
      <c r="CK138" s="2">
        <f t="shared" si="221"/>
        <v>1.0603931526058812</v>
      </c>
      <c r="CL138" s="2">
        <f t="shared" si="222"/>
        <v>2.45557564316081</v>
      </c>
      <c r="CM138" s="50">
        <f t="shared" si="223"/>
        <v>784.61750330272707</v>
      </c>
      <c r="CN138" s="50">
        <f t="shared" si="224"/>
        <v>371.21225333191637</v>
      </c>
      <c r="CO138" s="50">
        <f t="shared" si="225"/>
        <v>82.438092216535026</v>
      </c>
      <c r="CP138" s="50">
        <f t="shared" si="226"/>
        <v>18.264691243146359</v>
      </c>
      <c r="CQ138" s="2">
        <f t="shared" si="227"/>
        <v>6.4822627093977903E-2</v>
      </c>
      <c r="CR138" s="2">
        <f t="shared" si="228"/>
        <v>0.67948678491625703</v>
      </c>
      <c r="CS138" s="2">
        <f t="shared" si="229"/>
        <v>1.0603931526059955</v>
      </c>
      <c r="CT138" s="2">
        <f t="shared" si="230"/>
        <v>2.4555756431627298</v>
      </c>
      <c r="CU138" s="50">
        <f t="shared" si="231"/>
        <v>784.61750330232121</v>
      </c>
      <c r="CV138" s="50">
        <f t="shared" si="232"/>
        <v>371.21225333190262</v>
      </c>
      <c r="CW138" s="66">
        <f t="shared" si="233"/>
        <v>82.438092216533121</v>
      </c>
      <c r="CX138" s="66">
        <f t="shared" si="234"/>
        <v>18.264691243146057</v>
      </c>
      <c r="CY138" s="67">
        <f t="shared" si="235"/>
        <v>6.4822627093975363E-2</v>
      </c>
      <c r="CZ138" s="67">
        <f t="shared" si="236"/>
        <v>0.67948678491620473</v>
      </c>
      <c r="DA138" s="67">
        <f t="shared" si="237"/>
        <v>1.0603931526060011</v>
      </c>
      <c r="DB138" s="67">
        <f t="shared" si="238"/>
        <v>2.455575643162824</v>
      </c>
      <c r="DC138" s="66">
        <f t="shared" si="239"/>
        <v>784.61750330230166</v>
      </c>
      <c r="DD138" s="50">
        <f t="shared" si="240"/>
        <v>371.21225333190193</v>
      </c>
      <c r="DE138" s="66">
        <f t="shared" si="241"/>
        <v>82.438092216533008</v>
      </c>
      <c r="DF138" s="66">
        <f t="shared" si="242"/>
        <v>18.264691243146054</v>
      </c>
      <c r="DG138" s="67">
        <f t="shared" si="243"/>
        <v>6.482262709397528E-2</v>
      </c>
      <c r="DH138" s="67">
        <f t="shared" si="244"/>
        <v>0.67948678491620151</v>
      </c>
      <c r="DI138" s="67">
        <f t="shared" si="245"/>
        <v>1.0603931526060013</v>
      </c>
      <c r="DJ138" s="67">
        <f t="shared" si="246"/>
        <v>2.4555756431628293</v>
      </c>
      <c r="DK138" s="66">
        <f t="shared" si="247"/>
        <v>784.61750330230086</v>
      </c>
      <c r="DL138" s="50">
        <f t="shared" si="248"/>
        <v>371.21225333190193</v>
      </c>
      <c r="DM138" s="66">
        <f t="shared" si="249"/>
        <v>82.438092216533008</v>
      </c>
      <c r="DN138" s="66">
        <f t="shared" si="250"/>
        <v>18.264691243146054</v>
      </c>
      <c r="DO138" s="67">
        <f t="shared" si="251"/>
        <v>6.482262709397528E-2</v>
      </c>
      <c r="DP138" s="67">
        <f t="shared" si="252"/>
        <v>0.67948678491620151</v>
      </c>
      <c r="DQ138" s="67">
        <f t="shared" si="253"/>
        <v>1.0603931526060013</v>
      </c>
      <c r="DR138" s="67">
        <f t="shared" si="254"/>
        <v>2.4555756431628293</v>
      </c>
      <c r="DS138" s="66">
        <f t="shared" si="255"/>
        <v>784.61750330230086</v>
      </c>
      <c r="DT138" s="50">
        <f t="shared" si="256"/>
        <v>371.21225333190193</v>
      </c>
      <c r="DU138" s="66">
        <f t="shared" si="257"/>
        <v>82.438092216533008</v>
      </c>
      <c r="DV138" s="66">
        <f t="shared" si="258"/>
        <v>18.264691243146054</v>
      </c>
      <c r="DW138" s="67">
        <f t="shared" si="259"/>
        <v>6.482262709397528E-2</v>
      </c>
      <c r="DX138" s="67">
        <f t="shared" si="260"/>
        <v>0.67948678491620151</v>
      </c>
      <c r="DY138" s="67">
        <f t="shared" si="261"/>
        <v>1.0603931526060013</v>
      </c>
      <c r="DZ138" s="67">
        <f t="shared" si="262"/>
        <v>2.4555756431628293</v>
      </c>
      <c r="EA138" s="66">
        <f t="shared" si="263"/>
        <v>784.61750330230086</v>
      </c>
      <c r="EB138" s="50">
        <f t="shared" si="264"/>
        <v>371.21225333190193</v>
      </c>
      <c r="EC138" s="66">
        <f t="shared" si="265"/>
        <v>82.438092216533008</v>
      </c>
      <c r="ED138" s="66">
        <f t="shared" si="266"/>
        <v>18.264691243146054</v>
      </c>
      <c r="EE138" s="67">
        <f t="shared" si="267"/>
        <v>6.482262709397528E-2</v>
      </c>
      <c r="EF138" s="67">
        <f t="shared" si="268"/>
        <v>0.67948678491620151</v>
      </c>
      <c r="EG138" s="67">
        <f t="shared" si="269"/>
        <v>1.0603931526060013</v>
      </c>
      <c r="EH138" s="67">
        <f t="shared" si="270"/>
        <v>2.4555756431628293</v>
      </c>
      <c r="EI138" s="66">
        <f t="shared" si="271"/>
        <v>784.61750330230086</v>
      </c>
      <c r="EJ138" s="50">
        <f t="shared" si="272"/>
        <v>371.21225333190193</v>
      </c>
      <c r="EK138" s="66">
        <f t="shared" si="273"/>
        <v>82.438092216533008</v>
      </c>
      <c r="EL138" s="66">
        <f t="shared" si="274"/>
        <v>18.264691243146054</v>
      </c>
      <c r="EM138" s="67">
        <f t="shared" si="275"/>
        <v>6.482262709397528E-2</v>
      </c>
      <c r="EN138" s="67">
        <f t="shared" si="276"/>
        <v>0.67948678491620151</v>
      </c>
      <c r="EO138" s="67">
        <f t="shared" si="277"/>
        <v>1.0603931526060013</v>
      </c>
      <c r="EP138" s="67">
        <f t="shared" si="278"/>
        <v>2.4555756431628293</v>
      </c>
      <c r="EQ138" s="50">
        <f t="shared" si="279"/>
        <v>0.60216052377105356</v>
      </c>
      <c r="ER138" s="50">
        <f t="shared" si="280"/>
        <v>98.062253331901957</v>
      </c>
    </row>
    <row r="139" spans="19:148" x14ac:dyDescent="0.25">
      <c r="S139" s="50">
        <v>0.77</v>
      </c>
      <c r="T139" s="56">
        <f t="shared" si="154"/>
        <v>379.97079968672949</v>
      </c>
      <c r="U139" s="50">
        <f t="shared" si="155"/>
        <v>83.69161247227342</v>
      </c>
      <c r="V139" s="50">
        <f t="shared" si="156"/>
        <v>18.456471275111511</v>
      </c>
      <c r="W139" s="2">
        <f t="shared" si="281"/>
        <v>6.6376200086506326E-2</v>
      </c>
      <c r="X139" s="2">
        <f t="shared" si="282"/>
        <v>0.71310579925422191</v>
      </c>
      <c r="Y139" s="2">
        <f t="shared" si="157"/>
        <v>1.0519581164085539</v>
      </c>
      <c r="Z139" s="2">
        <f t="shared" si="158"/>
        <v>2.4334874685111636</v>
      </c>
      <c r="AA139" s="50">
        <f t="shared" si="159"/>
        <v>801.13449573657613</v>
      </c>
      <c r="AB139" s="50">
        <f t="shared" si="160"/>
        <v>371.77070116181744</v>
      </c>
      <c r="AC139" s="50">
        <f t="shared" si="161"/>
        <v>82.516029453516651</v>
      </c>
      <c r="AD139" s="50">
        <f t="shared" si="162"/>
        <v>18.276729341650118</v>
      </c>
      <c r="AE139" s="2">
        <f t="shared" si="163"/>
        <v>6.4923833796731348E-2</v>
      </c>
      <c r="AF139" s="2">
        <f t="shared" si="164"/>
        <v>0.68161715456991567</v>
      </c>
      <c r="AG139" s="2">
        <f t="shared" si="165"/>
        <v>1.0549505988235275</v>
      </c>
      <c r="AH139" s="2">
        <f t="shared" si="166"/>
        <v>2.4914269331518071</v>
      </c>
      <c r="AI139" s="50">
        <f t="shared" si="167"/>
        <v>789.74201780114731</v>
      </c>
      <c r="AJ139" s="50">
        <f t="shared" si="168"/>
        <v>371.38653393254401</v>
      </c>
      <c r="AK139" s="50">
        <f t="shared" si="169"/>
        <v>82.462386803939211</v>
      </c>
      <c r="AL139" s="50">
        <f t="shared" si="170"/>
        <v>18.268445377680489</v>
      </c>
      <c r="AM139" s="2">
        <f t="shared" si="171"/>
        <v>6.4854242668557868E-2</v>
      </c>
      <c r="AN139" s="2">
        <f t="shared" si="172"/>
        <v>0.68015144328406796</v>
      </c>
      <c r="AO139" s="2">
        <f t="shared" si="173"/>
        <v>1.0550947883587283</v>
      </c>
      <c r="AP139" s="2">
        <f t="shared" si="174"/>
        <v>2.4941864165249936</v>
      </c>
      <c r="AQ139" s="50">
        <f t="shared" si="175"/>
        <v>789.18842824312549</v>
      </c>
      <c r="AR139" s="50">
        <f t="shared" si="176"/>
        <v>371.36775133866615</v>
      </c>
      <c r="AS139" s="50">
        <f t="shared" si="177"/>
        <v>82.459767300569496</v>
      </c>
      <c r="AT139" s="50">
        <f t="shared" si="178"/>
        <v>18.26804066803205</v>
      </c>
      <c r="AU139" s="2">
        <f t="shared" si="179"/>
        <v>6.4850836739478515E-2</v>
      </c>
      <c r="AV139" s="2">
        <f t="shared" si="180"/>
        <v>0.68007980342762975</v>
      </c>
      <c r="AW139" s="2">
        <f t="shared" si="181"/>
        <v>1.0551018474985041</v>
      </c>
      <c r="AX139" s="2">
        <f t="shared" si="182"/>
        <v>2.494321437502431</v>
      </c>
      <c r="AY139" s="50">
        <f t="shared" si="183"/>
        <v>789.16131465929277</v>
      </c>
      <c r="AZ139" s="50">
        <f t="shared" si="184"/>
        <v>371.36683113287972</v>
      </c>
      <c r="BA139" s="50">
        <f t="shared" si="185"/>
        <v>82.459638972213028</v>
      </c>
      <c r="BB139" s="50">
        <f t="shared" si="186"/>
        <v>18.268020841040194</v>
      </c>
      <c r="BC139" s="2">
        <f t="shared" si="187"/>
        <v>6.4850669866201055E-2</v>
      </c>
      <c r="BD139" s="2">
        <f t="shared" si="188"/>
        <v>0.68007629366457878</v>
      </c>
      <c r="BE139" s="2">
        <f t="shared" si="189"/>
        <v>1.0551021933659543</v>
      </c>
      <c r="BF139" s="2">
        <f t="shared" si="190"/>
        <v>2.494328052766448</v>
      </c>
      <c r="BG139" s="50">
        <f t="shared" si="191"/>
        <v>789.15998618331059</v>
      </c>
      <c r="BH139" s="50">
        <f t="shared" si="192"/>
        <v>371.3667860451751</v>
      </c>
      <c r="BI139" s="50">
        <f t="shared" si="193"/>
        <v>82.459632684473547</v>
      </c>
      <c r="BJ139" s="50">
        <f t="shared" si="194"/>
        <v>18.268019869570626</v>
      </c>
      <c r="BK139" s="2">
        <f t="shared" si="195"/>
        <v>6.4850661689821801E-2</v>
      </c>
      <c r="BL139" s="2">
        <f t="shared" si="196"/>
        <v>0.68007612169538434</v>
      </c>
      <c r="BM139" s="2">
        <f t="shared" si="197"/>
        <v>1.0551022103126197</v>
      </c>
      <c r="BN139" s="2">
        <f t="shared" si="198"/>
        <v>2.4943283768978888</v>
      </c>
      <c r="BO139" s="50">
        <f t="shared" si="199"/>
        <v>789.15992109114632</v>
      </c>
      <c r="BP139" s="50">
        <f t="shared" si="200"/>
        <v>371.36678383598314</v>
      </c>
      <c r="BQ139" s="50">
        <f t="shared" si="201"/>
        <v>82.459632376389052</v>
      </c>
      <c r="BR139" s="50">
        <f t="shared" si="202"/>
        <v>18.268019821970896</v>
      </c>
      <c r="BS139" s="2">
        <f t="shared" si="203"/>
        <v>6.4850661289198336E-2</v>
      </c>
      <c r="BT139" s="2">
        <f t="shared" si="204"/>
        <v>0.68007611326929662</v>
      </c>
      <c r="BU139" s="2">
        <f t="shared" si="205"/>
        <v>1.0551022111429669</v>
      </c>
      <c r="BV139" s="2">
        <f t="shared" si="206"/>
        <v>2.4943283927795719</v>
      </c>
      <c r="BW139" s="50">
        <f t="shared" si="207"/>
        <v>789.15991790178202</v>
      </c>
      <c r="BX139" s="50">
        <f t="shared" si="208"/>
        <v>371.36678372773792</v>
      </c>
      <c r="BY139" s="50">
        <f t="shared" si="209"/>
        <v>82.459632361293643</v>
      </c>
      <c r="BZ139" s="50">
        <f t="shared" si="210"/>
        <v>18.268019819638617</v>
      </c>
      <c r="CA139" s="2">
        <f t="shared" si="211"/>
        <v>6.4850661269568718E-2</v>
      </c>
      <c r="CB139" s="2">
        <f t="shared" si="212"/>
        <v>0.6800761128564381</v>
      </c>
      <c r="CC139" s="2">
        <f t="shared" si="213"/>
        <v>1.0551022111836519</v>
      </c>
      <c r="CD139" s="2">
        <f t="shared" si="214"/>
        <v>2.4943283935577374</v>
      </c>
      <c r="CE139" s="50">
        <f t="shared" si="215"/>
        <v>789.15991774551105</v>
      </c>
      <c r="CF139" s="50">
        <f t="shared" si="216"/>
        <v>371.36678372243409</v>
      </c>
      <c r="CG139" s="50">
        <f t="shared" si="217"/>
        <v>82.459632360553996</v>
      </c>
      <c r="CH139" s="50">
        <f t="shared" si="218"/>
        <v>18.268019819524334</v>
      </c>
      <c r="CI139" s="2">
        <f t="shared" si="219"/>
        <v>6.4850661268606877E-2</v>
      </c>
      <c r="CJ139" s="2">
        <f t="shared" si="220"/>
        <v>0.68007611283620928</v>
      </c>
      <c r="CK139" s="2">
        <f t="shared" si="221"/>
        <v>1.0551022111856452</v>
      </c>
      <c r="CL139" s="2">
        <f t="shared" si="222"/>
        <v>2.494328393595866</v>
      </c>
      <c r="CM139" s="50">
        <f t="shared" si="223"/>
        <v>789.1599177378539</v>
      </c>
      <c r="CN139" s="50">
        <f t="shared" si="224"/>
        <v>371.3667837221742</v>
      </c>
      <c r="CO139" s="50">
        <f t="shared" si="225"/>
        <v>82.459632360517759</v>
      </c>
      <c r="CP139" s="50">
        <f t="shared" si="226"/>
        <v>18.268019819518738</v>
      </c>
      <c r="CQ139" s="2">
        <f t="shared" si="227"/>
        <v>6.4850661268559748E-2</v>
      </c>
      <c r="CR139" s="2">
        <f t="shared" si="228"/>
        <v>0.68007611283521785</v>
      </c>
      <c r="CS139" s="2">
        <f t="shared" si="229"/>
        <v>1.0551022111857431</v>
      </c>
      <c r="CT139" s="2">
        <f t="shared" si="230"/>
        <v>2.4943283935977338</v>
      </c>
      <c r="CU139" s="50">
        <f t="shared" si="231"/>
        <v>789.15991773747919</v>
      </c>
      <c r="CV139" s="50">
        <f t="shared" si="232"/>
        <v>371.36678372216159</v>
      </c>
      <c r="CW139" s="66">
        <f t="shared" si="233"/>
        <v>82.459632360515997</v>
      </c>
      <c r="CX139" s="66">
        <f t="shared" si="234"/>
        <v>18.268019819518472</v>
      </c>
      <c r="CY139" s="67">
        <f t="shared" si="235"/>
        <v>6.4850661268557486E-2</v>
      </c>
      <c r="CZ139" s="67">
        <f t="shared" si="236"/>
        <v>0.68007611283516944</v>
      </c>
      <c r="DA139" s="67">
        <f t="shared" si="237"/>
        <v>1.0551022111857478</v>
      </c>
      <c r="DB139" s="67">
        <f t="shared" si="238"/>
        <v>2.4943283935978249</v>
      </c>
      <c r="DC139" s="66">
        <f t="shared" si="239"/>
        <v>789.15991773746032</v>
      </c>
      <c r="DD139" s="50">
        <f t="shared" si="240"/>
        <v>371.3667837221609</v>
      </c>
      <c r="DE139" s="66">
        <f t="shared" si="241"/>
        <v>82.459632360515926</v>
      </c>
      <c r="DF139" s="66">
        <f t="shared" si="242"/>
        <v>18.268019819518454</v>
      </c>
      <c r="DG139" s="67">
        <f t="shared" si="243"/>
        <v>6.4850661268557333E-2</v>
      </c>
      <c r="DH139" s="67">
        <f t="shared" si="244"/>
        <v>0.680076112835167</v>
      </c>
      <c r="DI139" s="67">
        <f t="shared" si="245"/>
        <v>1.055102211185748</v>
      </c>
      <c r="DJ139" s="67">
        <f t="shared" si="246"/>
        <v>2.4943283935978298</v>
      </c>
      <c r="DK139" s="66">
        <f t="shared" si="247"/>
        <v>789.15991773745964</v>
      </c>
      <c r="DL139" s="50">
        <f t="shared" si="248"/>
        <v>371.3667837221609</v>
      </c>
      <c r="DM139" s="66">
        <f t="shared" si="249"/>
        <v>82.459632360515926</v>
      </c>
      <c r="DN139" s="66">
        <f t="shared" si="250"/>
        <v>18.268019819518454</v>
      </c>
      <c r="DO139" s="67">
        <f t="shared" si="251"/>
        <v>6.4850661268557333E-2</v>
      </c>
      <c r="DP139" s="67">
        <f t="shared" si="252"/>
        <v>0.680076112835167</v>
      </c>
      <c r="DQ139" s="67">
        <f t="shared" si="253"/>
        <v>1.055102211185748</v>
      </c>
      <c r="DR139" s="67">
        <f t="shared" si="254"/>
        <v>2.4943283935978298</v>
      </c>
      <c r="DS139" s="66">
        <f t="shared" si="255"/>
        <v>789.15991773745964</v>
      </c>
      <c r="DT139" s="50">
        <f t="shared" si="256"/>
        <v>371.3667837221609</v>
      </c>
      <c r="DU139" s="66">
        <f t="shared" si="257"/>
        <v>82.459632360515926</v>
      </c>
      <c r="DV139" s="66">
        <f t="shared" si="258"/>
        <v>18.268019819518454</v>
      </c>
      <c r="DW139" s="67">
        <f t="shared" si="259"/>
        <v>6.4850661268557333E-2</v>
      </c>
      <c r="DX139" s="67">
        <f t="shared" si="260"/>
        <v>0.680076112835167</v>
      </c>
      <c r="DY139" s="67">
        <f t="shared" si="261"/>
        <v>1.055102211185748</v>
      </c>
      <c r="DZ139" s="67">
        <f t="shared" si="262"/>
        <v>2.4943283935978298</v>
      </c>
      <c r="EA139" s="66">
        <f t="shared" si="263"/>
        <v>789.15991773745964</v>
      </c>
      <c r="EB139" s="50">
        <f t="shared" si="264"/>
        <v>371.3667837221609</v>
      </c>
      <c r="EC139" s="66">
        <f t="shared" si="265"/>
        <v>82.459632360515926</v>
      </c>
      <c r="ED139" s="66">
        <f t="shared" si="266"/>
        <v>18.268019819518454</v>
      </c>
      <c r="EE139" s="67">
        <f t="shared" si="267"/>
        <v>6.4850661268557333E-2</v>
      </c>
      <c r="EF139" s="67">
        <f t="shared" si="268"/>
        <v>0.680076112835167</v>
      </c>
      <c r="EG139" s="67">
        <f t="shared" si="269"/>
        <v>1.055102211185748</v>
      </c>
      <c r="EH139" s="67">
        <f t="shared" si="270"/>
        <v>2.4943283935978298</v>
      </c>
      <c r="EI139" s="66">
        <f t="shared" si="271"/>
        <v>789.15991773745964</v>
      </c>
      <c r="EJ139" s="50">
        <f t="shared" si="272"/>
        <v>371.3667837221609</v>
      </c>
      <c r="EK139" s="66">
        <f t="shared" si="273"/>
        <v>82.459632360515926</v>
      </c>
      <c r="EL139" s="66">
        <f t="shared" si="274"/>
        <v>18.268019819518454</v>
      </c>
      <c r="EM139" s="67">
        <f t="shared" si="275"/>
        <v>6.4850661268557333E-2</v>
      </c>
      <c r="EN139" s="67">
        <f t="shared" si="276"/>
        <v>0.680076112835167</v>
      </c>
      <c r="EO139" s="67">
        <f t="shared" si="277"/>
        <v>1.055102211185748</v>
      </c>
      <c r="EP139" s="67">
        <f t="shared" si="278"/>
        <v>2.4943283935978298</v>
      </c>
      <c r="EQ139" s="50">
        <f t="shared" si="279"/>
        <v>0.61055396917347082</v>
      </c>
      <c r="ER139" s="50">
        <f t="shared" si="280"/>
        <v>98.216783722160926</v>
      </c>
    </row>
    <row r="140" spans="19:148" x14ac:dyDescent="0.25">
      <c r="S140" s="50">
        <v>0.78</v>
      </c>
      <c r="T140" s="56">
        <f t="shared" si="154"/>
        <v>379.93834223934181</v>
      </c>
      <c r="U140" s="50">
        <f t="shared" si="155"/>
        <v>83.686840197277391</v>
      </c>
      <c r="V140" s="50">
        <f t="shared" si="156"/>
        <v>18.455748601646768</v>
      </c>
      <c r="W140" s="2">
        <f t="shared" si="281"/>
        <v>6.6370577888945056E-2</v>
      </c>
      <c r="X140" s="2">
        <f t="shared" si="282"/>
        <v>0.71298037731297625</v>
      </c>
      <c r="Y140" s="2">
        <f t="shared" si="157"/>
        <v>1.0472726285098013</v>
      </c>
      <c r="Z140" s="2">
        <f t="shared" si="158"/>
        <v>2.4715154850741858</v>
      </c>
      <c r="AA140" s="50">
        <f t="shared" si="159"/>
        <v>805.68692178396702</v>
      </c>
      <c r="AB140" s="50">
        <f t="shared" si="160"/>
        <v>371.92296852091204</v>
      </c>
      <c r="AC140" s="50">
        <f t="shared" si="161"/>
        <v>82.537325459653871</v>
      </c>
      <c r="AD140" s="50">
        <f t="shared" si="162"/>
        <v>18.280016071943045</v>
      </c>
      <c r="AE140" s="2">
        <f t="shared" si="163"/>
        <v>6.4951378918775782E-2</v>
      </c>
      <c r="AF140" s="2">
        <f t="shared" si="164"/>
        <v>0.68219832944126868</v>
      </c>
      <c r="AG140" s="2">
        <f t="shared" si="165"/>
        <v>1.0499564721553487</v>
      </c>
      <c r="AH140" s="2">
        <f t="shared" si="166"/>
        <v>2.5308999889252424</v>
      </c>
      <c r="AI140" s="50">
        <f t="shared" si="167"/>
        <v>794.57883666180521</v>
      </c>
      <c r="AJ140" s="50">
        <f t="shared" si="168"/>
        <v>371.55018569002664</v>
      </c>
      <c r="AK140" s="50">
        <f t="shared" si="169"/>
        <v>82.485222924115746</v>
      </c>
      <c r="AL140" s="50">
        <f t="shared" si="170"/>
        <v>18.271972804206836</v>
      </c>
      <c r="AM140" s="2">
        <f t="shared" si="171"/>
        <v>6.4883904550641289E-2</v>
      </c>
      <c r="AN140" s="2">
        <f t="shared" si="172"/>
        <v>0.68077572149570686</v>
      </c>
      <c r="AO140" s="2">
        <f t="shared" si="173"/>
        <v>1.0500848225105239</v>
      </c>
      <c r="AP140" s="2">
        <f t="shared" si="174"/>
        <v>2.533709126252818</v>
      </c>
      <c r="AQ140" s="50">
        <f t="shared" si="175"/>
        <v>794.04326724927375</v>
      </c>
      <c r="AR140" s="50">
        <f t="shared" si="176"/>
        <v>371.53210500654188</v>
      </c>
      <c r="AS140" s="50">
        <f t="shared" si="177"/>
        <v>82.482698823705292</v>
      </c>
      <c r="AT140" s="50">
        <f t="shared" si="178"/>
        <v>18.271582977761327</v>
      </c>
      <c r="AU140" s="2">
        <f t="shared" si="179"/>
        <v>6.4880628643561131E-2</v>
      </c>
      <c r="AV140" s="2">
        <f t="shared" si="180"/>
        <v>0.68070674217173244</v>
      </c>
      <c r="AW140" s="2">
        <f t="shared" si="181"/>
        <v>1.0500910559823038</v>
      </c>
      <c r="AX140" s="2">
        <f t="shared" si="182"/>
        <v>2.5338454834231596</v>
      </c>
      <c r="AY140" s="50">
        <f t="shared" si="183"/>
        <v>794.01724638625035</v>
      </c>
      <c r="AZ140" s="50">
        <f t="shared" si="184"/>
        <v>371.53122629555969</v>
      </c>
      <c r="BA140" s="50">
        <f t="shared" si="185"/>
        <v>82.482576160851295</v>
      </c>
      <c r="BB140" s="50">
        <f t="shared" si="186"/>
        <v>18.271564033093853</v>
      </c>
      <c r="BC140" s="2">
        <f t="shared" si="187"/>
        <v>6.4880469428626825E-2</v>
      </c>
      <c r="BD140" s="2">
        <f t="shared" si="188"/>
        <v>0.68070338986248558</v>
      </c>
      <c r="BE140" s="2">
        <f t="shared" si="189"/>
        <v>1.0500913589449408</v>
      </c>
      <c r="BF140" s="2">
        <f t="shared" si="190"/>
        <v>2.533852110560685</v>
      </c>
      <c r="BG140" s="50">
        <f t="shared" si="191"/>
        <v>794.01598168140663</v>
      </c>
      <c r="BH140" s="50">
        <f t="shared" si="192"/>
        <v>371.53118358653751</v>
      </c>
      <c r="BI140" s="50">
        <f t="shared" si="193"/>
        <v>82.482570198941033</v>
      </c>
      <c r="BJ140" s="50">
        <f t="shared" si="194"/>
        <v>18.271563112305529</v>
      </c>
      <c r="BK140" s="2">
        <f t="shared" si="195"/>
        <v>6.4880461690098132E-2</v>
      </c>
      <c r="BL140" s="2">
        <f t="shared" si="196"/>
        <v>0.68070322692637142</v>
      </c>
      <c r="BM140" s="2">
        <f t="shared" si="197"/>
        <v>1.0500913736702355</v>
      </c>
      <c r="BN140" s="2">
        <f t="shared" si="198"/>
        <v>2.5338524326678415</v>
      </c>
      <c r="BO140" s="50">
        <f t="shared" si="199"/>
        <v>794.01592021122178</v>
      </c>
      <c r="BP140" s="50">
        <f t="shared" si="200"/>
        <v>371.53118151069089</v>
      </c>
      <c r="BQ140" s="50">
        <f t="shared" si="201"/>
        <v>82.482569909165989</v>
      </c>
      <c r="BR140" s="50">
        <f t="shared" si="202"/>
        <v>18.27156306755116</v>
      </c>
      <c r="BS140" s="2">
        <f t="shared" si="203"/>
        <v>6.4880461313971488E-2</v>
      </c>
      <c r="BT140" s="2">
        <f t="shared" si="204"/>
        <v>0.68070321900695918</v>
      </c>
      <c r="BU140" s="2">
        <f t="shared" si="205"/>
        <v>1.0500913743859499</v>
      </c>
      <c r="BV140" s="2">
        <f t="shared" si="206"/>
        <v>2.5338524483236693</v>
      </c>
      <c r="BW140" s="50">
        <f t="shared" si="207"/>
        <v>794.0159172234994</v>
      </c>
      <c r="BX140" s="50">
        <f t="shared" si="208"/>
        <v>371.53118140979552</v>
      </c>
      <c r="BY140" s="50">
        <f t="shared" si="209"/>
        <v>82.48256989508161</v>
      </c>
      <c r="BZ140" s="50">
        <f t="shared" si="210"/>
        <v>18.271563065375904</v>
      </c>
      <c r="CA140" s="2">
        <f t="shared" si="211"/>
        <v>6.4880461295690084E-2</v>
      </c>
      <c r="CB140" s="2">
        <f t="shared" si="212"/>
        <v>0.68070321862203997</v>
      </c>
      <c r="CC140" s="2">
        <f t="shared" si="213"/>
        <v>1.050091374420737</v>
      </c>
      <c r="CD140" s="2">
        <f t="shared" si="214"/>
        <v>2.533852449084613</v>
      </c>
      <c r="CE140" s="50">
        <f t="shared" si="215"/>
        <v>794.01591707828277</v>
      </c>
      <c r="CF140" s="50">
        <f t="shared" si="216"/>
        <v>371.53118140489153</v>
      </c>
      <c r="CG140" s="50">
        <f t="shared" si="217"/>
        <v>82.482569894397031</v>
      </c>
      <c r="CH140" s="50">
        <f t="shared" si="218"/>
        <v>18.271563065270172</v>
      </c>
      <c r="CI140" s="2">
        <f t="shared" si="219"/>
        <v>6.4880461294801517E-2</v>
      </c>
      <c r="CJ140" s="2">
        <f t="shared" si="220"/>
        <v>0.68070321860333127</v>
      </c>
      <c r="CK140" s="2">
        <f t="shared" si="221"/>
        <v>1.0500913744224276</v>
      </c>
      <c r="CL140" s="2">
        <f t="shared" si="222"/>
        <v>2.5338524491215977</v>
      </c>
      <c r="CM140" s="50">
        <f t="shared" si="223"/>
        <v>794.01591707122475</v>
      </c>
      <c r="CN140" s="50">
        <f t="shared" si="224"/>
        <v>371.53118140465324</v>
      </c>
      <c r="CO140" s="50">
        <f t="shared" si="225"/>
        <v>82.482569894363778</v>
      </c>
      <c r="CP140" s="50">
        <f t="shared" si="226"/>
        <v>18.271563065265038</v>
      </c>
      <c r="CQ140" s="2">
        <f t="shared" si="227"/>
        <v>6.4880461294758343E-2</v>
      </c>
      <c r="CR140" s="2">
        <f t="shared" si="228"/>
        <v>0.68070321860242211</v>
      </c>
      <c r="CS140" s="2">
        <f t="shared" si="229"/>
        <v>1.0500913744225098</v>
      </c>
      <c r="CT140" s="2">
        <f t="shared" si="230"/>
        <v>2.5338524491233958</v>
      </c>
      <c r="CU140" s="50">
        <f t="shared" si="231"/>
        <v>794.01591707088164</v>
      </c>
      <c r="CV140" s="50">
        <f t="shared" si="232"/>
        <v>371.53118140464164</v>
      </c>
      <c r="CW140" s="66">
        <f t="shared" si="233"/>
        <v>82.482569894362172</v>
      </c>
      <c r="CX140" s="66">
        <f t="shared" si="234"/>
        <v>18.271563065264782</v>
      </c>
      <c r="CY140" s="67">
        <f t="shared" si="235"/>
        <v>6.4880461294756234E-2</v>
      </c>
      <c r="CZ140" s="67">
        <f t="shared" si="236"/>
        <v>0.68070321860237837</v>
      </c>
      <c r="DA140" s="67">
        <f t="shared" si="237"/>
        <v>1.0500913744225138</v>
      </c>
      <c r="DB140" s="67">
        <f t="shared" si="238"/>
        <v>2.5338524491234815</v>
      </c>
      <c r="DC140" s="66">
        <f t="shared" si="239"/>
        <v>794.01591707086516</v>
      </c>
      <c r="DD140" s="50">
        <f t="shared" si="240"/>
        <v>371.53118140464107</v>
      </c>
      <c r="DE140" s="66">
        <f t="shared" si="241"/>
        <v>82.482569894362058</v>
      </c>
      <c r="DF140" s="66">
        <f t="shared" si="242"/>
        <v>18.271563065264775</v>
      </c>
      <c r="DG140" s="67">
        <f t="shared" si="243"/>
        <v>6.4880461294756164E-2</v>
      </c>
      <c r="DH140" s="67">
        <f t="shared" si="244"/>
        <v>0.6807032186023757</v>
      </c>
      <c r="DI140" s="67">
        <f t="shared" si="245"/>
        <v>1.050091374422514</v>
      </c>
      <c r="DJ140" s="67">
        <f t="shared" si="246"/>
        <v>2.5338524491234873</v>
      </c>
      <c r="DK140" s="66">
        <f t="shared" si="247"/>
        <v>794.01591707086391</v>
      </c>
      <c r="DL140" s="50">
        <f t="shared" si="248"/>
        <v>371.53118140464107</v>
      </c>
      <c r="DM140" s="66">
        <f t="shared" si="249"/>
        <v>82.482569894362058</v>
      </c>
      <c r="DN140" s="66">
        <f t="shared" si="250"/>
        <v>18.271563065264775</v>
      </c>
      <c r="DO140" s="67">
        <f t="shared" si="251"/>
        <v>6.4880461294756164E-2</v>
      </c>
      <c r="DP140" s="67">
        <f t="shared" si="252"/>
        <v>0.6807032186023757</v>
      </c>
      <c r="DQ140" s="67">
        <f t="shared" si="253"/>
        <v>1.050091374422514</v>
      </c>
      <c r="DR140" s="67">
        <f t="shared" si="254"/>
        <v>2.5338524491234873</v>
      </c>
      <c r="DS140" s="66">
        <f t="shared" si="255"/>
        <v>794.01591707086391</v>
      </c>
      <c r="DT140" s="50">
        <f t="shared" si="256"/>
        <v>371.53118140464107</v>
      </c>
      <c r="DU140" s="66">
        <f t="shared" si="257"/>
        <v>82.482569894362058</v>
      </c>
      <c r="DV140" s="66">
        <f t="shared" si="258"/>
        <v>18.271563065264775</v>
      </c>
      <c r="DW140" s="67">
        <f t="shared" si="259"/>
        <v>6.4880461294756164E-2</v>
      </c>
      <c r="DX140" s="67">
        <f t="shared" si="260"/>
        <v>0.6807032186023757</v>
      </c>
      <c r="DY140" s="67">
        <f t="shared" si="261"/>
        <v>1.050091374422514</v>
      </c>
      <c r="DZ140" s="67">
        <f t="shared" si="262"/>
        <v>2.5338524491234873</v>
      </c>
      <c r="EA140" s="66">
        <f t="shared" si="263"/>
        <v>794.01591707086391</v>
      </c>
      <c r="EB140" s="50">
        <f t="shared" si="264"/>
        <v>371.53118140464107</v>
      </c>
      <c r="EC140" s="66">
        <f t="shared" si="265"/>
        <v>82.482569894362058</v>
      </c>
      <c r="ED140" s="66">
        <f t="shared" si="266"/>
        <v>18.271563065264775</v>
      </c>
      <c r="EE140" s="67">
        <f t="shared" si="267"/>
        <v>6.4880461294756164E-2</v>
      </c>
      <c r="EF140" s="67">
        <f t="shared" si="268"/>
        <v>0.6807032186023757</v>
      </c>
      <c r="EG140" s="67">
        <f t="shared" si="269"/>
        <v>1.050091374422514</v>
      </c>
      <c r="EH140" s="67">
        <f t="shared" si="270"/>
        <v>2.5338524491234873</v>
      </c>
      <c r="EI140" s="66">
        <f t="shared" si="271"/>
        <v>794.01591707086391</v>
      </c>
      <c r="EJ140" s="50">
        <f t="shared" si="272"/>
        <v>371.53118140464107</v>
      </c>
      <c r="EK140" s="66">
        <f t="shared" si="273"/>
        <v>82.482569894362058</v>
      </c>
      <c r="EL140" s="66">
        <f t="shared" si="274"/>
        <v>18.271563065264775</v>
      </c>
      <c r="EM140" s="67">
        <f t="shared" si="275"/>
        <v>6.4880461294756164E-2</v>
      </c>
      <c r="EN140" s="67">
        <f t="shared" si="276"/>
        <v>0.6807032186023757</v>
      </c>
      <c r="EO140" s="67">
        <f t="shared" si="277"/>
        <v>1.050091374422514</v>
      </c>
      <c r="EP140" s="67">
        <f t="shared" si="278"/>
        <v>2.5338524491234873</v>
      </c>
      <c r="EQ140" s="50">
        <f t="shared" si="279"/>
        <v>0.61933366002190826</v>
      </c>
      <c r="ER140" s="50">
        <f t="shared" si="280"/>
        <v>98.381181404641097</v>
      </c>
    </row>
    <row r="141" spans="19:148" x14ac:dyDescent="0.25">
      <c r="S141" s="50">
        <v>0.79</v>
      </c>
      <c r="T141" s="56">
        <f t="shared" si="154"/>
        <v>379.90588479195401</v>
      </c>
      <c r="U141" s="50">
        <f t="shared" si="155"/>
        <v>83.682068900078335</v>
      </c>
      <c r="V141" s="50">
        <f t="shared" si="156"/>
        <v>18.455026019137925</v>
      </c>
      <c r="W141" s="2">
        <f t="shared" si="281"/>
        <v>6.6364954670117229E-2</v>
      </c>
      <c r="X141" s="2">
        <f t="shared" si="282"/>
        <v>0.71285496177317587</v>
      </c>
      <c r="Y141" s="2">
        <f t="shared" si="157"/>
        <v>1.0428410586257228</v>
      </c>
      <c r="Z141" s="2">
        <f t="shared" si="158"/>
        <v>2.5104110205246331</v>
      </c>
      <c r="AA141" s="50">
        <f t="shared" si="159"/>
        <v>810.54875430787331</v>
      </c>
      <c r="AB141" s="50">
        <f t="shared" si="160"/>
        <v>372.0848117433228</v>
      </c>
      <c r="AC141" s="50">
        <f t="shared" si="161"/>
        <v>82.559982187049599</v>
      </c>
      <c r="AD141" s="50">
        <f t="shared" si="162"/>
        <v>18.283511571557586</v>
      </c>
      <c r="AE141" s="2">
        <f t="shared" si="163"/>
        <v>6.4980632752368386E-2</v>
      </c>
      <c r="AF141" s="2">
        <f t="shared" si="164"/>
        <v>0.68281619692303619</v>
      </c>
      <c r="AG141" s="2">
        <f t="shared" si="165"/>
        <v>1.0452344790907917</v>
      </c>
      <c r="AH141" s="2">
        <f t="shared" si="166"/>
        <v>2.5711599475455928</v>
      </c>
      <c r="AI141" s="50">
        <f t="shared" si="167"/>
        <v>799.7480795614207</v>
      </c>
      <c r="AJ141" s="50">
        <f t="shared" si="168"/>
        <v>371.72418877402242</v>
      </c>
      <c r="AK141" s="50">
        <f t="shared" si="169"/>
        <v>82.509528158835991</v>
      </c>
      <c r="AL141" s="50">
        <f t="shared" si="170"/>
        <v>18.275725736227216</v>
      </c>
      <c r="AM141" s="2">
        <f t="shared" si="171"/>
        <v>6.4915415436970006E-2</v>
      </c>
      <c r="AN141" s="2">
        <f t="shared" si="172"/>
        <v>0.68143965189517752</v>
      </c>
      <c r="AO141" s="2">
        <f t="shared" si="173"/>
        <v>1.0453479278480773</v>
      </c>
      <c r="AP141" s="2">
        <f t="shared" si="174"/>
        <v>2.5740102339869173</v>
      </c>
      <c r="AQ141" s="50">
        <f t="shared" si="175"/>
        <v>799.23207956885574</v>
      </c>
      <c r="AR141" s="50">
        <f t="shared" si="176"/>
        <v>371.70686087377476</v>
      </c>
      <c r="AS141" s="50">
        <f t="shared" si="177"/>
        <v>82.507106607680655</v>
      </c>
      <c r="AT141" s="50">
        <f t="shared" si="178"/>
        <v>18.275351894302887</v>
      </c>
      <c r="AU141" s="2">
        <f t="shared" si="179"/>
        <v>6.491227871736735E-2</v>
      </c>
      <c r="AV141" s="2">
        <f t="shared" si="180"/>
        <v>0.68137352749546998</v>
      </c>
      <c r="AW141" s="2">
        <f t="shared" si="181"/>
        <v>1.0453533861282767</v>
      </c>
      <c r="AX141" s="2">
        <f t="shared" si="182"/>
        <v>2.5741473011461706</v>
      </c>
      <c r="AY141" s="50">
        <f t="shared" si="183"/>
        <v>799.20724416264272</v>
      </c>
      <c r="AZ141" s="50">
        <f t="shared" si="184"/>
        <v>371.70602664077899</v>
      </c>
      <c r="BA141" s="50">
        <f t="shared" si="185"/>
        <v>82.506990031098695</v>
      </c>
      <c r="BB141" s="50">
        <f t="shared" si="186"/>
        <v>18.275333896704776</v>
      </c>
      <c r="BC141" s="2">
        <f t="shared" si="187"/>
        <v>6.49121276963847E-2</v>
      </c>
      <c r="BD141" s="2">
        <f t="shared" si="188"/>
        <v>0.68137034405050934</v>
      </c>
      <c r="BE141" s="2">
        <f t="shared" si="189"/>
        <v>1.0453536489276656</v>
      </c>
      <c r="BF141" s="2">
        <f t="shared" si="190"/>
        <v>2.5741539003535179</v>
      </c>
      <c r="BG141" s="50">
        <f t="shared" si="191"/>
        <v>799.20604839234306</v>
      </c>
      <c r="BH141" s="50">
        <f t="shared" si="192"/>
        <v>371.70598647375743</v>
      </c>
      <c r="BI141" s="50">
        <f t="shared" si="193"/>
        <v>82.506984418132319</v>
      </c>
      <c r="BJ141" s="50">
        <f t="shared" si="194"/>
        <v>18.275333030149834</v>
      </c>
      <c r="BK141" s="2">
        <f t="shared" si="195"/>
        <v>6.4912120424942904E-2</v>
      </c>
      <c r="BL141" s="2">
        <f t="shared" si="196"/>
        <v>0.68137019077268368</v>
      </c>
      <c r="BM141" s="2">
        <f t="shared" si="197"/>
        <v>1.0453536615810854</v>
      </c>
      <c r="BN141" s="2">
        <f t="shared" si="198"/>
        <v>2.5741542180956865</v>
      </c>
      <c r="BO141" s="50">
        <f t="shared" si="199"/>
        <v>799.20599081763805</v>
      </c>
      <c r="BP141" s="50">
        <f t="shared" si="200"/>
        <v>371.70598453976913</v>
      </c>
      <c r="BQ141" s="50">
        <f t="shared" si="201"/>
        <v>82.506984147875542</v>
      </c>
      <c r="BR141" s="50">
        <f t="shared" si="202"/>
        <v>18.275332988426388</v>
      </c>
      <c r="BS141" s="2">
        <f t="shared" si="203"/>
        <v>6.4912120074832741E-2</v>
      </c>
      <c r="BT141" s="2">
        <f t="shared" si="204"/>
        <v>0.68137018339256139</v>
      </c>
      <c r="BU141" s="2">
        <f t="shared" si="205"/>
        <v>1.045353662190331</v>
      </c>
      <c r="BV141" s="2">
        <f t="shared" si="206"/>
        <v>2.5741542333945482</v>
      </c>
      <c r="BW141" s="50">
        <f t="shared" si="207"/>
        <v>799.20598804549252</v>
      </c>
      <c r="BX141" s="50">
        <f t="shared" si="208"/>
        <v>371.70598444665018</v>
      </c>
      <c r="BY141" s="50">
        <f t="shared" si="209"/>
        <v>82.506984134863004</v>
      </c>
      <c r="BZ141" s="50">
        <f t="shared" si="210"/>
        <v>18.275332986417446</v>
      </c>
      <c r="CA141" s="2">
        <f t="shared" si="211"/>
        <v>6.4912120057975392E-2</v>
      </c>
      <c r="CB141" s="2">
        <f t="shared" si="212"/>
        <v>0.68137018303721875</v>
      </c>
      <c r="CC141" s="2">
        <f t="shared" si="213"/>
        <v>1.0453536622196653</v>
      </c>
      <c r="CD141" s="2">
        <f t="shared" si="214"/>
        <v>2.5741542341311674</v>
      </c>
      <c r="CE141" s="50">
        <f t="shared" si="215"/>
        <v>799.20598791201735</v>
      </c>
      <c r="CF141" s="50">
        <f t="shared" si="216"/>
        <v>371.7059844421666</v>
      </c>
      <c r="CG141" s="50">
        <f t="shared" si="217"/>
        <v>82.50698413423649</v>
      </c>
      <c r="CH141" s="50">
        <f t="shared" si="218"/>
        <v>18.275332986320727</v>
      </c>
      <c r="CI141" s="2">
        <f t="shared" si="219"/>
        <v>6.4912120057163722E-2</v>
      </c>
      <c r="CJ141" s="2">
        <f t="shared" si="220"/>
        <v>0.68137018302010921</v>
      </c>
      <c r="CK141" s="2">
        <f t="shared" si="221"/>
        <v>1.0453536622210777</v>
      </c>
      <c r="CL141" s="2">
        <f t="shared" si="222"/>
        <v>2.5741542341666359</v>
      </c>
      <c r="CM141" s="50">
        <f t="shared" si="223"/>
        <v>799.2059879055912</v>
      </c>
      <c r="CN141" s="50">
        <f t="shared" si="224"/>
        <v>371.7059844419507</v>
      </c>
      <c r="CO141" s="50">
        <f t="shared" si="225"/>
        <v>82.506984134206306</v>
      </c>
      <c r="CP141" s="50">
        <f t="shared" si="226"/>
        <v>18.275332986316066</v>
      </c>
      <c r="CQ141" s="2">
        <f t="shared" si="227"/>
        <v>6.4912120057124642E-2</v>
      </c>
      <c r="CR141" s="2">
        <f t="shared" si="228"/>
        <v>0.68137018301928531</v>
      </c>
      <c r="CS141" s="2">
        <f t="shared" si="229"/>
        <v>1.0453536622211457</v>
      </c>
      <c r="CT141" s="2">
        <f t="shared" si="230"/>
        <v>2.574154234168343</v>
      </c>
      <c r="CU141" s="50">
        <f t="shared" si="231"/>
        <v>799.20598790528186</v>
      </c>
      <c r="CV141" s="50">
        <f t="shared" si="232"/>
        <v>371.70598444194036</v>
      </c>
      <c r="CW141" s="66">
        <f t="shared" si="233"/>
        <v>82.50698413420487</v>
      </c>
      <c r="CX141" s="66">
        <f t="shared" si="234"/>
        <v>18.275332986315838</v>
      </c>
      <c r="CY141" s="67">
        <f t="shared" si="235"/>
        <v>6.4912120057122755E-2</v>
      </c>
      <c r="CZ141" s="67">
        <f t="shared" si="236"/>
        <v>0.68137018301924612</v>
      </c>
      <c r="DA141" s="67">
        <f t="shared" si="237"/>
        <v>1.045353662221149</v>
      </c>
      <c r="DB141" s="67">
        <f t="shared" si="238"/>
        <v>2.5741542341684243</v>
      </c>
      <c r="DC141" s="66">
        <f t="shared" si="239"/>
        <v>799.20598790526731</v>
      </c>
      <c r="DD141" s="50">
        <f t="shared" si="240"/>
        <v>371.70598444193979</v>
      </c>
      <c r="DE141" s="66">
        <f t="shared" si="241"/>
        <v>82.506984134204785</v>
      </c>
      <c r="DF141" s="66">
        <f t="shared" si="242"/>
        <v>18.275332986315824</v>
      </c>
      <c r="DG141" s="67">
        <f t="shared" si="243"/>
        <v>6.4912120057122644E-2</v>
      </c>
      <c r="DH141" s="67">
        <f t="shared" si="244"/>
        <v>0.68137018301924401</v>
      </c>
      <c r="DI141" s="67">
        <f t="shared" si="245"/>
        <v>1.0453536622211492</v>
      </c>
      <c r="DJ141" s="67">
        <f t="shared" si="246"/>
        <v>2.5741542341684287</v>
      </c>
      <c r="DK141" s="66">
        <f t="shared" si="247"/>
        <v>799.20598790526606</v>
      </c>
      <c r="DL141" s="50">
        <f t="shared" si="248"/>
        <v>371.70598444193979</v>
      </c>
      <c r="DM141" s="66">
        <f t="shared" si="249"/>
        <v>82.506984134204785</v>
      </c>
      <c r="DN141" s="66">
        <f t="shared" si="250"/>
        <v>18.275332986315824</v>
      </c>
      <c r="DO141" s="67">
        <f t="shared" si="251"/>
        <v>6.4912120057122644E-2</v>
      </c>
      <c r="DP141" s="67">
        <f t="shared" si="252"/>
        <v>0.68137018301924401</v>
      </c>
      <c r="DQ141" s="67">
        <f t="shared" si="253"/>
        <v>1.0453536622211492</v>
      </c>
      <c r="DR141" s="67">
        <f t="shared" si="254"/>
        <v>2.5741542341684287</v>
      </c>
      <c r="DS141" s="66">
        <f t="shared" si="255"/>
        <v>799.20598790526606</v>
      </c>
      <c r="DT141" s="50">
        <f t="shared" si="256"/>
        <v>371.70598444193979</v>
      </c>
      <c r="DU141" s="66">
        <f t="shared" si="257"/>
        <v>82.506984134204785</v>
      </c>
      <c r="DV141" s="66">
        <f t="shared" si="258"/>
        <v>18.275332986315824</v>
      </c>
      <c r="DW141" s="67">
        <f t="shared" si="259"/>
        <v>6.4912120057122644E-2</v>
      </c>
      <c r="DX141" s="67">
        <f t="shared" si="260"/>
        <v>0.68137018301924401</v>
      </c>
      <c r="DY141" s="67">
        <f t="shared" si="261"/>
        <v>1.0453536622211492</v>
      </c>
      <c r="DZ141" s="67">
        <f t="shared" si="262"/>
        <v>2.5741542341684287</v>
      </c>
      <c r="EA141" s="66">
        <f t="shared" si="263"/>
        <v>799.20598790526606</v>
      </c>
      <c r="EB141" s="50">
        <f t="shared" si="264"/>
        <v>371.70598444193979</v>
      </c>
      <c r="EC141" s="66">
        <f t="shared" si="265"/>
        <v>82.506984134204785</v>
      </c>
      <c r="ED141" s="66">
        <f t="shared" si="266"/>
        <v>18.275332986315824</v>
      </c>
      <c r="EE141" s="67">
        <f t="shared" si="267"/>
        <v>6.4912120057122644E-2</v>
      </c>
      <c r="EF141" s="67">
        <f t="shared" si="268"/>
        <v>0.68137018301924401</v>
      </c>
      <c r="EG141" s="67">
        <f t="shared" si="269"/>
        <v>1.0453536622211492</v>
      </c>
      <c r="EH141" s="67">
        <f t="shared" si="270"/>
        <v>2.5741542341684287</v>
      </c>
      <c r="EI141" s="66">
        <f t="shared" si="271"/>
        <v>799.20598790526606</v>
      </c>
      <c r="EJ141" s="50">
        <f t="shared" si="272"/>
        <v>371.70598444193979</v>
      </c>
      <c r="EK141" s="66">
        <f t="shared" si="273"/>
        <v>82.506984134204785</v>
      </c>
      <c r="EL141" s="66">
        <f t="shared" si="274"/>
        <v>18.275332986315824</v>
      </c>
      <c r="EM141" s="67">
        <f t="shared" si="275"/>
        <v>6.4912120057122644E-2</v>
      </c>
      <c r="EN141" s="67">
        <f t="shared" si="276"/>
        <v>0.68137018301924401</v>
      </c>
      <c r="EO141" s="67">
        <f t="shared" si="277"/>
        <v>1.0453536622211492</v>
      </c>
      <c r="EP141" s="67">
        <f t="shared" si="278"/>
        <v>2.5741542341684287</v>
      </c>
      <c r="EQ141" s="50">
        <f t="shared" si="279"/>
        <v>0.62852542028980884</v>
      </c>
      <c r="ER141" s="50">
        <f t="shared" si="280"/>
        <v>98.555984441939813</v>
      </c>
    </row>
    <row r="142" spans="19:148" x14ac:dyDescent="0.25">
      <c r="S142" s="61">
        <v>0.8</v>
      </c>
      <c r="T142" s="64">
        <f t="shared" si="154"/>
        <v>379.87342734456627</v>
      </c>
      <c r="U142" s="61">
        <f t="shared" si="155"/>
        <v>83.677298580289701</v>
      </c>
      <c r="V142" s="61">
        <f t="shared" si="156"/>
        <v>18.454303527563482</v>
      </c>
      <c r="W142" s="65">
        <f t="shared" si="281"/>
        <v>6.6359330430216676E-2</v>
      </c>
      <c r="X142" s="65">
        <f t="shared" si="282"/>
        <v>0.71272955263264215</v>
      </c>
      <c r="Y142" s="65">
        <f t="shared" si="157"/>
        <v>1.038656976645602</v>
      </c>
      <c r="Z142" s="65">
        <f t="shared" si="158"/>
        <v>2.5501994278396665</v>
      </c>
      <c r="AA142" s="61">
        <f t="shared" si="159"/>
        <v>815.74063884783925</v>
      </c>
      <c r="AB142" s="61">
        <f t="shared" si="160"/>
        <v>372.25677004283943</v>
      </c>
      <c r="AC142" s="61">
        <f t="shared" si="161"/>
        <v>82.584079204869994</v>
      </c>
      <c r="AD142" s="61">
        <f t="shared" si="162"/>
        <v>18.287227879222304</v>
      </c>
      <c r="AE142" s="65">
        <f t="shared" si="163"/>
        <v>6.5011688303860879E-2</v>
      </c>
      <c r="AF142" s="65">
        <f t="shared" si="164"/>
        <v>0.68347284277707643</v>
      </c>
      <c r="AG142" s="65">
        <f t="shared" si="165"/>
        <v>1.0407780527797583</v>
      </c>
      <c r="AH142" s="65">
        <f t="shared" si="166"/>
        <v>2.6122133569478798</v>
      </c>
      <c r="AI142" s="61">
        <f t="shared" si="167"/>
        <v>805.2718612651156</v>
      </c>
      <c r="AJ142" s="61">
        <f t="shared" si="168"/>
        <v>371.90911489507312</v>
      </c>
      <c r="AK142" s="61">
        <f t="shared" si="169"/>
        <v>82.535387092805692</v>
      </c>
      <c r="AL142" s="61">
        <f t="shared" si="170"/>
        <v>18.279716959733243</v>
      </c>
      <c r="AM142" s="65">
        <f t="shared" si="171"/>
        <v>6.4948873690162084E-2</v>
      </c>
      <c r="AN142" s="65">
        <f t="shared" si="172"/>
        <v>0.68214544744141437</v>
      </c>
      <c r="AO142" s="65">
        <f t="shared" si="173"/>
        <v>1.0408775469245619</v>
      </c>
      <c r="AP142" s="65">
        <f t="shared" si="174"/>
        <v>2.6150947894971384</v>
      </c>
      <c r="AQ142" s="61">
        <f t="shared" si="175"/>
        <v>804.77703953395678</v>
      </c>
      <c r="AR142" s="61">
        <f t="shared" si="176"/>
        <v>371.89259143701702</v>
      </c>
      <c r="AS142" s="61">
        <f t="shared" si="177"/>
        <v>82.533075381012367</v>
      </c>
      <c r="AT142" s="61">
        <f t="shared" si="178"/>
        <v>18.279360223904433</v>
      </c>
      <c r="AU142" s="65">
        <f t="shared" si="179"/>
        <v>6.4945885428271274E-2</v>
      </c>
      <c r="AV142" s="65">
        <f t="shared" si="180"/>
        <v>0.68208237558540952</v>
      </c>
      <c r="AW142" s="65">
        <f t="shared" si="181"/>
        <v>1.0408822817188126</v>
      </c>
      <c r="AX142" s="65">
        <f t="shared" si="182"/>
        <v>2.6152318516702979</v>
      </c>
      <c r="AY142" s="61">
        <f t="shared" si="183"/>
        <v>804.75348303349517</v>
      </c>
      <c r="AZ142" s="61">
        <f t="shared" si="184"/>
        <v>371.89180461406715</v>
      </c>
      <c r="BA142" s="61">
        <f t="shared" si="185"/>
        <v>82.532965306416045</v>
      </c>
      <c r="BB142" s="61">
        <f t="shared" si="186"/>
        <v>18.279343237220051</v>
      </c>
      <c r="BC142" s="65">
        <f t="shared" si="187"/>
        <v>6.4945743125291597E-2</v>
      </c>
      <c r="BD142" s="65">
        <f t="shared" si="188"/>
        <v>0.68207937223411785</v>
      </c>
      <c r="BE142" s="65">
        <f t="shared" si="189"/>
        <v>1.0408825071964174</v>
      </c>
      <c r="BF142" s="65">
        <f t="shared" si="190"/>
        <v>2.6152383786259161</v>
      </c>
      <c r="BG142" s="61">
        <f t="shared" si="191"/>
        <v>804.7523612201054</v>
      </c>
      <c r="BH142" s="61">
        <f t="shared" si="192"/>
        <v>371.89176714332484</v>
      </c>
      <c r="BI142" s="61">
        <f t="shared" si="193"/>
        <v>82.532960064364318</v>
      </c>
      <c r="BJ142" s="61">
        <f t="shared" si="194"/>
        <v>18.279342428267181</v>
      </c>
      <c r="BK142" s="65">
        <f t="shared" si="195"/>
        <v>6.4945736348405475E-2</v>
      </c>
      <c r="BL142" s="65">
        <f t="shared" si="196"/>
        <v>0.68207922920609076</v>
      </c>
      <c r="BM142" s="65">
        <f t="shared" si="197"/>
        <v>1.040882517934332</v>
      </c>
      <c r="BN142" s="65">
        <f t="shared" si="198"/>
        <v>2.6152386894586495</v>
      </c>
      <c r="BO142" s="61">
        <f t="shared" si="199"/>
        <v>804.75230779596961</v>
      </c>
      <c r="BP142" s="61">
        <f t="shared" si="200"/>
        <v>371.89176535885395</v>
      </c>
      <c r="BQ142" s="61">
        <f t="shared" si="201"/>
        <v>82.532959814721892</v>
      </c>
      <c r="BR142" s="61">
        <f t="shared" si="202"/>
        <v>18.279342389742379</v>
      </c>
      <c r="BS142" s="65">
        <f t="shared" si="203"/>
        <v>6.4945736025669443E-2</v>
      </c>
      <c r="BT142" s="65">
        <f t="shared" si="204"/>
        <v>0.6820792223946609</v>
      </c>
      <c r="BU142" s="65">
        <f t="shared" si="205"/>
        <v>1.0408825184457042</v>
      </c>
      <c r="BV142" s="65">
        <f t="shared" si="206"/>
        <v>2.6152387042614516</v>
      </c>
      <c r="BW142" s="61">
        <f t="shared" si="207"/>
        <v>804.75230525174879</v>
      </c>
      <c r="BX142" s="61">
        <f t="shared" si="208"/>
        <v>371.89176527387201</v>
      </c>
      <c r="BY142" s="61">
        <f t="shared" si="209"/>
        <v>82.532959802833147</v>
      </c>
      <c r="BZ142" s="61">
        <f t="shared" si="210"/>
        <v>18.279342387907707</v>
      </c>
      <c r="CA142" s="65">
        <f t="shared" si="211"/>
        <v>6.4945736010299779E-2</v>
      </c>
      <c r="CB142" s="65">
        <f t="shared" si="212"/>
        <v>0.68207922207028004</v>
      </c>
      <c r="CC142" s="65">
        <f t="shared" si="213"/>
        <v>1.0408825184700574</v>
      </c>
      <c r="CD142" s="65">
        <f t="shared" si="214"/>
        <v>2.6152387049664059</v>
      </c>
      <c r="CE142" s="61">
        <f t="shared" si="215"/>
        <v>804.75230513058534</v>
      </c>
      <c r="CF142" s="61">
        <f t="shared" si="216"/>
        <v>371.89176526982487</v>
      </c>
      <c r="CG142" s="61">
        <f t="shared" si="217"/>
        <v>82.532959802266959</v>
      </c>
      <c r="CH142" s="61">
        <f t="shared" si="218"/>
        <v>18.279342387820336</v>
      </c>
      <c r="CI142" s="65">
        <f t="shared" si="219"/>
        <v>6.4945736009567837E-2</v>
      </c>
      <c r="CJ142" s="65">
        <f t="shared" si="220"/>
        <v>0.68207922205483196</v>
      </c>
      <c r="CK142" s="65">
        <f t="shared" si="221"/>
        <v>1.0408825184712172</v>
      </c>
      <c r="CL142" s="65">
        <f t="shared" si="222"/>
        <v>2.6152387049999772</v>
      </c>
      <c r="CM142" s="61">
        <f t="shared" si="223"/>
        <v>804.75230512481505</v>
      </c>
      <c r="CN142" s="61">
        <f t="shared" si="224"/>
        <v>371.89176526963217</v>
      </c>
      <c r="CO142" s="61">
        <f t="shared" si="225"/>
        <v>82.532959802240015</v>
      </c>
      <c r="CP142" s="61">
        <f t="shared" si="226"/>
        <v>18.279342387816172</v>
      </c>
      <c r="CQ142" s="65">
        <f t="shared" si="227"/>
        <v>6.4945736009532948E-2</v>
      </c>
      <c r="CR142" s="65">
        <f t="shared" si="228"/>
        <v>0.68207922205409655</v>
      </c>
      <c r="CS142" s="65">
        <f t="shared" si="229"/>
        <v>1.0408825184712722</v>
      </c>
      <c r="CT142" s="65">
        <f t="shared" si="230"/>
        <v>2.6152387050015764</v>
      </c>
      <c r="CU142" s="61">
        <f t="shared" si="231"/>
        <v>804.75230512454095</v>
      </c>
      <c r="CV142" s="61">
        <f t="shared" si="232"/>
        <v>371.89176526962308</v>
      </c>
      <c r="CW142" s="61">
        <f t="shared" si="233"/>
        <v>82.532959802238736</v>
      </c>
      <c r="CX142" s="61">
        <f t="shared" si="234"/>
        <v>18.279342387815984</v>
      </c>
      <c r="CY142" s="65">
        <f t="shared" si="235"/>
        <v>6.4945736009531338E-2</v>
      </c>
      <c r="CZ142" s="65">
        <f t="shared" si="236"/>
        <v>0.68207922205406146</v>
      </c>
      <c r="DA142" s="65">
        <f t="shared" si="237"/>
        <v>1.0408825184712749</v>
      </c>
      <c r="DB142" s="65">
        <f t="shared" si="238"/>
        <v>2.6152387050016523</v>
      </c>
      <c r="DC142" s="61">
        <f t="shared" si="239"/>
        <v>804.75230512452754</v>
      </c>
      <c r="DD142" s="61">
        <f t="shared" si="240"/>
        <v>371.89176526962262</v>
      </c>
      <c r="DE142" s="61">
        <f t="shared" si="241"/>
        <v>82.532959802238651</v>
      </c>
      <c r="DF142" s="61">
        <f t="shared" si="242"/>
        <v>18.279342387815976</v>
      </c>
      <c r="DG142" s="65">
        <f t="shared" si="243"/>
        <v>6.4945736009531282E-2</v>
      </c>
      <c r="DH142" s="65">
        <f t="shared" si="244"/>
        <v>0.68207922205405935</v>
      </c>
      <c r="DI142" s="65">
        <f t="shared" si="245"/>
        <v>1.0408825184712751</v>
      </c>
      <c r="DJ142" s="65">
        <f t="shared" si="246"/>
        <v>2.6152387050016572</v>
      </c>
      <c r="DK142" s="61">
        <f t="shared" si="247"/>
        <v>804.75230512452697</v>
      </c>
      <c r="DL142" s="61">
        <f t="shared" si="248"/>
        <v>371.89176526962262</v>
      </c>
      <c r="DM142" s="61">
        <f t="shared" si="249"/>
        <v>82.532959802238651</v>
      </c>
      <c r="DN142" s="61">
        <f t="shared" si="250"/>
        <v>18.279342387815976</v>
      </c>
      <c r="DO142" s="65">
        <f t="shared" si="251"/>
        <v>6.4945736009531282E-2</v>
      </c>
      <c r="DP142" s="65">
        <f t="shared" si="252"/>
        <v>0.68207922205405935</v>
      </c>
      <c r="DQ142" s="65">
        <f t="shared" si="253"/>
        <v>1.0408825184712751</v>
      </c>
      <c r="DR142" s="65">
        <f t="shared" si="254"/>
        <v>2.6152387050016572</v>
      </c>
      <c r="DS142" s="61">
        <f t="shared" si="255"/>
        <v>804.75230512452697</v>
      </c>
      <c r="DT142" s="61">
        <f t="shared" si="256"/>
        <v>371.89176526962262</v>
      </c>
      <c r="DU142" s="61">
        <f t="shared" si="257"/>
        <v>82.532959802238651</v>
      </c>
      <c r="DV142" s="61">
        <f t="shared" si="258"/>
        <v>18.279342387815976</v>
      </c>
      <c r="DW142" s="65">
        <f t="shared" si="259"/>
        <v>6.4945736009531282E-2</v>
      </c>
      <c r="DX142" s="65">
        <f t="shared" si="260"/>
        <v>0.68207922205405935</v>
      </c>
      <c r="DY142" s="65">
        <f t="shared" si="261"/>
        <v>1.0408825184712751</v>
      </c>
      <c r="DZ142" s="65">
        <f t="shared" si="262"/>
        <v>2.6152387050016572</v>
      </c>
      <c r="EA142" s="61">
        <f t="shared" si="263"/>
        <v>804.75230512452697</v>
      </c>
      <c r="EB142" s="61">
        <f t="shared" si="264"/>
        <v>371.89176526962262</v>
      </c>
      <c r="EC142" s="61">
        <f t="shared" si="265"/>
        <v>82.532959802238651</v>
      </c>
      <c r="ED142" s="61">
        <f t="shared" si="266"/>
        <v>18.279342387815976</v>
      </c>
      <c r="EE142" s="65">
        <f t="shared" si="267"/>
        <v>6.4945736009531282E-2</v>
      </c>
      <c r="EF142" s="65">
        <f t="shared" si="268"/>
        <v>0.68207922205405935</v>
      </c>
      <c r="EG142" s="65">
        <f t="shared" si="269"/>
        <v>1.0408825184712751</v>
      </c>
      <c r="EH142" s="65">
        <f t="shared" si="270"/>
        <v>2.6152387050016572</v>
      </c>
      <c r="EI142" s="61">
        <f t="shared" si="271"/>
        <v>804.75230512452697</v>
      </c>
      <c r="EJ142" s="61">
        <f t="shared" si="272"/>
        <v>371.89176526962262</v>
      </c>
      <c r="EK142" s="61">
        <f t="shared" si="273"/>
        <v>82.532959802238651</v>
      </c>
      <c r="EL142" s="61">
        <f t="shared" si="274"/>
        <v>18.279342387815976</v>
      </c>
      <c r="EM142" s="65">
        <f t="shared" si="275"/>
        <v>6.4945736009531282E-2</v>
      </c>
      <c r="EN142" s="65">
        <f t="shared" si="276"/>
        <v>0.68207922205405935</v>
      </c>
      <c r="EO142" s="65">
        <f t="shared" si="277"/>
        <v>1.0408825184712751</v>
      </c>
      <c r="EP142" s="65">
        <f t="shared" si="278"/>
        <v>2.6152387050016572</v>
      </c>
      <c r="EQ142" s="61">
        <f t="shared" si="279"/>
        <v>0.63815725753660091</v>
      </c>
      <c r="ER142" s="61">
        <f t="shared" si="280"/>
        <v>98.741765269622647</v>
      </c>
    </row>
    <row r="143" spans="19:148" x14ac:dyDescent="0.25">
      <c r="S143" s="50">
        <v>0.81</v>
      </c>
      <c r="T143" s="56">
        <f t="shared" si="154"/>
        <v>379.84096989717852</v>
      </c>
      <c r="U143" s="50">
        <f t="shared" si="155"/>
        <v>83.672529237525097</v>
      </c>
      <c r="V143" s="50">
        <f t="shared" si="156"/>
        <v>18.453581126901941</v>
      </c>
      <c r="W143" s="2">
        <f t="shared" si="281"/>
        <v>6.6353705169437172E-2</v>
      </c>
      <c r="X143" s="2">
        <f t="shared" si="282"/>
        <v>0.71260414988919873</v>
      </c>
      <c r="Y143" s="2">
        <f t="shared" si="157"/>
        <v>1.0347143508549508</v>
      </c>
      <c r="Z143" s="2">
        <f t="shared" si="158"/>
        <v>2.5909069676799485</v>
      </c>
      <c r="AA143" s="50">
        <f t="shared" si="159"/>
        <v>821.28510288005475</v>
      </c>
      <c r="AB143" s="50">
        <f t="shared" si="160"/>
        <v>372.43942329421009</v>
      </c>
      <c r="AC143" s="50">
        <f t="shared" si="161"/>
        <v>82.609702370349794</v>
      </c>
      <c r="AD143" s="50">
        <f t="shared" si="162"/>
        <v>18.291177968743739</v>
      </c>
      <c r="AE143" s="2">
        <f t="shared" si="163"/>
        <v>6.5044645285305E-2</v>
      </c>
      <c r="AF143" s="2">
        <f t="shared" si="164"/>
        <v>0.68417051194461254</v>
      </c>
      <c r="AG143" s="2">
        <f t="shared" si="165"/>
        <v>1.0365810229596213</v>
      </c>
      <c r="AH143" s="2">
        <f t="shared" si="166"/>
        <v>2.6540651992601916</v>
      </c>
      <c r="AI143" s="50">
        <f t="shared" si="167"/>
        <v>811.17416687843661</v>
      </c>
      <c r="AJ143" s="50">
        <f t="shared" si="168"/>
        <v>372.10557328455707</v>
      </c>
      <c r="AK143" s="50">
        <f t="shared" si="169"/>
        <v>82.56289023455426</v>
      </c>
      <c r="AL143" s="50">
        <f t="shared" si="170"/>
        <v>18.283960135199052</v>
      </c>
      <c r="AM143" s="2">
        <f t="shared" si="171"/>
        <v>6.4984383729039086E-2</v>
      </c>
      <c r="AN143" s="2">
        <f t="shared" si="172"/>
        <v>0.68289546878486684</v>
      </c>
      <c r="AO143" s="2">
        <f t="shared" si="173"/>
        <v>1.0366675183066445</v>
      </c>
      <c r="AP143" s="2">
        <f t="shared" si="174"/>
        <v>2.6569661489471001</v>
      </c>
      <c r="AQ143" s="50">
        <f t="shared" si="175"/>
        <v>810.70217680870076</v>
      </c>
      <c r="AR143" s="50">
        <f t="shared" si="176"/>
        <v>372.08990605053725</v>
      </c>
      <c r="AS143" s="50">
        <f t="shared" si="177"/>
        <v>82.56069570762844</v>
      </c>
      <c r="AT143" s="50">
        <f t="shared" si="178"/>
        <v>18.283621633395288</v>
      </c>
      <c r="AU143" s="2">
        <f t="shared" si="179"/>
        <v>6.4981553175179271E-2</v>
      </c>
      <c r="AV143" s="2">
        <f t="shared" si="180"/>
        <v>0.68283564781699568</v>
      </c>
      <c r="AW143" s="2">
        <f t="shared" si="181"/>
        <v>1.0366715824675012</v>
      </c>
      <c r="AX143" s="2">
        <f t="shared" si="182"/>
        <v>2.6571024002273544</v>
      </c>
      <c r="AY143" s="50">
        <f t="shared" si="183"/>
        <v>810.6799916380819</v>
      </c>
      <c r="AZ143" s="50">
        <f t="shared" si="184"/>
        <v>372.08916945314888</v>
      </c>
      <c r="BA143" s="50">
        <f t="shared" si="185"/>
        <v>82.560592536719327</v>
      </c>
      <c r="BB143" s="50">
        <f t="shared" si="186"/>
        <v>18.28360571917457</v>
      </c>
      <c r="BC143" s="2">
        <f t="shared" si="187"/>
        <v>6.4981420090654593E-2</v>
      </c>
      <c r="BD143" s="2">
        <f t="shared" si="188"/>
        <v>0.68283283535923167</v>
      </c>
      <c r="BE143" s="2">
        <f t="shared" si="189"/>
        <v>1.0366717735557427</v>
      </c>
      <c r="BF143" s="2">
        <f t="shared" si="190"/>
        <v>2.6571088063509429</v>
      </c>
      <c r="BG143" s="50">
        <f t="shared" si="191"/>
        <v>810.67894852117399</v>
      </c>
      <c r="BH143" s="50">
        <f t="shared" si="192"/>
        <v>372.08913481892489</v>
      </c>
      <c r="BI143" s="50">
        <f t="shared" si="193"/>
        <v>82.560587685716399</v>
      </c>
      <c r="BJ143" s="50">
        <f t="shared" si="194"/>
        <v>18.283604970901646</v>
      </c>
      <c r="BK143" s="2">
        <f t="shared" si="195"/>
        <v>6.4981413833113622E-2</v>
      </c>
      <c r="BL143" s="2">
        <f t="shared" si="196"/>
        <v>0.68283270311977717</v>
      </c>
      <c r="BM143" s="2">
        <f t="shared" si="197"/>
        <v>1.0366717825405845</v>
      </c>
      <c r="BN143" s="2">
        <f t="shared" si="198"/>
        <v>2.6571091075623361</v>
      </c>
      <c r="BO143" s="50">
        <f t="shared" si="199"/>
        <v>810.6788994744735</v>
      </c>
      <c r="BP143" s="50">
        <f t="shared" si="200"/>
        <v>372.08913319044461</v>
      </c>
      <c r="BQ143" s="50">
        <f t="shared" si="201"/>
        <v>82.560587457625246</v>
      </c>
      <c r="BR143" s="50">
        <f t="shared" si="202"/>
        <v>18.283604935718312</v>
      </c>
      <c r="BS143" s="2">
        <f t="shared" si="203"/>
        <v>6.4981413538887783E-2</v>
      </c>
      <c r="BT143" s="2">
        <f t="shared" si="204"/>
        <v>0.68283269690195847</v>
      </c>
      <c r="BU143" s="2">
        <f t="shared" si="205"/>
        <v>1.0366717829630465</v>
      </c>
      <c r="BV143" s="2">
        <f t="shared" si="206"/>
        <v>2.6571091217251142</v>
      </c>
      <c r="BW143" s="50">
        <f t="shared" si="207"/>
        <v>810.67889716832713</v>
      </c>
      <c r="BX143" s="50">
        <f t="shared" si="208"/>
        <v>372.08913311387448</v>
      </c>
      <c r="BY143" s="50">
        <f t="shared" si="209"/>
        <v>82.560587446900499</v>
      </c>
      <c r="BZ143" s="50">
        <f t="shared" si="210"/>
        <v>18.283604934064012</v>
      </c>
      <c r="CA143" s="2">
        <f t="shared" si="211"/>
        <v>6.4981413525053502E-2</v>
      </c>
      <c r="CB143" s="2">
        <f t="shared" si="212"/>
        <v>0.6828326966096</v>
      </c>
      <c r="CC143" s="2">
        <f t="shared" si="213"/>
        <v>1.0366717829829104</v>
      </c>
      <c r="CD143" s="2">
        <f t="shared" si="214"/>
        <v>2.6571091223910401</v>
      </c>
      <c r="CE143" s="50">
        <f t="shared" si="215"/>
        <v>810.67889705989319</v>
      </c>
      <c r="CF143" s="50">
        <f t="shared" si="216"/>
        <v>372.08913311027413</v>
      </c>
      <c r="CG143" s="50">
        <f t="shared" si="217"/>
        <v>82.560587446396255</v>
      </c>
      <c r="CH143" s="50">
        <f t="shared" si="218"/>
        <v>18.283604933986229</v>
      </c>
      <c r="CI143" s="2">
        <f t="shared" si="219"/>
        <v>6.4981413524402981E-2</v>
      </c>
      <c r="CJ143" s="2">
        <f t="shared" si="220"/>
        <v>0.68283269659585366</v>
      </c>
      <c r="CK143" s="2">
        <f t="shared" si="221"/>
        <v>1.0366717829838443</v>
      </c>
      <c r="CL143" s="2">
        <f t="shared" si="222"/>
        <v>2.6571091224223511</v>
      </c>
      <c r="CM143" s="50">
        <f t="shared" si="223"/>
        <v>810.67889705479536</v>
      </c>
      <c r="CN143" s="50">
        <f t="shared" si="224"/>
        <v>372.08913311010485</v>
      </c>
      <c r="CO143" s="50">
        <f t="shared" si="225"/>
        <v>82.560587446372551</v>
      </c>
      <c r="CP143" s="50">
        <f t="shared" si="226"/>
        <v>18.283604933982573</v>
      </c>
      <c r="CQ143" s="2">
        <f t="shared" si="227"/>
        <v>6.4981413524372408E-2</v>
      </c>
      <c r="CR143" s="2">
        <f t="shared" si="228"/>
        <v>0.68283269659520718</v>
      </c>
      <c r="CS143" s="2">
        <f t="shared" si="229"/>
        <v>1.0366717829838883</v>
      </c>
      <c r="CT143" s="2">
        <f t="shared" si="230"/>
        <v>2.6571091224238237</v>
      </c>
      <c r="CU143" s="50">
        <f t="shared" si="231"/>
        <v>810.67889705455536</v>
      </c>
      <c r="CV143" s="50">
        <f t="shared" si="232"/>
        <v>372.0891331100969</v>
      </c>
      <c r="CW143" s="66">
        <f t="shared" si="233"/>
        <v>82.560587446371414</v>
      </c>
      <c r="CX143" s="66">
        <f t="shared" si="234"/>
        <v>18.283604933982403</v>
      </c>
      <c r="CY143" s="67">
        <f t="shared" si="235"/>
        <v>6.4981413524370965E-2</v>
      </c>
      <c r="CZ143" s="67">
        <f t="shared" si="236"/>
        <v>0.68283269659517654</v>
      </c>
      <c r="DA143" s="67">
        <f t="shared" si="237"/>
        <v>1.0366717829838903</v>
      </c>
      <c r="DB143" s="67">
        <f t="shared" si="238"/>
        <v>2.6571091224238934</v>
      </c>
      <c r="DC143" s="66">
        <f t="shared" si="239"/>
        <v>810.67889705454422</v>
      </c>
      <c r="DD143" s="50">
        <f t="shared" si="240"/>
        <v>372.08913311009655</v>
      </c>
      <c r="DE143" s="66">
        <f t="shared" si="241"/>
        <v>82.560587446371372</v>
      </c>
      <c r="DF143" s="66">
        <f t="shared" si="242"/>
        <v>18.283604933982392</v>
      </c>
      <c r="DG143" s="67">
        <f t="shared" si="243"/>
        <v>6.4981413524370896E-2</v>
      </c>
      <c r="DH143" s="67">
        <f t="shared" si="244"/>
        <v>0.68283269659517531</v>
      </c>
      <c r="DI143" s="67">
        <f t="shared" si="245"/>
        <v>1.0366717829838903</v>
      </c>
      <c r="DJ143" s="67">
        <f t="shared" si="246"/>
        <v>2.6571091224238965</v>
      </c>
      <c r="DK143" s="66">
        <f t="shared" si="247"/>
        <v>810.67889705454343</v>
      </c>
      <c r="DL143" s="50">
        <f t="shared" si="248"/>
        <v>372.08913311009655</v>
      </c>
      <c r="DM143" s="66">
        <f t="shared" si="249"/>
        <v>82.560587446371372</v>
      </c>
      <c r="DN143" s="66">
        <f t="shared" si="250"/>
        <v>18.283604933982392</v>
      </c>
      <c r="DO143" s="67">
        <f t="shared" si="251"/>
        <v>6.4981413524370896E-2</v>
      </c>
      <c r="DP143" s="67">
        <f t="shared" si="252"/>
        <v>0.68283269659517531</v>
      </c>
      <c r="DQ143" s="67">
        <f t="shared" si="253"/>
        <v>1.0366717829838903</v>
      </c>
      <c r="DR143" s="67">
        <f t="shared" si="254"/>
        <v>2.6571091224238965</v>
      </c>
      <c r="DS143" s="66">
        <f t="shared" si="255"/>
        <v>810.67889705454343</v>
      </c>
      <c r="DT143" s="50">
        <f t="shared" si="256"/>
        <v>372.08913311009655</v>
      </c>
      <c r="DU143" s="66">
        <f t="shared" si="257"/>
        <v>82.560587446371372</v>
      </c>
      <c r="DV143" s="66">
        <f t="shared" si="258"/>
        <v>18.283604933982392</v>
      </c>
      <c r="DW143" s="67">
        <f t="shared" si="259"/>
        <v>6.4981413524370896E-2</v>
      </c>
      <c r="DX143" s="67">
        <f t="shared" si="260"/>
        <v>0.68283269659517531</v>
      </c>
      <c r="DY143" s="67">
        <f t="shared" si="261"/>
        <v>1.0366717829838903</v>
      </c>
      <c r="DZ143" s="67">
        <f t="shared" si="262"/>
        <v>2.6571091224238965</v>
      </c>
      <c r="EA143" s="66">
        <f t="shared" si="263"/>
        <v>810.67889705454343</v>
      </c>
      <c r="EB143" s="50">
        <f t="shared" si="264"/>
        <v>372.08913311009655</v>
      </c>
      <c r="EC143" s="66">
        <f t="shared" si="265"/>
        <v>82.560587446371372</v>
      </c>
      <c r="ED143" s="66">
        <f t="shared" si="266"/>
        <v>18.283604933982392</v>
      </c>
      <c r="EE143" s="67">
        <f t="shared" si="267"/>
        <v>6.4981413524370896E-2</v>
      </c>
      <c r="EF143" s="67">
        <f t="shared" si="268"/>
        <v>0.68283269659517531</v>
      </c>
      <c r="EG143" s="67">
        <f t="shared" si="269"/>
        <v>1.0366717829838903</v>
      </c>
      <c r="EH143" s="67">
        <f t="shared" si="270"/>
        <v>2.6571091224238965</v>
      </c>
      <c r="EI143" s="66">
        <f t="shared" si="271"/>
        <v>810.67889705454343</v>
      </c>
      <c r="EJ143" s="50">
        <f t="shared" si="272"/>
        <v>372.08913311009655</v>
      </c>
      <c r="EK143" s="66">
        <f t="shared" si="273"/>
        <v>82.560587446371372</v>
      </c>
      <c r="EL143" s="66">
        <f t="shared" si="274"/>
        <v>18.283604933982392</v>
      </c>
      <c r="EM143" s="67">
        <f t="shared" si="275"/>
        <v>6.4981413524370896E-2</v>
      </c>
      <c r="EN143" s="67">
        <f t="shared" si="276"/>
        <v>0.68283269659517531</v>
      </c>
      <c r="EO143" s="67">
        <f t="shared" si="277"/>
        <v>1.0366717829838903</v>
      </c>
      <c r="EP143" s="67">
        <f t="shared" si="278"/>
        <v>2.6571091224238965</v>
      </c>
      <c r="EQ143" s="50">
        <f t="shared" si="279"/>
        <v>0.64825958404039929</v>
      </c>
      <c r="ER143" s="50">
        <f t="shared" si="280"/>
        <v>98.939133110096577</v>
      </c>
    </row>
    <row r="144" spans="19:148" x14ac:dyDescent="0.25">
      <c r="S144" s="50">
        <v>0.82</v>
      </c>
      <c r="T144" s="56">
        <f t="shared" si="154"/>
        <v>379.80851244979078</v>
      </c>
      <c r="U144" s="50">
        <f t="shared" si="155"/>
        <v>83.667760871398372</v>
      </c>
      <c r="V144" s="50">
        <f t="shared" si="156"/>
        <v>18.452858817131801</v>
      </c>
      <c r="W144" s="2">
        <f t="shared" si="281"/>
        <v>6.6348078887972284E-2</v>
      </c>
      <c r="X144" s="2">
        <f t="shared" si="282"/>
        <v>0.71247875354067169</v>
      </c>
      <c r="Y144" s="2">
        <f t="shared" si="157"/>
        <v>1.0310075268296417</v>
      </c>
      <c r="Z144" s="2">
        <f t="shared" si="158"/>
        <v>2.6325608460999237</v>
      </c>
      <c r="AA144" s="50">
        <f t="shared" si="159"/>
        <v>827.20677530707371</v>
      </c>
      <c r="AB144" s="50">
        <f t="shared" si="160"/>
        <v>372.63339604058376</v>
      </c>
      <c r="AC144" s="50">
        <f t="shared" si="161"/>
        <v>82.636944477237677</v>
      </c>
      <c r="AD144" s="50">
        <f t="shared" si="162"/>
        <v>18.295375843822232</v>
      </c>
      <c r="AE144" s="2">
        <f t="shared" si="163"/>
        <v>6.5079610745608904E-2</v>
      </c>
      <c r="AF144" s="2">
        <f t="shared" si="164"/>
        <v>0.68491162442097453</v>
      </c>
      <c r="AG144" s="2">
        <f t="shared" si="165"/>
        <v>1.0326375899131299</v>
      </c>
      <c r="AH144" s="2">
        <f t="shared" si="166"/>
        <v>2.6967186286358098</v>
      </c>
      <c r="AI144" s="50">
        <f t="shared" si="167"/>
        <v>817.48104072481158</v>
      </c>
      <c r="AJ144" s="50">
        <f t="shared" si="168"/>
        <v>372.31421344779881</v>
      </c>
      <c r="AK144" s="50">
        <f t="shared" si="169"/>
        <v>82.592134495164544</v>
      </c>
      <c r="AL144" s="50">
        <f t="shared" si="170"/>
        <v>18.288469865847187</v>
      </c>
      <c r="AM144" s="2">
        <f t="shared" si="171"/>
        <v>6.5022056427016126E-2</v>
      </c>
      <c r="AN144" s="2">
        <f t="shared" si="172"/>
        <v>0.68369223539144297</v>
      </c>
      <c r="AO144" s="2">
        <f t="shared" si="173"/>
        <v>1.0327120498460836</v>
      </c>
      <c r="AP144" s="2">
        <f t="shared" si="174"/>
        <v>2.6996257194003417</v>
      </c>
      <c r="AQ144" s="50">
        <f t="shared" si="175"/>
        <v>817.03356033300179</v>
      </c>
      <c r="AR144" s="50">
        <f t="shared" si="176"/>
        <v>372.29945351856202</v>
      </c>
      <c r="AS144" s="50">
        <f t="shared" si="177"/>
        <v>82.590064442949455</v>
      </c>
      <c r="AT144" s="50">
        <f t="shared" si="178"/>
        <v>18.288150714964345</v>
      </c>
      <c r="AU144" s="2">
        <f t="shared" si="179"/>
        <v>6.5019392658045114E-2</v>
      </c>
      <c r="AV144" s="2">
        <f t="shared" si="180"/>
        <v>0.68363586126368936</v>
      </c>
      <c r="AW144" s="2">
        <f t="shared" si="181"/>
        <v>1.0327154972233936</v>
      </c>
      <c r="AX144" s="2">
        <f t="shared" si="182"/>
        <v>2.6997602631616604</v>
      </c>
      <c r="AY144" s="50">
        <f t="shared" si="183"/>
        <v>817.012835755948</v>
      </c>
      <c r="AZ144" s="50">
        <f t="shared" si="184"/>
        <v>372.29876976847459</v>
      </c>
      <c r="BA144" s="50">
        <f t="shared" si="185"/>
        <v>82.589968552764944</v>
      </c>
      <c r="BB144" s="50">
        <f t="shared" si="186"/>
        <v>18.288135930809794</v>
      </c>
      <c r="BC144" s="2">
        <f t="shared" si="187"/>
        <v>6.5019269254699835E-2</v>
      </c>
      <c r="BD144" s="2">
        <f t="shared" si="188"/>
        <v>0.68363324977598072</v>
      </c>
      <c r="BE144" s="2">
        <f t="shared" si="189"/>
        <v>1.0327156569311668</v>
      </c>
      <c r="BF144" s="2">
        <f t="shared" si="190"/>
        <v>2.6997664961072396</v>
      </c>
      <c r="BG144" s="50">
        <f t="shared" si="191"/>
        <v>817.01187562680377</v>
      </c>
      <c r="BH144" s="50">
        <f t="shared" si="192"/>
        <v>372.29873809132675</v>
      </c>
      <c r="BI144" s="50">
        <f t="shared" si="193"/>
        <v>82.589964110321674</v>
      </c>
      <c r="BJ144" s="50">
        <f t="shared" si="194"/>
        <v>18.28813524588233</v>
      </c>
      <c r="BK144" s="2">
        <f t="shared" si="195"/>
        <v>6.5019263537591673E-2</v>
      </c>
      <c r="BL144" s="2">
        <f t="shared" si="196"/>
        <v>0.68363312878961457</v>
      </c>
      <c r="BM144" s="2">
        <f t="shared" si="197"/>
        <v>1.0327156643302149</v>
      </c>
      <c r="BN144" s="2">
        <f t="shared" si="198"/>
        <v>2.6997667848710631</v>
      </c>
      <c r="BO144" s="50">
        <f t="shared" si="199"/>
        <v>817.01183114526953</v>
      </c>
      <c r="BP144" s="50">
        <f t="shared" si="200"/>
        <v>372.29873662376497</v>
      </c>
      <c r="BQ144" s="50">
        <f t="shared" si="201"/>
        <v>82.589963904508991</v>
      </c>
      <c r="BR144" s="50">
        <f t="shared" si="202"/>
        <v>18.288135214150518</v>
      </c>
      <c r="BS144" s="2">
        <f t="shared" si="203"/>
        <v>6.5019263272725308E-2</v>
      </c>
      <c r="BT144" s="2">
        <f t="shared" si="204"/>
        <v>0.683633123184471</v>
      </c>
      <c r="BU144" s="2">
        <f t="shared" si="205"/>
        <v>1.0327156646730034</v>
      </c>
      <c r="BV144" s="2">
        <f t="shared" si="206"/>
        <v>2.6997667982491231</v>
      </c>
      <c r="BW144" s="50">
        <f t="shared" si="207"/>
        <v>817.01182908449675</v>
      </c>
      <c r="BX144" s="50">
        <f t="shared" si="208"/>
        <v>372.29873655577478</v>
      </c>
      <c r="BY144" s="50">
        <f t="shared" si="209"/>
        <v>82.589963894973948</v>
      </c>
      <c r="BZ144" s="50">
        <f t="shared" si="210"/>
        <v>18.288135212680427</v>
      </c>
      <c r="CA144" s="2">
        <f t="shared" si="211"/>
        <v>6.501926326045443E-2</v>
      </c>
      <c r="CB144" s="2">
        <f t="shared" si="212"/>
        <v>0.68363312292479217</v>
      </c>
      <c r="CC144" s="2">
        <f t="shared" si="213"/>
        <v>1.0327156646888844</v>
      </c>
      <c r="CD144" s="2">
        <f t="shared" si="214"/>
        <v>2.69976679886891</v>
      </c>
      <c r="CE144" s="50">
        <f t="shared" si="215"/>
        <v>817.01182898902402</v>
      </c>
      <c r="CF144" s="50">
        <f t="shared" si="216"/>
        <v>372.29873655262486</v>
      </c>
      <c r="CG144" s="50">
        <f t="shared" si="217"/>
        <v>82.589963894532218</v>
      </c>
      <c r="CH144" s="50">
        <f t="shared" si="218"/>
        <v>18.288135212612321</v>
      </c>
      <c r="CI144" s="2">
        <f t="shared" si="219"/>
        <v>6.5019263259885926E-2</v>
      </c>
      <c r="CJ144" s="2">
        <f t="shared" si="220"/>
        <v>0.68363312291276135</v>
      </c>
      <c r="CK144" s="2">
        <f t="shared" si="221"/>
        <v>1.0327156646896201</v>
      </c>
      <c r="CL144" s="2">
        <f t="shared" si="222"/>
        <v>2.6997667988976248</v>
      </c>
      <c r="CM144" s="50">
        <f t="shared" si="223"/>
        <v>817.01182898460036</v>
      </c>
      <c r="CN144" s="50">
        <f t="shared" si="224"/>
        <v>372.29873655247889</v>
      </c>
      <c r="CO144" s="50">
        <f t="shared" si="225"/>
        <v>82.58996389451174</v>
      </c>
      <c r="CP144" s="50">
        <f t="shared" si="226"/>
        <v>18.288135212609159</v>
      </c>
      <c r="CQ144" s="2">
        <f t="shared" si="227"/>
        <v>6.5019263259859586E-2</v>
      </c>
      <c r="CR144" s="2">
        <f t="shared" si="228"/>
        <v>0.68363312291220413</v>
      </c>
      <c r="CS144" s="2">
        <f t="shared" si="229"/>
        <v>1.032715664689654</v>
      </c>
      <c r="CT144" s="2">
        <f t="shared" si="230"/>
        <v>2.6997667988989544</v>
      </c>
      <c r="CU144" s="50">
        <f t="shared" si="231"/>
        <v>817.01182898439538</v>
      </c>
      <c r="CV144" s="50">
        <f t="shared" si="232"/>
        <v>372.29873655247218</v>
      </c>
      <c r="CW144" s="66">
        <f t="shared" si="233"/>
        <v>82.589963894510788</v>
      </c>
      <c r="CX144" s="66">
        <f t="shared" si="234"/>
        <v>18.288135212609014</v>
      </c>
      <c r="CY144" s="67">
        <f t="shared" si="235"/>
        <v>6.5019263259858379E-2</v>
      </c>
      <c r="CZ144" s="67">
        <f t="shared" si="236"/>
        <v>0.68363312291217848</v>
      </c>
      <c r="DA144" s="67">
        <f t="shared" si="237"/>
        <v>1.0327156646896556</v>
      </c>
      <c r="DB144" s="67">
        <f t="shared" si="238"/>
        <v>2.6997667988990162</v>
      </c>
      <c r="DC144" s="66">
        <f t="shared" si="239"/>
        <v>817.01182898438628</v>
      </c>
      <c r="DD144" s="50">
        <f t="shared" si="240"/>
        <v>372.29873655247184</v>
      </c>
      <c r="DE144" s="66">
        <f t="shared" si="241"/>
        <v>82.589963894510717</v>
      </c>
      <c r="DF144" s="66">
        <f t="shared" si="242"/>
        <v>18.288135212609014</v>
      </c>
      <c r="DG144" s="67">
        <f t="shared" si="243"/>
        <v>6.5019263259858351E-2</v>
      </c>
      <c r="DH144" s="67">
        <f t="shared" si="244"/>
        <v>0.68363312291217671</v>
      </c>
      <c r="DI144" s="67">
        <f t="shared" si="245"/>
        <v>1.0327156646896558</v>
      </c>
      <c r="DJ144" s="67">
        <f t="shared" si="246"/>
        <v>2.6997667988990202</v>
      </c>
      <c r="DK144" s="66">
        <f t="shared" si="247"/>
        <v>817.01182898438583</v>
      </c>
      <c r="DL144" s="50">
        <f t="shared" si="248"/>
        <v>372.29873655247184</v>
      </c>
      <c r="DM144" s="66">
        <f t="shared" si="249"/>
        <v>82.589963894510717</v>
      </c>
      <c r="DN144" s="66">
        <f t="shared" si="250"/>
        <v>18.288135212609014</v>
      </c>
      <c r="DO144" s="67">
        <f t="shared" si="251"/>
        <v>6.5019263259858351E-2</v>
      </c>
      <c r="DP144" s="67">
        <f t="shared" si="252"/>
        <v>0.68363312291217671</v>
      </c>
      <c r="DQ144" s="67">
        <f t="shared" si="253"/>
        <v>1.0327156646896558</v>
      </c>
      <c r="DR144" s="67">
        <f t="shared" si="254"/>
        <v>2.6997667988990202</v>
      </c>
      <c r="DS144" s="66">
        <f t="shared" si="255"/>
        <v>817.01182898438583</v>
      </c>
      <c r="DT144" s="50">
        <f t="shared" si="256"/>
        <v>372.29873655247184</v>
      </c>
      <c r="DU144" s="66">
        <f t="shared" si="257"/>
        <v>82.589963894510717</v>
      </c>
      <c r="DV144" s="66">
        <f t="shared" si="258"/>
        <v>18.288135212609014</v>
      </c>
      <c r="DW144" s="67">
        <f t="shared" si="259"/>
        <v>6.5019263259858351E-2</v>
      </c>
      <c r="DX144" s="67">
        <f t="shared" si="260"/>
        <v>0.68363312291217671</v>
      </c>
      <c r="DY144" s="67">
        <f t="shared" si="261"/>
        <v>1.0327156646896558</v>
      </c>
      <c r="DZ144" s="67">
        <f t="shared" si="262"/>
        <v>2.6997667988990202</v>
      </c>
      <c r="EA144" s="66">
        <f t="shared" si="263"/>
        <v>817.01182898438583</v>
      </c>
      <c r="EB144" s="50">
        <f t="shared" si="264"/>
        <v>372.29873655247184</v>
      </c>
      <c r="EC144" s="66">
        <f t="shared" si="265"/>
        <v>82.589963894510717</v>
      </c>
      <c r="ED144" s="66">
        <f t="shared" si="266"/>
        <v>18.288135212609014</v>
      </c>
      <c r="EE144" s="67">
        <f t="shared" si="267"/>
        <v>6.5019263259858351E-2</v>
      </c>
      <c r="EF144" s="67">
        <f t="shared" si="268"/>
        <v>0.68363312291217671</v>
      </c>
      <c r="EG144" s="67">
        <f t="shared" si="269"/>
        <v>1.0327156646896558</v>
      </c>
      <c r="EH144" s="67">
        <f t="shared" si="270"/>
        <v>2.6997667988990202</v>
      </c>
      <c r="EI144" s="66">
        <f t="shared" si="271"/>
        <v>817.01182898438583</v>
      </c>
      <c r="EJ144" s="50">
        <f t="shared" si="272"/>
        <v>372.29873655247184</v>
      </c>
      <c r="EK144" s="66">
        <f t="shared" si="273"/>
        <v>82.589963894510717</v>
      </c>
      <c r="EL144" s="66">
        <f t="shared" si="274"/>
        <v>18.288135212609014</v>
      </c>
      <c r="EM144" s="67">
        <f t="shared" si="275"/>
        <v>6.5019263259858351E-2</v>
      </c>
      <c r="EN144" s="67">
        <f t="shared" si="276"/>
        <v>0.68363312291217671</v>
      </c>
      <c r="EO144" s="67">
        <f t="shared" si="277"/>
        <v>1.0327156646896558</v>
      </c>
      <c r="EP144" s="67">
        <f t="shared" si="278"/>
        <v>2.6997667988990202</v>
      </c>
      <c r="EQ144" s="50">
        <f t="shared" si="279"/>
        <v>0.65886546336856644</v>
      </c>
      <c r="ER144" s="50">
        <f t="shared" si="280"/>
        <v>99.14873655247186</v>
      </c>
    </row>
    <row r="145" spans="19:148" x14ac:dyDescent="0.25">
      <c r="S145" s="50">
        <v>0.83</v>
      </c>
      <c r="T145" s="56">
        <f t="shared" si="154"/>
        <v>379.77605500240304</v>
      </c>
      <c r="U145" s="50">
        <f t="shared" si="155"/>
        <v>83.662993481523642</v>
      </c>
      <c r="V145" s="50">
        <f t="shared" si="156"/>
        <v>18.45213659823159</v>
      </c>
      <c r="W145" s="2">
        <f t="shared" si="281"/>
        <v>6.6342451586015538E-2</v>
      </c>
      <c r="X145" s="2">
        <f t="shared" si="282"/>
        <v>0.71235336358488999</v>
      </c>
      <c r="Y145" s="2">
        <f t="shared" si="157"/>
        <v>1.0275312079460523</v>
      </c>
      <c r="Z145" s="2">
        <f t="shared" si="158"/>
        <v>2.675189254077381</v>
      </c>
      <c r="AA145" s="50">
        <f t="shared" si="159"/>
        <v>833.53263744437231</v>
      </c>
      <c r="AB145" s="50">
        <f t="shared" si="160"/>
        <v>372.83936199915956</v>
      </c>
      <c r="AC145" s="50">
        <f t="shared" si="161"/>
        <v>82.665905988236418</v>
      </c>
      <c r="AD145" s="50">
        <f t="shared" si="162"/>
        <v>18.299836644959438</v>
      </c>
      <c r="AE145" s="2">
        <f t="shared" si="163"/>
        <v>6.5116699776784331E-2</v>
      </c>
      <c r="AF145" s="2">
        <f t="shared" si="164"/>
        <v>0.68569879312557802</v>
      </c>
      <c r="AG145" s="2">
        <f t="shared" si="165"/>
        <v>1.0289422995550319</v>
      </c>
      <c r="AH145" s="2">
        <f t="shared" si="166"/>
        <v>2.7401746736277359</v>
      </c>
      <c r="AI145" s="50">
        <f t="shared" si="167"/>
        <v>824.22079679372359</v>
      </c>
      <c r="AJ145" s="50">
        <f t="shared" si="168"/>
        <v>372.53572811378274</v>
      </c>
      <c r="AK145" s="50">
        <f t="shared" si="169"/>
        <v>82.62322370783059</v>
      </c>
      <c r="AL145" s="50">
        <f t="shared" si="170"/>
        <v>18.293261771395191</v>
      </c>
      <c r="AM145" s="2">
        <f t="shared" si="171"/>
        <v>6.5062009532194431E-2</v>
      </c>
      <c r="AN145" s="2">
        <f t="shared" si="172"/>
        <v>0.68453843750368515</v>
      </c>
      <c r="AO145" s="2">
        <f t="shared" si="173"/>
        <v>1.0290056929999969</v>
      </c>
      <c r="AP145" s="2">
        <f t="shared" si="174"/>
        <v>2.743072674575763</v>
      </c>
      <c r="AQ145" s="50">
        <f t="shared" si="175"/>
        <v>823.79950287321117</v>
      </c>
      <c r="AR145" s="50">
        <f t="shared" si="176"/>
        <v>372.52192486092736</v>
      </c>
      <c r="AS145" s="50">
        <f t="shared" si="177"/>
        <v>82.621285227285796</v>
      </c>
      <c r="AT145" s="50">
        <f t="shared" si="178"/>
        <v>18.292963055891324</v>
      </c>
      <c r="AU145" s="2">
        <f t="shared" si="179"/>
        <v>6.5059521265156142E-2</v>
      </c>
      <c r="AV145" s="2">
        <f t="shared" si="180"/>
        <v>0.68448569995271469</v>
      </c>
      <c r="AW145" s="2">
        <f t="shared" si="181"/>
        <v>1.0290085782167617</v>
      </c>
      <c r="AX145" s="2">
        <f t="shared" si="182"/>
        <v>2.7432045268809908</v>
      </c>
      <c r="AY145" s="50">
        <f t="shared" si="183"/>
        <v>823.78032242260974</v>
      </c>
      <c r="AZ145" s="50">
        <f t="shared" si="184"/>
        <v>372.52129629663978</v>
      </c>
      <c r="BA145" s="50">
        <f t="shared" si="185"/>
        <v>82.621196957770024</v>
      </c>
      <c r="BB145" s="50">
        <f t="shared" si="186"/>
        <v>18.292949453534337</v>
      </c>
      <c r="BC145" s="2">
        <f t="shared" si="187"/>
        <v>6.50594079517198E-2</v>
      </c>
      <c r="BD145" s="2">
        <f t="shared" si="188"/>
        <v>0.68448329844731803</v>
      </c>
      <c r="BE145" s="2">
        <f t="shared" si="189"/>
        <v>1.0290087096089617</v>
      </c>
      <c r="BF145" s="2">
        <f t="shared" si="190"/>
        <v>2.7432105313176622</v>
      </c>
      <c r="BG145" s="50">
        <f t="shared" si="191"/>
        <v>823.77944893590882</v>
      </c>
      <c r="BH145" s="50">
        <f t="shared" si="192"/>
        <v>372.52126767124366</v>
      </c>
      <c r="BI145" s="50">
        <f t="shared" si="193"/>
        <v>82.621192937903047</v>
      </c>
      <c r="BJ145" s="50">
        <f t="shared" si="194"/>
        <v>18.29294883407125</v>
      </c>
      <c r="BK145" s="2">
        <f t="shared" si="195"/>
        <v>6.5059402791312865E-2</v>
      </c>
      <c r="BL145" s="2">
        <f t="shared" si="196"/>
        <v>0.68448318908060568</v>
      </c>
      <c r="BM145" s="2">
        <f t="shared" si="197"/>
        <v>1.0290087155926979</v>
      </c>
      <c r="BN145" s="2">
        <f t="shared" si="198"/>
        <v>2.7432108047656998</v>
      </c>
      <c r="BO145" s="50">
        <f t="shared" si="199"/>
        <v>823.77940915639897</v>
      </c>
      <c r="BP145" s="50">
        <f t="shared" si="200"/>
        <v>372.52126636761227</v>
      </c>
      <c r="BQ145" s="50">
        <f t="shared" si="201"/>
        <v>82.62119275483397</v>
      </c>
      <c r="BR145" s="50">
        <f t="shared" si="202"/>
        <v>18.292948805860238</v>
      </c>
      <c r="BS145" s="2">
        <f t="shared" si="203"/>
        <v>6.5059402556302368E-2</v>
      </c>
      <c r="BT145" s="2">
        <f t="shared" si="204"/>
        <v>0.68448318409992748</v>
      </c>
      <c r="BU145" s="2">
        <f t="shared" si="205"/>
        <v>1.0290087158652037</v>
      </c>
      <c r="BV145" s="2">
        <f t="shared" si="206"/>
        <v>2.7432108172188205</v>
      </c>
      <c r="BW145" s="50">
        <f t="shared" si="207"/>
        <v>823.7794073447966</v>
      </c>
      <c r="BX145" s="50">
        <f t="shared" si="208"/>
        <v>372.52126630824353</v>
      </c>
      <c r="BY145" s="50">
        <f t="shared" si="209"/>
        <v>82.621192746496831</v>
      </c>
      <c r="BZ145" s="50">
        <f t="shared" si="210"/>
        <v>18.29294880457547</v>
      </c>
      <c r="CA145" s="2">
        <f t="shared" si="211"/>
        <v>6.5059402545599707E-2</v>
      </c>
      <c r="CB145" s="2">
        <f t="shared" si="212"/>
        <v>0.6844831838731027</v>
      </c>
      <c r="CC145" s="2">
        <f t="shared" si="213"/>
        <v>1.029008715877614</v>
      </c>
      <c r="CD145" s="2">
        <f t="shared" si="214"/>
        <v>2.7432108177859473</v>
      </c>
      <c r="CE145" s="50">
        <f t="shared" si="215"/>
        <v>823.7794072622944</v>
      </c>
      <c r="CF145" s="50">
        <f t="shared" si="216"/>
        <v>372.52126630553971</v>
      </c>
      <c r="CG145" s="50">
        <f t="shared" si="217"/>
        <v>82.621192746117103</v>
      </c>
      <c r="CH145" s="50">
        <f t="shared" si="218"/>
        <v>18.292948804516964</v>
      </c>
      <c r="CI145" s="2">
        <f t="shared" si="219"/>
        <v>6.5059402545112319E-2</v>
      </c>
      <c r="CJ145" s="2">
        <f t="shared" si="220"/>
        <v>0.68448318386277185</v>
      </c>
      <c r="CK145" s="2">
        <f t="shared" si="221"/>
        <v>1.0290087158781791</v>
      </c>
      <c r="CL145" s="2">
        <f t="shared" si="222"/>
        <v>2.7432108178117769</v>
      </c>
      <c r="CM145" s="50">
        <f t="shared" si="223"/>
        <v>823.77940725853705</v>
      </c>
      <c r="CN145" s="50">
        <f t="shared" si="224"/>
        <v>372.52126630541659</v>
      </c>
      <c r="CO145" s="50">
        <f t="shared" si="225"/>
        <v>82.621192746099823</v>
      </c>
      <c r="CP145" s="50">
        <f t="shared" si="226"/>
        <v>18.292948804514303</v>
      </c>
      <c r="CQ145" s="2">
        <f t="shared" si="227"/>
        <v>6.5059402545090142E-2</v>
      </c>
      <c r="CR145" s="2">
        <f t="shared" si="228"/>
        <v>0.68448318386230145</v>
      </c>
      <c r="CS145" s="2">
        <f t="shared" si="229"/>
        <v>1.0290087158782049</v>
      </c>
      <c r="CT145" s="2">
        <f t="shared" si="230"/>
        <v>2.7432108178129537</v>
      </c>
      <c r="CU145" s="50">
        <f t="shared" si="231"/>
        <v>823.7794072583655</v>
      </c>
      <c r="CV145" s="50">
        <f t="shared" si="232"/>
        <v>372.52126630541102</v>
      </c>
      <c r="CW145" s="66">
        <f t="shared" si="233"/>
        <v>82.621192746099055</v>
      </c>
      <c r="CX145" s="66">
        <f t="shared" si="234"/>
        <v>18.292948804514182</v>
      </c>
      <c r="CY145" s="67">
        <f t="shared" si="235"/>
        <v>6.5059402545089129E-2</v>
      </c>
      <c r="CZ145" s="67">
        <f t="shared" si="236"/>
        <v>0.68448318386228035</v>
      </c>
      <c r="DA145" s="67">
        <f t="shared" si="237"/>
        <v>1.029008715878206</v>
      </c>
      <c r="DB145" s="67">
        <f t="shared" si="238"/>
        <v>2.7432108178130061</v>
      </c>
      <c r="DC145" s="66">
        <f t="shared" si="239"/>
        <v>823.77940725835822</v>
      </c>
      <c r="DD145" s="50">
        <f t="shared" si="240"/>
        <v>372.52126630541079</v>
      </c>
      <c r="DE145" s="66">
        <f t="shared" si="241"/>
        <v>82.621192746099013</v>
      </c>
      <c r="DF145" s="66">
        <f t="shared" si="242"/>
        <v>18.292948804514172</v>
      </c>
      <c r="DG145" s="67">
        <f t="shared" si="243"/>
        <v>6.5059402545089073E-2</v>
      </c>
      <c r="DH145" s="67">
        <f t="shared" si="244"/>
        <v>0.68448318386227958</v>
      </c>
      <c r="DI145" s="67">
        <f t="shared" si="245"/>
        <v>1.029008715878206</v>
      </c>
      <c r="DJ145" s="67">
        <f t="shared" si="246"/>
        <v>2.7432108178130079</v>
      </c>
      <c r="DK145" s="66">
        <f t="shared" si="247"/>
        <v>823.77940725835765</v>
      </c>
      <c r="DL145" s="50">
        <f t="shared" si="248"/>
        <v>372.52126630541079</v>
      </c>
      <c r="DM145" s="66">
        <f t="shared" si="249"/>
        <v>82.621192746099013</v>
      </c>
      <c r="DN145" s="66">
        <f t="shared" si="250"/>
        <v>18.292948804514172</v>
      </c>
      <c r="DO145" s="67">
        <f t="shared" si="251"/>
        <v>6.5059402545089073E-2</v>
      </c>
      <c r="DP145" s="67">
        <f t="shared" si="252"/>
        <v>0.68448318386227958</v>
      </c>
      <c r="DQ145" s="67">
        <f t="shared" si="253"/>
        <v>1.029008715878206</v>
      </c>
      <c r="DR145" s="67">
        <f t="shared" si="254"/>
        <v>2.7432108178130079</v>
      </c>
      <c r="DS145" s="66">
        <f t="shared" si="255"/>
        <v>823.77940725835765</v>
      </c>
      <c r="DT145" s="50">
        <f t="shared" si="256"/>
        <v>372.52126630541079</v>
      </c>
      <c r="DU145" s="66">
        <f t="shared" si="257"/>
        <v>82.621192746099013</v>
      </c>
      <c r="DV145" s="66">
        <f t="shared" si="258"/>
        <v>18.292948804514172</v>
      </c>
      <c r="DW145" s="67">
        <f t="shared" si="259"/>
        <v>6.5059402545089073E-2</v>
      </c>
      <c r="DX145" s="67">
        <f t="shared" si="260"/>
        <v>0.68448318386227958</v>
      </c>
      <c r="DY145" s="67">
        <f t="shared" si="261"/>
        <v>1.029008715878206</v>
      </c>
      <c r="DZ145" s="67">
        <f t="shared" si="262"/>
        <v>2.7432108178130079</v>
      </c>
      <c r="EA145" s="66">
        <f t="shared" si="263"/>
        <v>823.77940725835765</v>
      </c>
      <c r="EB145" s="50">
        <f t="shared" si="264"/>
        <v>372.52126630541079</v>
      </c>
      <c r="EC145" s="66">
        <f t="shared" si="265"/>
        <v>82.621192746099013</v>
      </c>
      <c r="ED145" s="66">
        <f t="shared" si="266"/>
        <v>18.292948804514172</v>
      </c>
      <c r="EE145" s="67">
        <f t="shared" si="267"/>
        <v>6.5059402545089073E-2</v>
      </c>
      <c r="EF145" s="67">
        <f t="shared" si="268"/>
        <v>0.68448318386227958</v>
      </c>
      <c r="EG145" s="67">
        <f t="shared" si="269"/>
        <v>1.029008715878206</v>
      </c>
      <c r="EH145" s="67">
        <f t="shared" si="270"/>
        <v>2.7432108178130079</v>
      </c>
      <c r="EI145" s="66">
        <f t="shared" si="271"/>
        <v>823.77940725835765</v>
      </c>
      <c r="EJ145" s="50">
        <f t="shared" si="272"/>
        <v>372.52126630541079</v>
      </c>
      <c r="EK145" s="66">
        <f t="shared" si="273"/>
        <v>82.621192746099013</v>
      </c>
      <c r="EL145" s="66">
        <f t="shared" si="274"/>
        <v>18.292948804514172</v>
      </c>
      <c r="EM145" s="67">
        <f t="shared" si="275"/>
        <v>6.5059402545089073E-2</v>
      </c>
      <c r="EN145" s="67">
        <f t="shared" si="276"/>
        <v>0.68448318386227958</v>
      </c>
      <c r="EO145" s="67">
        <f t="shared" si="277"/>
        <v>1.029008715878206</v>
      </c>
      <c r="EP145" s="67">
        <f t="shared" si="278"/>
        <v>2.7432108178130079</v>
      </c>
      <c r="EQ145" s="50">
        <f t="shared" si="279"/>
        <v>0.67001088559340105</v>
      </c>
      <c r="ER145" s="50">
        <f t="shared" si="280"/>
        <v>99.371266305410813</v>
      </c>
    </row>
    <row r="146" spans="19:148" x14ac:dyDescent="0.25">
      <c r="S146" s="50">
        <v>0.84</v>
      </c>
      <c r="T146" s="56">
        <f t="shared" si="154"/>
        <v>379.7435975550153</v>
      </c>
      <c r="U146" s="50">
        <f t="shared" si="155"/>
        <v>83.658227067515213</v>
      </c>
      <c r="V146" s="50">
        <f t="shared" si="156"/>
        <v>18.451414470179834</v>
      </c>
      <c r="W146" s="2">
        <f t="shared" si="281"/>
        <v>6.6336823263760406E-2</v>
      </c>
      <c r="X146" s="2">
        <f t="shared" si="282"/>
        <v>0.71222798001968546</v>
      </c>
      <c r="Y146" s="2">
        <f t="shared" si="157"/>
        <v>1.024280437379943</v>
      </c>
      <c r="Z146" s="2">
        <f t="shared" si="158"/>
        <v>2.7188214089591818</v>
      </c>
      <c r="AA146" s="50">
        <f t="shared" si="159"/>
        <v>840.2923109017288</v>
      </c>
      <c r="AB146" s="50">
        <f t="shared" si="160"/>
        <v>373.05804914037026</v>
      </c>
      <c r="AC146" s="50">
        <f t="shared" si="161"/>
        <v>82.696695864626747</v>
      </c>
      <c r="AD146" s="50">
        <f t="shared" si="162"/>
        <v>18.304576770328826</v>
      </c>
      <c r="AE146" s="2">
        <f t="shared" si="163"/>
        <v>6.5156036306167148E-2</v>
      </c>
      <c r="AF146" s="2">
        <f t="shared" si="164"/>
        <v>0.68653484407193277</v>
      </c>
      <c r="AG146" s="2">
        <f t="shared" si="165"/>
        <v>1.0254900194350289</v>
      </c>
      <c r="AH146" s="2">
        <f t="shared" si="166"/>
        <v>2.7844318992285495</v>
      </c>
      <c r="AI146" s="50">
        <f t="shared" si="167"/>
        <v>831.42425333840083</v>
      </c>
      <c r="AJ146" s="50">
        <f t="shared" si="168"/>
        <v>372.77085638731387</v>
      </c>
      <c r="AK146" s="50">
        <f t="shared" si="169"/>
        <v>82.656269191015753</v>
      </c>
      <c r="AL146" s="50">
        <f t="shared" si="170"/>
        <v>18.298352567586118</v>
      </c>
      <c r="AM146" s="2">
        <f t="shared" si="171"/>
        <v>6.5104368108241925E-2</v>
      </c>
      <c r="AN146" s="2">
        <f t="shared" si="172"/>
        <v>0.68543694897409113</v>
      </c>
      <c r="AO146" s="2">
        <f t="shared" si="173"/>
        <v>1.0255433179842641</v>
      </c>
      <c r="AP146" s="2">
        <f t="shared" si="174"/>
        <v>2.7873036392841071</v>
      </c>
      <c r="AQ146" s="50">
        <f t="shared" si="175"/>
        <v>831.03078864968427</v>
      </c>
      <c r="AR146" s="50">
        <f t="shared" si="176"/>
        <v>372.7580562573346</v>
      </c>
      <c r="AS146" s="50">
        <f t="shared" si="177"/>
        <v>82.654469019165276</v>
      </c>
      <c r="AT146" s="50">
        <f t="shared" si="178"/>
        <v>18.298075313514644</v>
      </c>
      <c r="AU146" s="2">
        <f t="shared" si="179"/>
        <v>6.5102063477265174E-2</v>
      </c>
      <c r="AV146" s="2">
        <f t="shared" si="180"/>
        <v>0.68538802689970701</v>
      </c>
      <c r="AW146" s="2">
        <f t="shared" si="181"/>
        <v>1.0255456961316067</v>
      </c>
      <c r="AX146" s="2">
        <f t="shared" si="182"/>
        <v>2.78743173647235</v>
      </c>
      <c r="AY146" s="50">
        <f t="shared" si="183"/>
        <v>831.01322709673104</v>
      </c>
      <c r="AZ146" s="50">
        <f t="shared" si="184"/>
        <v>372.75748483255586</v>
      </c>
      <c r="BA146" s="50">
        <f t="shared" si="185"/>
        <v>82.65438865895517</v>
      </c>
      <c r="BB146" s="50">
        <f t="shared" si="186"/>
        <v>18.298062936621825</v>
      </c>
      <c r="BC146" s="2">
        <f t="shared" si="187"/>
        <v>6.5101960590124242E-2</v>
      </c>
      <c r="BD146" s="2">
        <f t="shared" si="188"/>
        <v>0.68538584293690386</v>
      </c>
      <c r="BE146" s="2">
        <f t="shared" si="189"/>
        <v>1.0255458023023767</v>
      </c>
      <c r="BF146" s="2">
        <f t="shared" si="190"/>
        <v>2.7874374552084018</v>
      </c>
      <c r="BG146" s="50">
        <f t="shared" si="191"/>
        <v>831.01244306236651</v>
      </c>
      <c r="BH146" s="50">
        <f t="shared" si="192"/>
        <v>372.75745932110499</v>
      </c>
      <c r="BI146" s="50">
        <f t="shared" si="193"/>
        <v>82.654385071253074</v>
      </c>
      <c r="BJ146" s="50">
        <f t="shared" si="194"/>
        <v>18.298062384051924</v>
      </c>
      <c r="BK146" s="2">
        <f t="shared" si="195"/>
        <v>6.5101955996686334E-2</v>
      </c>
      <c r="BL146" s="2">
        <f t="shared" si="196"/>
        <v>0.68538574543319497</v>
      </c>
      <c r="BM146" s="2">
        <f t="shared" si="197"/>
        <v>1.0255458070424168</v>
      </c>
      <c r="BN146" s="2">
        <f t="shared" si="198"/>
        <v>2.7874377105237058</v>
      </c>
      <c r="BO146" s="50">
        <f t="shared" si="199"/>
        <v>831.01240805879024</v>
      </c>
      <c r="BP146" s="50">
        <f t="shared" si="200"/>
        <v>372.75745818213409</v>
      </c>
      <c r="BQ146" s="50">
        <f t="shared" si="201"/>
        <v>82.654384911078466</v>
      </c>
      <c r="BR146" s="50">
        <f t="shared" si="202"/>
        <v>18.298062359382179</v>
      </c>
      <c r="BS146" s="2">
        <f t="shared" si="203"/>
        <v>6.5101955791610044E-2</v>
      </c>
      <c r="BT146" s="2">
        <f t="shared" si="204"/>
        <v>0.68538574108009576</v>
      </c>
      <c r="BU146" s="2">
        <f t="shared" si="205"/>
        <v>1.0255458072540382</v>
      </c>
      <c r="BV146" s="2">
        <f t="shared" si="206"/>
        <v>2.7874377219223798</v>
      </c>
      <c r="BW146" s="50">
        <f t="shared" si="207"/>
        <v>831.01240649603915</v>
      </c>
      <c r="BX146" s="50">
        <f t="shared" si="208"/>
        <v>372.75745813128424</v>
      </c>
      <c r="BY146" s="50">
        <f t="shared" si="209"/>
        <v>82.654384903927379</v>
      </c>
      <c r="BZ146" s="50">
        <f t="shared" si="210"/>
        <v>18.298062358280784</v>
      </c>
      <c r="CA146" s="2">
        <f t="shared" si="211"/>
        <v>6.510195578245434E-2</v>
      </c>
      <c r="CB146" s="2">
        <f t="shared" si="212"/>
        <v>0.68538574088574977</v>
      </c>
      <c r="CC146" s="2">
        <f t="shared" si="213"/>
        <v>1.025545807263486</v>
      </c>
      <c r="CD146" s="2">
        <f t="shared" si="214"/>
        <v>2.7874377224312785</v>
      </c>
      <c r="CE146" s="50">
        <f t="shared" si="215"/>
        <v>831.01240642626885</v>
      </c>
      <c r="CF146" s="50">
        <f t="shared" si="216"/>
        <v>372.75745812901403</v>
      </c>
      <c r="CG146" s="50">
        <f t="shared" si="217"/>
        <v>82.654384903608104</v>
      </c>
      <c r="CH146" s="50">
        <f t="shared" si="218"/>
        <v>18.298062358231615</v>
      </c>
      <c r="CI146" s="2">
        <f t="shared" si="219"/>
        <v>6.5101955782045598E-2</v>
      </c>
      <c r="CJ146" s="2">
        <f t="shared" si="220"/>
        <v>0.68538574087707282</v>
      </c>
      <c r="CK146" s="2">
        <f t="shared" si="221"/>
        <v>1.0255458072639076</v>
      </c>
      <c r="CL146" s="2">
        <f t="shared" si="222"/>
        <v>2.787437722453999</v>
      </c>
      <c r="CM146" s="50">
        <f t="shared" si="223"/>
        <v>831.01240642315474</v>
      </c>
      <c r="CN146" s="50">
        <f t="shared" si="224"/>
        <v>372.75745812891262</v>
      </c>
      <c r="CO146" s="50">
        <f t="shared" si="225"/>
        <v>82.654384903593865</v>
      </c>
      <c r="CP146" s="50">
        <f t="shared" si="226"/>
        <v>18.298062358229419</v>
      </c>
      <c r="CQ146" s="2">
        <f t="shared" si="227"/>
        <v>6.5101955782027307E-2</v>
      </c>
      <c r="CR146" s="2">
        <f t="shared" si="228"/>
        <v>0.68538574087668547</v>
      </c>
      <c r="CS146" s="2">
        <f t="shared" si="229"/>
        <v>1.0255458072639267</v>
      </c>
      <c r="CT146" s="2">
        <f t="shared" si="230"/>
        <v>2.7874377224550142</v>
      </c>
      <c r="CU146" s="50">
        <f t="shared" si="231"/>
        <v>831.01240642301502</v>
      </c>
      <c r="CV146" s="50">
        <f t="shared" si="232"/>
        <v>372.75745812890807</v>
      </c>
      <c r="CW146" s="66">
        <f t="shared" si="233"/>
        <v>82.654384903593197</v>
      </c>
      <c r="CX146" s="66">
        <f t="shared" si="234"/>
        <v>18.298062358229313</v>
      </c>
      <c r="CY146" s="67">
        <f t="shared" si="235"/>
        <v>6.5101955782026488E-2</v>
      </c>
      <c r="CZ146" s="67">
        <f t="shared" si="236"/>
        <v>0.68538574087666804</v>
      </c>
      <c r="DA146" s="67">
        <f t="shared" si="237"/>
        <v>1.0255458072639274</v>
      </c>
      <c r="DB146" s="67">
        <f t="shared" si="238"/>
        <v>2.7874377224550595</v>
      </c>
      <c r="DC146" s="66">
        <f t="shared" si="239"/>
        <v>831.012406423009</v>
      </c>
      <c r="DD146" s="50">
        <f t="shared" si="240"/>
        <v>372.75745812890796</v>
      </c>
      <c r="DE146" s="66">
        <f t="shared" si="241"/>
        <v>82.654384903593197</v>
      </c>
      <c r="DF146" s="66">
        <f t="shared" si="242"/>
        <v>18.298062358229313</v>
      </c>
      <c r="DG146" s="67">
        <f t="shared" si="243"/>
        <v>6.5101955782026474E-2</v>
      </c>
      <c r="DH146" s="67">
        <f t="shared" si="244"/>
        <v>0.68538574087666781</v>
      </c>
      <c r="DI146" s="67">
        <f t="shared" si="245"/>
        <v>1.0255458072639274</v>
      </c>
      <c r="DJ146" s="67">
        <f t="shared" si="246"/>
        <v>2.7874377224550595</v>
      </c>
      <c r="DK146" s="66">
        <f t="shared" si="247"/>
        <v>831.012406423009</v>
      </c>
      <c r="DL146" s="50">
        <f t="shared" si="248"/>
        <v>372.75745812890796</v>
      </c>
      <c r="DM146" s="66">
        <f t="shared" si="249"/>
        <v>82.654384903593197</v>
      </c>
      <c r="DN146" s="66">
        <f t="shared" si="250"/>
        <v>18.298062358229313</v>
      </c>
      <c r="DO146" s="67">
        <f t="shared" si="251"/>
        <v>6.5101955782026474E-2</v>
      </c>
      <c r="DP146" s="67">
        <f t="shared" si="252"/>
        <v>0.68538574087666781</v>
      </c>
      <c r="DQ146" s="67">
        <f t="shared" si="253"/>
        <v>1.0255458072639274</v>
      </c>
      <c r="DR146" s="67">
        <f t="shared" si="254"/>
        <v>2.7874377224550595</v>
      </c>
      <c r="DS146" s="66">
        <f t="shared" si="255"/>
        <v>831.012406423009</v>
      </c>
      <c r="DT146" s="50">
        <f t="shared" si="256"/>
        <v>372.75745812890796</v>
      </c>
      <c r="DU146" s="66">
        <f t="shared" si="257"/>
        <v>82.654384903593197</v>
      </c>
      <c r="DV146" s="66">
        <f t="shared" si="258"/>
        <v>18.298062358229313</v>
      </c>
      <c r="DW146" s="67">
        <f t="shared" si="259"/>
        <v>6.5101955782026474E-2</v>
      </c>
      <c r="DX146" s="67">
        <f t="shared" si="260"/>
        <v>0.68538574087666781</v>
      </c>
      <c r="DY146" s="67">
        <f t="shared" si="261"/>
        <v>1.0255458072639274</v>
      </c>
      <c r="DZ146" s="67">
        <f t="shared" si="262"/>
        <v>2.7874377224550595</v>
      </c>
      <c r="EA146" s="66">
        <f t="shared" si="263"/>
        <v>831.012406423009</v>
      </c>
      <c r="EB146" s="50">
        <f t="shared" si="264"/>
        <v>372.75745812890796</v>
      </c>
      <c r="EC146" s="66">
        <f t="shared" si="265"/>
        <v>82.654384903593197</v>
      </c>
      <c r="ED146" s="66">
        <f t="shared" si="266"/>
        <v>18.298062358229313</v>
      </c>
      <c r="EE146" s="67">
        <f t="shared" si="267"/>
        <v>6.5101955782026474E-2</v>
      </c>
      <c r="EF146" s="67">
        <f t="shared" si="268"/>
        <v>0.68538574087666781</v>
      </c>
      <c r="EG146" s="67">
        <f t="shared" si="269"/>
        <v>1.0255458072639274</v>
      </c>
      <c r="EH146" s="67">
        <f t="shared" si="270"/>
        <v>2.7874377224550595</v>
      </c>
      <c r="EI146" s="66">
        <f t="shared" si="271"/>
        <v>831.012406423009</v>
      </c>
      <c r="EJ146" s="50">
        <f t="shared" si="272"/>
        <v>372.75745812890796</v>
      </c>
      <c r="EK146" s="66">
        <f t="shared" si="273"/>
        <v>82.654384903593197</v>
      </c>
      <c r="EL146" s="66">
        <f t="shared" si="274"/>
        <v>18.298062358229313</v>
      </c>
      <c r="EM146" s="67">
        <f t="shared" si="275"/>
        <v>6.5101955782026474E-2</v>
      </c>
      <c r="EN146" s="67">
        <f t="shared" si="276"/>
        <v>0.68538574087666781</v>
      </c>
      <c r="EO146" s="67">
        <f t="shared" si="277"/>
        <v>1.0255458072639274</v>
      </c>
      <c r="EP146" s="67">
        <f t="shared" si="278"/>
        <v>2.7874377224550595</v>
      </c>
      <c r="EQ146" s="50">
        <f t="shared" si="279"/>
        <v>0.68173507478198347</v>
      </c>
      <c r="ER146" s="50">
        <f t="shared" si="280"/>
        <v>99.607458128907979</v>
      </c>
    </row>
    <row r="147" spans="19:148" x14ac:dyDescent="0.25">
      <c r="S147" s="50">
        <v>0.85</v>
      </c>
      <c r="T147" s="56">
        <f t="shared" si="154"/>
        <v>379.71114010762756</v>
      </c>
      <c r="U147" s="50">
        <f t="shared" si="155"/>
        <v>83.653461628987614</v>
      </c>
      <c r="V147" s="50">
        <f t="shared" si="156"/>
        <v>18.450692432955066</v>
      </c>
      <c r="W147" s="2">
        <f t="shared" si="281"/>
        <v>6.6331193921400133E-2</v>
      </c>
      <c r="X147" s="2">
        <f t="shared" si="282"/>
        <v>0.71210260284289195</v>
      </c>
      <c r="Y147" s="2">
        <f t="shared" si="157"/>
        <v>1.0212505814788249</v>
      </c>
      <c r="Z147" s="2">
        <f t="shared" si="158"/>
        <v>2.7634875979258529</v>
      </c>
      <c r="AA147" s="50">
        <f t="shared" si="159"/>
        <v>847.51838884180108</v>
      </c>
      <c r="AB147" s="50">
        <f t="shared" si="160"/>
        <v>373.29024542948696</v>
      </c>
      <c r="AC147" s="50">
        <f t="shared" si="161"/>
        <v>82.729432508721359</v>
      </c>
      <c r="AD147" s="50">
        <f t="shared" si="162"/>
        <v>18.309614012823999</v>
      </c>
      <c r="AE147" s="2">
        <f t="shared" si="163"/>
        <v>6.5197753987372764E-2</v>
      </c>
      <c r="AF147" s="2">
        <f t="shared" si="164"/>
        <v>0.68742283919787384</v>
      </c>
      <c r="AG147" s="2">
        <f t="shared" si="165"/>
        <v>1.0222759154452747</v>
      </c>
      <c r="AH147" s="2">
        <f t="shared" si="166"/>
        <v>2.8294860229692542</v>
      </c>
      <c r="AI147" s="50">
        <f t="shared" si="167"/>
        <v>839.12499447515825</v>
      </c>
      <c r="AJ147" s="50">
        <f t="shared" si="168"/>
        <v>373.02038710625607</v>
      </c>
      <c r="AK147" s="50">
        <f t="shared" si="169"/>
        <v>82.69139035781815</v>
      </c>
      <c r="AL147" s="50">
        <f t="shared" si="170"/>
        <v>18.303760151761715</v>
      </c>
      <c r="AM147" s="2">
        <f t="shared" si="171"/>
        <v>6.514926499429613E-2</v>
      </c>
      <c r="AN147" s="2">
        <f t="shared" si="172"/>
        <v>0.68639084099503966</v>
      </c>
      <c r="AO147" s="2">
        <f t="shared" si="173"/>
        <v>1.0223200895478188</v>
      </c>
      <c r="AP147" s="2">
        <f t="shared" si="174"/>
        <v>2.8323123399151688</v>
      </c>
      <c r="AQ147" s="50">
        <f t="shared" si="175"/>
        <v>838.76092680632348</v>
      </c>
      <c r="AR147" s="50">
        <f t="shared" si="176"/>
        <v>373.00863217367578</v>
      </c>
      <c r="AS147" s="50">
        <f t="shared" si="177"/>
        <v>82.689734671212122</v>
      </c>
      <c r="AT147" s="50">
        <f t="shared" si="178"/>
        <v>18.303505295702987</v>
      </c>
      <c r="AU147" s="2">
        <f t="shared" si="179"/>
        <v>6.514715128706286E-2</v>
      </c>
      <c r="AV147" s="2">
        <f t="shared" si="180"/>
        <v>0.68634589694922721</v>
      </c>
      <c r="AW147" s="2">
        <f t="shared" si="181"/>
        <v>1.0223220157941431</v>
      </c>
      <c r="AX147" s="2">
        <f t="shared" si="182"/>
        <v>2.8324355515197199</v>
      </c>
      <c r="AY147" s="50">
        <f t="shared" si="183"/>
        <v>838.74504666415169</v>
      </c>
      <c r="AZ147" s="50">
        <f t="shared" si="184"/>
        <v>373.00811934468118</v>
      </c>
      <c r="BA147" s="50">
        <f t="shared" si="185"/>
        <v>82.689662441746407</v>
      </c>
      <c r="BB147" s="50">
        <f t="shared" si="186"/>
        <v>18.303494177430871</v>
      </c>
      <c r="BC147" s="2">
        <f t="shared" si="187"/>
        <v>6.5147059070044852E-2</v>
      </c>
      <c r="BD147" s="2">
        <f t="shared" si="188"/>
        <v>0.68634393620643341</v>
      </c>
      <c r="BE147" s="2">
        <f t="shared" si="189"/>
        <v>1.0223220998338043</v>
      </c>
      <c r="BF147" s="2">
        <f t="shared" si="190"/>
        <v>2.832440927023105</v>
      </c>
      <c r="BG147" s="50">
        <f t="shared" si="191"/>
        <v>838.7443538249571</v>
      </c>
      <c r="BH147" s="50">
        <f t="shared" si="192"/>
        <v>373.00809697014029</v>
      </c>
      <c r="BI147" s="50">
        <f t="shared" si="193"/>
        <v>82.689659290406411</v>
      </c>
      <c r="BJ147" s="50">
        <f t="shared" si="194"/>
        <v>18.303493692345235</v>
      </c>
      <c r="BK147" s="2">
        <f t="shared" si="195"/>
        <v>6.5147055046644656E-2</v>
      </c>
      <c r="BL147" s="2">
        <f t="shared" si="196"/>
        <v>0.68634385065997827</v>
      </c>
      <c r="BM147" s="2">
        <f t="shared" si="197"/>
        <v>1.0223221035004313</v>
      </c>
      <c r="BN147" s="2">
        <f t="shared" si="198"/>
        <v>2.8324411615547018</v>
      </c>
      <c r="BO147" s="50">
        <f t="shared" si="199"/>
        <v>838.74432359655918</v>
      </c>
      <c r="BP147" s="50">
        <f t="shared" si="200"/>
        <v>373.00809599394449</v>
      </c>
      <c r="BQ147" s="50">
        <f t="shared" si="201"/>
        <v>82.689659152914217</v>
      </c>
      <c r="BR147" s="50">
        <f t="shared" si="202"/>
        <v>18.303493671181055</v>
      </c>
      <c r="BS147" s="2">
        <f t="shared" si="203"/>
        <v>6.5147054871104615E-2</v>
      </c>
      <c r="BT147" s="2">
        <f t="shared" si="204"/>
        <v>0.68634384692760764</v>
      </c>
      <c r="BU147" s="2">
        <f t="shared" si="205"/>
        <v>1.0223221036604053</v>
      </c>
      <c r="BV147" s="2">
        <f t="shared" si="206"/>
        <v>2.8324411717872588</v>
      </c>
      <c r="BW147" s="50">
        <f t="shared" si="207"/>
        <v>838.74432227770103</v>
      </c>
      <c r="BX147" s="50">
        <f t="shared" si="208"/>
        <v>373.0080959513532</v>
      </c>
      <c r="BY147" s="50">
        <f t="shared" si="209"/>
        <v>82.68965914691546</v>
      </c>
      <c r="BZ147" s="50">
        <f t="shared" si="210"/>
        <v>18.303493670257673</v>
      </c>
      <c r="CA147" s="2">
        <f t="shared" si="211"/>
        <v>6.5147054863445852E-2</v>
      </c>
      <c r="CB147" s="2">
        <f t="shared" si="212"/>
        <v>0.68634384676476445</v>
      </c>
      <c r="CC147" s="2">
        <f t="shared" si="213"/>
        <v>1.0223221036673851</v>
      </c>
      <c r="CD147" s="2">
        <f t="shared" si="214"/>
        <v>2.8324411722337044</v>
      </c>
      <c r="CE147" s="50">
        <f t="shared" si="215"/>
        <v>838.74432222015992</v>
      </c>
      <c r="CF147" s="50">
        <f t="shared" si="216"/>
        <v>373.00809594949499</v>
      </c>
      <c r="CG147" s="50">
        <f t="shared" si="217"/>
        <v>82.68965914665371</v>
      </c>
      <c r="CH147" s="50">
        <f t="shared" si="218"/>
        <v>18.303493670217389</v>
      </c>
      <c r="CI147" s="2">
        <f t="shared" si="219"/>
        <v>6.5147054863111745E-2</v>
      </c>
      <c r="CJ147" s="2">
        <f t="shared" si="220"/>
        <v>0.68634384675765958</v>
      </c>
      <c r="CK147" s="2">
        <f t="shared" si="221"/>
        <v>1.0223221036676895</v>
      </c>
      <c r="CL147" s="2">
        <f t="shared" si="222"/>
        <v>2.8324411722531835</v>
      </c>
      <c r="CM147" s="50">
        <f t="shared" si="223"/>
        <v>838.74432221764948</v>
      </c>
      <c r="CN147" s="50">
        <f t="shared" si="224"/>
        <v>373.00809594941393</v>
      </c>
      <c r="CO147" s="50">
        <f t="shared" si="225"/>
        <v>82.689659146642285</v>
      </c>
      <c r="CP147" s="50">
        <f t="shared" si="226"/>
        <v>18.303493670215623</v>
      </c>
      <c r="CQ147" s="2">
        <f t="shared" si="227"/>
        <v>6.5147054863097145E-2</v>
      </c>
      <c r="CR147" s="2">
        <f t="shared" si="228"/>
        <v>0.68634384675734994</v>
      </c>
      <c r="CS147" s="2">
        <f t="shared" si="229"/>
        <v>1.0223221036677028</v>
      </c>
      <c r="CT147" s="2">
        <f t="shared" si="230"/>
        <v>2.8324411722540317</v>
      </c>
      <c r="CU147" s="50">
        <f t="shared" si="231"/>
        <v>838.74432221754</v>
      </c>
      <c r="CV147" s="50">
        <f t="shared" si="232"/>
        <v>373.0080959494104</v>
      </c>
      <c r="CW147" s="66">
        <f t="shared" si="233"/>
        <v>82.689659146641816</v>
      </c>
      <c r="CX147" s="66">
        <f t="shared" si="234"/>
        <v>18.303493670215552</v>
      </c>
      <c r="CY147" s="67">
        <f t="shared" si="235"/>
        <v>6.5147054863096507E-2</v>
      </c>
      <c r="CZ147" s="67">
        <f t="shared" si="236"/>
        <v>0.68634384675733651</v>
      </c>
      <c r="DA147" s="67">
        <f t="shared" si="237"/>
        <v>1.0223221036677033</v>
      </c>
      <c r="DB147" s="67">
        <f t="shared" si="238"/>
        <v>2.832441172254069</v>
      </c>
      <c r="DC147" s="66">
        <f t="shared" si="239"/>
        <v>838.74432221753534</v>
      </c>
      <c r="DD147" s="50">
        <f t="shared" si="240"/>
        <v>373.00809594941029</v>
      </c>
      <c r="DE147" s="66">
        <f t="shared" si="241"/>
        <v>82.689659146641816</v>
      </c>
      <c r="DF147" s="66">
        <f t="shared" si="242"/>
        <v>18.303493670215552</v>
      </c>
      <c r="DG147" s="67">
        <f t="shared" si="243"/>
        <v>6.5147054863096479E-2</v>
      </c>
      <c r="DH147" s="67">
        <f t="shared" si="244"/>
        <v>0.68634384675733606</v>
      </c>
      <c r="DI147" s="67">
        <f t="shared" si="245"/>
        <v>1.0223221036677033</v>
      </c>
      <c r="DJ147" s="67">
        <f t="shared" si="246"/>
        <v>2.8324411722540703</v>
      </c>
      <c r="DK147" s="66">
        <f t="shared" si="247"/>
        <v>838.74432221753477</v>
      </c>
      <c r="DL147" s="50">
        <f t="shared" si="248"/>
        <v>373.00809594941029</v>
      </c>
      <c r="DM147" s="66">
        <f t="shared" si="249"/>
        <v>82.689659146641816</v>
      </c>
      <c r="DN147" s="66">
        <f t="shared" si="250"/>
        <v>18.303493670215552</v>
      </c>
      <c r="DO147" s="67">
        <f t="shared" si="251"/>
        <v>6.5147054863096479E-2</v>
      </c>
      <c r="DP147" s="67">
        <f t="shared" si="252"/>
        <v>0.68634384675733606</v>
      </c>
      <c r="DQ147" s="67">
        <f t="shared" si="253"/>
        <v>1.0223221036677033</v>
      </c>
      <c r="DR147" s="67">
        <f t="shared" si="254"/>
        <v>2.8324411722540703</v>
      </c>
      <c r="DS147" s="66">
        <f t="shared" si="255"/>
        <v>838.74432221753477</v>
      </c>
      <c r="DT147" s="50">
        <f t="shared" si="256"/>
        <v>373.00809594941029</v>
      </c>
      <c r="DU147" s="66">
        <f t="shared" si="257"/>
        <v>82.689659146641816</v>
      </c>
      <c r="DV147" s="66">
        <f t="shared" si="258"/>
        <v>18.303493670215552</v>
      </c>
      <c r="DW147" s="67">
        <f t="shared" si="259"/>
        <v>6.5147054863096479E-2</v>
      </c>
      <c r="DX147" s="67">
        <f t="shared" si="260"/>
        <v>0.68634384675733606</v>
      </c>
      <c r="DY147" s="67">
        <f t="shared" si="261"/>
        <v>1.0223221036677033</v>
      </c>
      <c r="DZ147" s="67">
        <f t="shared" si="262"/>
        <v>2.8324411722540703</v>
      </c>
      <c r="EA147" s="66">
        <f t="shared" si="263"/>
        <v>838.74432221753477</v>
      </c>
      <c r="EB147" s="50">
        <f t="shared" si="264"/>
        <v>373.00809594941029</v>
      </c>
      <c r="EC147" s="66">
        <f t="shared" si="265"/>
        <v>82.689659146641816</v>
      </c>
      <c r="ED147" s="66">
        <f t="shared" si="266"/>
        <v>18.303493670215552</v>
      </c>
      <c r="EE147" s="67">
        <f t="shared" si="267"/>
        <v>6.5147054863096479E-2</v>
      </c>
      <c r="EF147" s="67">
        <f t="shared" si="268"/>
        <v>0.68634384675733606</v>
      </c>
      <c r="EG147" s="67">
        <f t="shared" si="269"/>
        <v>1.0223221036677033</v>
      </c>
      <c r="EH147" s="67">
        <f t="shared" si="270"/>
        <v>2.8324411722540703</v>
      </c>
      <c r="EI147" s="66">
        <f t="shared" si="271"/>
        <v>838.74432221753477</v>
      </c>
      <c r="EJ147" s="50">
        <f t="shared" si="272"/>
        <v>373.00809594941029</v>
      </c>
      <c r="EK147" s="66">
        <f t="shared" si="273"/>
        <v>82.689659146641816</v>
      </c>
      <c r="EL147" s="66">
        <f t="shared" si="274"/>
        <v>18.303493670215552</v>
      </c>
      <c r="EM147" s="67">
        <f t="shared" si="275"/>
        <v>6.5147054863096479E-2</v>
      </c>
      <c r="EN147" s="67">
        <f t="shared" si="276"/>
        <v>0.68634384675733606</v>
      </c>
      <c r="EO147" s="67">
        <f t="shared" si="277"/>
        <v>1.0223221036677033</v>
      </c>
      <c r="EP147" s="67">
        <f t="shared" si="278"/>
        <v>2.8324411722540703</v>
      </c>
      <c r="EQ147" s="50">
        <f t="shared" si="279"/>
        <v>0.69408083286475553</v>
      </c>
      <c r="ER147" s="50">
        <f t="shared" si="280"/>
        <v>99.858095949410313</v>
      </c>
    </row>
    <row r="148" spans="19:148" x14ac:dyDescent="0.25">
      <c r="S148" s="50">
        <v>0.86</v>
      </c>
      <c r="T148" s="56">
        <f t="shared" si="154"/>
        <v>379.67868266023976</v>
      </c>
      <c r="U148" s="50">
        <f t="shared" si="155"/>
        <v>83.648697165555632</v>
      </c>
      <c r="V148" s="50">
        <f t="shared" si="156"/>
        <v>18.449970486535815</v>
      </c>
      <c r="W148" s="2">
        <f t="shared" si="281"/>
        <v>6.6325563559127915E-2</v>
      </c>
      <c r="X148" s="2">
        <f t="shared" si="282"/>
        <v>0.71197723205234709</v>
      </c>
      <c r="Y148" s="2">
        <f t="shared" si="157"/>
        <v>1.0184373144033663</v>
      </c>
      <c r="Z148" s="2">
        <f t="shared" si="158"/>
        <v>2.8092192235840963</v>
      </c>
      <c r="AA148" s="50">
        <f t="shared" si="159"/>
        <v>855.24681843399662</v>
      </c>
      <c r="AB148" s="50">
        <f t="shared" si="160"/>
        <v>373.53680533593229</v>
      </c>
      <c r="AC148" s="50">
        <f t="shared" si="161"/>
        <v>82.764244837788638</v>
      </c>
      <c r="AD148" s="50">
        <f t="shared" si="162"/>
        <v>18.314967715917788</v>
      </c>
      <c r="AE148" s="2">
        <f t="shared" si="163"/>
        <v>6.5241997205007521E-2</v>
      </c>
      <c r="AF148" s="2">
        <f t="shared" si="164"/>
        <v>0.68836610228334172</v>
      </c>
      <c r="AG148" s="2">
        <f t="shared" si="165"/>
        <v>1.0192954290178364</v>
      </c>
      <c r="AH148" s="2">
        <f t="shared" si="166"/>
        <v>2.8753294786180095</v>
      </c>
      <c r="AI148" s="50">
        <f t="shared" si="167"/>
        <v>847.35966191521652</v>
      </c>
      <c r="AJ148" s="50">
        <f t="shared" si="168"/>
        <v>373.28516240176305</v>
      </c>
      <c r="AK148" s="50">
        <f t="shared" si="169"/>
        <v>82.728715373806111</v>
      </c>
      <c r="AL148" s="50">
        <f t="shared" si="170"/>
        <v>18.309503694662258</v>
      </c>
      <c r="AM148" s="2">
        <f t="shared" si="171"/>
        <v>6.519684128097139E-2</v>
      </c>
      <c r="AN148" s="2">
        <f t="shared" si="172"/>
        <v>0.68740339673379525</v>
      </c>
      <c r="AO148" s="2">
        <f t="shared" si="173"/>
        <v>1.0193314431568323</v>
      </c>
      <c r="AP148" s="2">
        <f t="shared" si="174"/>
        <v>2.8780892183451909</v>
      </c>
      <c r="AQ148" s="50">
        <f t="shared" si="175"/>
        <v>847.02643381190342</v>
      </c>
      <c r="AR148" s="50">
        <f t="shared" si="176"/>
        <v>373.27448867137196</v>
      </c>
      <c r="AS148" s="50">
        <f t="shared" si="177"/>
        <v>82.72720955114815</v>
      </c>
      <c r="AT148" s="50">
        <f t="shared" si="178"/>
        <v>18.30927204706915</v>
      </c>
      <c r="AU148" s="2">
        <f t="shared" si="179"/>
        <v>6.5194924631745199E-2</v>
      </c>
      <c r="AV148" s="2">
        <f t="shared" si="180"/>
        <v>0.68736257044041282</v>
      </c>
      <c r="AW148" s="2">
        <f t="shared" si="181"/>
        <v>1.019332972268636</v>
      </c>
      <c r="AX148" s="2">
        <f t="shared" si="182"/>
        <v>2.8782063666520568</v>
      </c>
      <c r="AY148" s="50">
        <f t="shared" si="183"/>
        <v>847.01228140082287</v>
      </c>
      <c r="AZ148" s="50">
        <f t="shared" si="184"/>
        <v>373.2740352754613</v>
      </c>
      <c r="BA148" s="50">
        <f t="shared" si="185"/>
        <v>82.727145589371816</v>
      </c>
      <c r="BB148" s="50">
        <f t="shared" si="186"/>
        <v>18.309262207411237</v>
      </c>
      <c r="BC148" s="2">
        <f t="shared" si="187"/>
        <v>6.519484321446857E-2</v>
      </c>
      <c r="BD148" s="2">
        <f t="shared" si="188"/>
        <v>0.68736083624625677</v>
      </c>
      <c r="BE148" s="2">
        <f t="shared" si="189"/>
        <v>1.0193330372246043</v>
      </c>
      <c r="BF148" s="2">
        <f t="shared" si="190"/>
        <v>2.8782113430105811</v>
      </c>
      <c r="BG148" s="50">
        <f t="shared" si="191"/>
        <v>847.01168020567934</v>
      </c>
      <c r="BH148" s="50">
        <f t="shared" si="192"/>
        <v>373.27401601504334</v>
      </c>
      <c r="BI148" s="50">
        <f t="shared" si="193"/>
        <v>82.727142872256962</v>
      </c>
      <c r="BJ148" s="50">
        <f t="shared" si="194"/>
        <v>18.309261789419484</v>
      </c>
      <c r="BK148" s="2">
        <f t="shared" si="195"/>
        <v>6.5194839755829737E-2</v>
      </c>
      <c r="BL148" s="2">
        <f t="shared" si="196"/>
        <v>0.6873607625771041</v>
      </c>
      <c r="BM148" s="2">
        <f t="shared" si="197"/>
        <v>1.0193330399839615</v>
      </c>
      <c r="BN148" s="2">
        <f t="shared" si="198"/>
        <v>2.8782115544083395</v>
      </c>
      <c r="BO148" s="50">
        <f t="shared" si="199"/>
        <v>847.01165466663906</v>
      </c>
      <c r="BP148" s="50">
        <f t="shared" si="200"/>
        <v>373.27401519685179</v>
      </c>
      <c r="BQ148" s="50">
        <f t="shared" si="201"/>
        <v>82.727142756832606</v>
      </c>
      <c r="BR148" s="50">
        <f t="shared" si="202"/>
        <v>18.309261771662996</v>
      </c>
      <c r="BS148" s="2">
        <f t="shared" si="203"/>
        <v>6.5194839608905153E-2</v>
      </c>
      <c r="BT148" s="2">
        <f t="shared" si="204"/>
        <v>0.687360759447604</v>
      </c>
      <c r="BU148" s="2">
        <f t="shared" si="205"/>
        <v>1.0193330401011804</v>
      </c>
      <c r="BV148" s="2">
        <f t="shared" si="206"/>
        <v>2.8782115633886161</v>
      </c>
      <c r="BW148" s="50">
        <f t="shared" si="207"/>
        <v>847.01165358172852</v>
      </c>
      <c r="BX148" s="50">
        <f t="shared" si="208"/>
        <v>373.27401516209466</v>
      </c>
      <c r="BY148" s="50">
        <f t="shared" si="209"/>
        <v>82.727142751929378</v>
      </c>
      <c r="BZ148" s="50">
        <f t="shared" si="210"/>
        <v>18.309261770908694</v>
      </c>
      <c r="CA148" s="2">
        <f t="shared" si="211"/>
        <v>6.5194839602663701E-2</v>
      </c>
      <c r="CB148" s="2">
        <f t="shared" si="212"/>
        <v>0.68736075931466178</v>
      </c>
      <c r="CC148" s="2">
        <f t="shared" si="213"/>
        <v>1.01933304010616</v>
      </c>
      <c r="CD148" s="2">
        <f t="shared" si="214"/>
        <v>2.8782115637701002</v>
      </c>
      <c r="CE148" s="50">
        <f t="shared" si="215"/>
        <v>847.0116535356409</v>
      </c>
      <c r="CF148" s="50">
        <f t="shared" si="216"/>
        <v>373.27401516061809</v>
      </c>
      <c r="CG148" s="50">
        <f t="shared" si="217"/>
        <v>82.727142751721061</v>
      </c>
      <c r="CH148" s="50">
        <f t="shared" si="218"/>
        <v>18.309261770876649</v>
      </c>
      <c r="CI148" s="2">
        <f t="shared" si="219"/>
        <v>6.5194839602398566E-2</v>
      </c>
      <c r="CJ148" s="2">
        <f t="shared" si="220"/>
        <v>0.68736075930901386</v>
      </c>
      <c r="CK148" s="2">
        <f t="shared" si="221"/>
        <v>1.0193330401063714</v>
      </c>
      <c r="CL148" s="2">
        <f t="shared" si="222"/>
        <v>2.8782115637863077</v>
      </c>
      <c r="CM148" s="50">
        <f t="shared" si="223"/>
        <v>847.01165353368299</v>
      </c>
      <c r="CN148" s="50">
        <f t="shared" si="224"/>
        <v>373.27401516055545</v>
      </c>
      <c r="CO148" s="50">
        <f t="shared" si="225"/>
        <v>82.727142751712208</v>
      </c>
      <c r="CP148" s="50">
        <f t="shared" si="226"/>
        <v>18.309261770875295</v>
      </c>
      <c r="CQ148" s="2">
        <f t="shared" si="227"/>
        <v>6.5194839602387339E-2</v>
      </c>
      <c r="CR148" s="2">
        <f t="shared" si="228"/>
        <v>0.68736075930877405</v>
      </c>
      <c r="CS148" s="2">
        <f t="shared" si="229"/>
        <v>1.0193330401063805</v>
      </c>
      <c r="CT148" s="2">
        <f t="shared" si="230"/>
        <v>2.8782115637869961</v>
      </c>
      <c r="CU148" s="50">
        <f t="shared" si="231"/>
        <v>847.01165353359977</v>
      </c>
      <c r="CV148" s="50">
        <f t="shared" si="232"/>
        <v>373.27401516055272</v>
      </c>
      <c r="CW148" s="66">
        <f t="shared" si="233"/>
        <v>82.727142751711838</v>
      </c>
      <c r="CX148" s="66">
        <f t="shared" si="234"/>
        <v>18.309261770875235</v>
      </c>
      <c r="CY148" s="67">
        <f t="shared" si="235"/>
        <v>6.5194839602386839E-2</v>
      </c>
      <c r="CZ148" s="67">
        <f t="shared" si="236"/>
        <v>0.68736075930876361</v>
      </c>
      <c r="DA148" s="67">
        <f t="shared" si="237"/>
        <v>1.0193330401063809</v>
      </c>
      <c r="DB148" s="67">
        <f t="shared" si="238"/>
        <v>2.8782115637870263</v>
      </c>
      <c r="DC148" s="66">
        <f t="shared" si="239"/>
        <v>847.01165353359636</v>
      </c>
      <c r="DD148" s="50">
        <f t="shared" si="240"/>
        <v>373.27401516055261</v>
      </c>
      <c r="DE148" s="66">
        <f t="shared" si="241"/>
        <v>82.72714275171181</v>
      </c>
      <c r="DF148" s="66">
        <f t="shared" si="242"/>
        <v>18.309261770875224</v>
      </c>
      <c r="DG148" s="67">
        <f t="shared" si="243"/>
        <v>6.5194839602386798E-2</v>
      </c>
      <c r="DH148" s="67">
        <f t="shared" si="244"/>
        <v>0.68736075930876339</v>
      </c>
      <c r="DI148" s="67">
        <f t="shared" si="245"/>
        <v>1.0193330401063809</v>
      </c>
      <c r="DJ148" s="67">
        <f t="shared" si="246"/>
        <v>2.8782115637870271</v>
      </c>
      <c r="DK148" s="66">
        <f t="shared" si="247"/>
        <v>847.0116535335959</v>
      </c>
      <c r="DL148" s="50">
        <f t="shared" si="248"/>
        <v>373.27401516055261</v>
      </c>
      <c r="DM148" s="66">
        <f t="shared" si="249"/>
        <v>82.72714275171181</v>
      </c>
      <c r="DN148" s="66">
        <f t="shared" si="250"/>
        <v>18.309261770875224</v>
      </c>
      <c r="DO148" s="67">
        <f t="shared" si="251"/>
        <v>6.5194839602386798E-2</v>
      </c>
      <c r="DP148" s="67">
        <f t="shared" si="252"/>
        <v>0.68736075930876339</v>
      </c>
      <c r="DQ148" s="67">
        <f t="shared" si="253"/>
        <v>1.0193330401063809</v>
      </c>
      <c r="DR148" s="67">
        <f t="shared" si="254"/>
        <v>2.8782115637870271</v>
      </c>
      <c r="DS148" s="66">
        <f t="shared" si="255"/>
        <v>847.0116535335959</v>
      </c>
      <c r="DT148" s="50">
        <f t="shared" si="256"/>
        <v>373.27401516055261</v>
      </c>
      <c r="DU148" s="66">
        <f t="shared" si="257"/>
        <v>82.72714275171181</v>
      </c>
      <c r="DV148" s="66">
        <f t="shared" si="258"/>
        <v>18.309261770875224</v>
      </c>
      <c r="DW148" s="67">
        <f t="shared" si="259"/>
        <v>6.5194839602386798E-2</v>
      </c>
      <c r="DX148" s="67">
        <f t="shared" si="260"/>
        <v>0.68736075930876339</v>
      </c>
      <c r="DY148" s="67">
        <f t="shared" si="261"/>
        <v>1.0193330401063809</v>
      </c>
      <c r="DZ148" s="67">
        <f t="shared" si="262"/>
        <v>2.8782115637870271</v>
      </c>
      <c r="EA148" s="66">
        <f t="shared" si="263"/>
        <v>847.0116535335959</v>
      </c>
      <c r="EB148" s="50">
        <f t="shared" si="264"/>
        <v>373.27401516055261</v>
      </c>
      <c r="EC148" s="66">
        <f t="shared" si="265"/>
        <v>82.72714275171181</v>
      </c>
      <c r="ED148" s="66">
        <f t="shared" si="266"/>
        <v>18.309261770875224</v>
      </c>
      <c r="EE148" s="67">
        <f t="shared" si="267"/>
        <v>6.5194839602386798E-2</v>
      </c>
      <c r="EF148" s="67">
        <f t="shared" si="268"/>
        <v>0.68736075930876339</v>
      </c>
      <c r="EG148" s="67">
        <f t="shared" si="269"/>
        <v>1.0193330401063809</v>
      </c>
      <c r="EH148" s="67">
        <f t="shared" si="270"/>
        <v>2.8782115637870271</v>
      </c>
      <c r="EI148" s="66">
        <f t="shared" si="271"/>
        <v>847.0116535335959</v>
      </c>
      <c r="EJ148" s="50">
        <f t="shared" si="272"/>
        <v>373.27401516055261</v>
      </c>
      <c r="EK148" s="66">
        <f t="shared" si="273"/>
        <v>82.72714275171181</v>
      </c>
      <c r="EL148" s="66">
        <f t="shared" si="274"/>
        <v>18.309261770875224</v>
      </c>
      <c r="EM148" s="67">
        <f t="shared" si="275"/>
        <v>6.5194839602386798E-2</v>
      </c>
      <c r="EN148" s="67">
        <f t="shared" si="276"/>
        <v>0.68736075930876339</v>
      </c>
      <c r="EO148" s="67">
        <f t="shared" si="277"/>
        <v>1.0193330401063809</v>
      </c>
      <c r="EP148" s="67">
        <f t="shared" si="278"/>
        <v>2.8782115637870271</v>
      </c>
      <c r="EQ148" s="50">
        <f t="shared" si="279"/>
        <v>0.70709492452220946</v>
      </c>
      <c r="ER148" s="50">
        <f t="shared" si="280"/>
        <v>100.12401516055263</v>
      </c>
    </row>
    <row r="149" spans="19:148" x14ac:dyDescent="0.25">
      <c r="S149" s="50">
        <v>0.87</v>
      </c>
      <c r="T149" s="56">
        <f t="shared" si="154"/>
        <v>379.64622521285202</v>
      </c>
      <c r="U149" s="50">
        <f t="shared" si="155"/>
        <v>83.643933676834266</v>
      </c>
      <c r="V149" s="50">
        <f t="shared" si="156"/>
        <v>18.449248630900644</v>
      </c>
      <c r="W149" s="2">
        <f t="shared" si="281"/>
        <v>6.63199321771369E-2</v>
      </c>
      <c r="X149" s="2">
        <f t="shared" si="282"/>
        <v>0.71185186764589103</v>
      </c>
      <c r="Y149" s="2">
        <f t="shared" si="157"/>
        <v>1.0158366039431193</v>
      </c>
      <c r="Z149" s="2">
        <f t="shared" si="158"/>
        <v>2.856048851802885</v>
      </c>
      <c r="AA149" s="50">
        <f t="shared" si="159"/>
        <v>863.51734397516316</v>
      </c>
      <c r="AB149" s="50">
        <f t="shared" si="160"/>
        <v>373.79865723553314</v>
      </c>
      <c r="AC149" s="50">
        <f t="shared" si="161"/>
        <v>82.801273511740689</v>
      </c>
      <c r="AD149" s="50">
        <f t="shared" si="162"/>
        <v>18.320658951473799</v>
      </c>
      <c r="AE149" s="2">
        <f t="shared" si="163"/>
        <v>6.5288922210883879E-2</v>
      </c>
      <c r="AF149" s="2">
        <f t="shared" si="164"/>
        <v>0.6893682484647824</v>
      </c>
      <c r="AG149" s="2">
        <f t="shared" si="165"/>
        <v>1.0165442545911494</v>
      </c>
      <c r="AH149" s="2">
        <f t="shared" si="166"/>
        <v>2.9219509200191625</v>
      </c>
      <c r="AI149" s="50">
        <f t="shared" si="167"/>
        <v>856.16828023052994</v>
      </c>
      <c r="AJ149" s="50">
        <f t="shared" si="168"/>
        <v>373.56608145265375</v>
      </c>
      <c r="AK149" s="50">
        <f t="shared" si="169"/>
        <v>82.768381864990928</v>
      </c>
      <c r="AL149" s="50">
        <f t="shared" si="170"/>
        <v>18.315603738521055</v>
      </c>
      <c r="AM149" s="2">
        <f t="shared" si="171"/>
        <v>6.524724679800438E-2</v>
      </c>
      <c r="AN149" s="2">
        <f t="shared" si="172"/>
        <v>0.68847812685747622</v>
      </c>
      <c r="AO149" s="2">
        <f t="shared" si="173"/>
        <v>1.0165730613772161</v>
      </c>
      <c r="AP149" s="2">
        <f t="shared" si="174"/>
        <v>2.9246210067234792</v>
      </c>
      <c r="AQ149" s="50">
        <f t="shared" si="175"/>
        <v>855.86714823847251</v>
      </c>
      <c r="AR149" s="50">
        <f t="shared" si="176"/>
        <v>373.55651689730848</v>
      </c>
      <c r="AS149" s="50">
        <f t="shared" si="177"/>
        <v>82.767030210354221</v>
      </c>
      <c r="AT149" s="50">
        <f t="shared" si="178"/>
        <v>18.315395941120613</v>
      </c>
      <c r="AU149" s="2">
        <f t="shared" si="179"/>
        <v>6.5245531835508533E-2</v>
      </c>
      <c r="AV149" s="2">
        <f t="shared" si="180"/>
        <v>0.68844152770636025</v>
      </c>
      <c r="AW149" s="2">
        <f t="shared" si="181"/>
        <v>1.0165742471525268</v>
      </c>
      <c r="AX149" s="2">
        <f t="shared" si="182"/>
        <v>2.9247308944059105</v>
      </c>
      <c r="AY149" s="50">
        <f t="shared" si="183"/>
        <v>855.85474938817754</v>
      </c>
      <c r="AZ149" s="50">
        <f t="shared" si="184"/>
        <v>373.55612302622262</v>
      </c>
      <c r="BA149" s="50">
        <f t="shared" si="185"/>
        <v>82.766974550521823</v>
      </c>
      <c r="BB149" s="50">
        <f t="shared" si="186"/>
        <v>18.315387384126797</v>
      </c>
      <c r="BC149" s="2">
        <f t="shared" si="187"/>
        <v>6.5245461211035555E-2</v>
      </c>
      <c r="BD149" s="2">
        <f t="shared" si="188"/>
        <v>0.68844002055421261</v>
      </c>
      <c r="BE149" s="2">
        <f t="shared" si="189"/>
        <v>1.0165742959849728</v>
      </c>
      <c r="BF149" s="2">
        <f t="shared" si="190"/>
        <v>2.9247354197502813</v>
      </c>
      <c r="BG149" s="50">
        <f t="shared" si="191"/>
        <v>855.85423877466121</v>
      </c>
      <c r="BH149" s="50">
        <f t="shared" si="192"/>
        <v>373.55610680559482</v>
      </c>
      <c r="BI149" s="50">
        <f t="shared" si="193"/>
        <v>82.766972258309124</v>
      </c>
      <c r="BJ149" s="50">
        <f t="shared" si="194"/>
        <v>18.315387031727973</v>
      </c>
      <c r="BK149" s="2">
        <f t="shared" si="195"/>
        <v>6.5245458302534351E-2</v>
      </c>
      <c r="BL149" s="2">
        <f t="shared" si="196"/>
        <v>0.68843995848581685</v>
      </c>
      <c r="BM149" s="2">
        <f t="shared" si="197"/>
        <v>1.0165742979960222</v>
      </c>
      <c r="BN149" s="2">
        <f t="shared" si="198"/>
        <v>2.9247356061158758</v>
      </c>
      <c r="BO149" s="50">
        <f t="shared" si="199"/>
        <v>855.8542177462358</v>
      </c>
      <c r="BP149" s="50">
        <f t="shared" si="200"/>
        <v>373.55610613758597</v>
      </c>
      <c r="BQ149" s="50">
        <f t="shared" si="201"/>
        <v>82.766972163909713</v>
      </c>
      <c r="BR149" s="50">
        <f t="shared" si="202"/>
        <v>18.315387017215244</v>
      </c>
      <c r="BS149" s="2">
        <f t="shared" si="203"/>
        <v>6.5245458182754443E-2</v>
      </c>
      <c r="BT149" s="2">
        <f t="shared" si="204"/>
        <v>0.68843995592967466</v>
      </c>
      <c r="BU149" s="2">
        <f t="shared" si="205"/>
        <v>1.0165742980788426</v>
      </c>
      <c r="BV149" s="2">
        <f t="shared" si="206"/>
        <v>2.9247356137909089</v>
      </c>
      <c r="BW149" s="50">
        <f t="shared" si="207"/>
        <v>855.85421688022905</v>
      </c>
      <c r="BX149" s="50">
        <f t="shared" si="208"/>
        <v>373.55610611007558</v>
      </c>
      <c r="BY149" s="50">
        <f t="shared" si="209"/>
        <v>82.766972160022078</v>
      </c>
      <c r="BZ149" s="50">
        <f t="shared" si="210"/>
        <v>18.315387016617574</v>
      </c>
      <c r="CA149" s="2">
        <f t="shared" si="211"/>
        <v>6.5245458177821625E-2</v>
      </c>
      <c r="CB149" s="2">
        <f t="shared" si="212"/>
        <v>0.68843995582440587</v>
      </c>
      <c r="CC149" s="2">
        <f t="shared" si="213"/>
        <v>1.0165742980822534</v>
      </c>
      <c r="CD149" s="2">
        <f t="shared" si="214"/>
        <v>2.9247356141069871</v>
      </c>
      <c r="CE149" s="50">
        <f t="shared" si="215"/>
        <v>855.85421684456492</v>
      </c>
      <c r="CF149" s="50">
        <f t="shared" si="216"/>
        <v>373.55610610894269</v>
      </c>
      <c r="CG149" s="50">
        <f t="shared" si="217"/>
        <v>82.766972159861965</v>
      </c>
      <c r="CH149" s="50">
        <f t="shared" si="218"/>
        <v>18.315387016592965</v>
      </c>
      <c r="CI149" s="2">
        <f t="shared" si="219"/>
        <v>6.5245458177618523E-2</v>
      </c>
      <c r="CJ149" s="2">
        <f t="shared" si="220"/>
        <v>0.68843995582007056</v>
      </c>
      <c r="CK149" s="2">
        <f t="shared" si="221"/>
        <v>1.0165742980823937</v>
      </c>
      <c r="CL149" s="2">
        <f t="shared" si="222"/>
        <v>2.9247356141200043</v>
      </c>
      <c r="CM149" s="50">
        <f t="shared" si="223"/>
        <v>855.85421684309574</v>
      </c>
      <c r="CN149" s="50">
        <f t="shared" si="224"/>
        <v>373.55610610889596</v>
      </c>
      <c r="CO149" s="50">
        <f t="shared" si="225"/>
        <v>82.766972159855385</v>
      </c>
      <c r="CP149" s="50">
        <f t="shared" si="226"/>
        <v>18.315387016591945</v>
      </c>
      <c r="CQ149" s="2">
        <f t="shared" si="227"/>
        <v>6.5245458177610099E-2</v>
      </c>
      <c r="CR149" s="2">
        <f t="shared" si="228"/>
        <v>0.68843995581989192</v>
      </c>
      <c r="CS149" s="2">
        <f t="shared" si="229"/>
        <v>1.0165742980823995</v>
      </c>
      <c r="CT149" s="2">
        <f t="shared" si="230"/>
        <v>2.9247356141205412</v>
      </c>
      <c r="CU149" s="50">
        <f t="shared" si="231"/>
        <v>855.85421684303515</v>
      </c>
      <c r="CV149" s="50">
        <f t="shared" si="232"/>
        <v>373.55610610889403</v>
      </c>
      <c r="CW149" s="66">
        <f t="shared" si="233"/>
        <v>82.766972159855086</v>
      </c>
      <c r="CX149" s="66">
        <f t="shared" si="234"/>
        <v>18.315387016591902</v>
      </c>
      <c r="CY149" s="67">
        <f t="shared" si="235"/>
        <v>6.5245458177609766E-2</v>
      </c>
      <c r="CZ149" s="67">
        <f t="shared" si="236"/>
        <v>0.68843995581988437</v>
      </c>
      <c r="DA149" s="67">
        <f t="shared" si="237"/>
        <v>1.0165742980823997</v>
      </c>
      <c r="DB149" s="67">
        <f t="shared" si="238"/>
        <v>2.9247356141205634</v>
      </c>
      <c r="DC149" s="66">
        <f t="shared" si="239"/>
        <v>855.85421684303287</v>
      </c>
      <c r="DD149" s="50">
        <f t="shared" si="240"/>
        <v>373.55610610889403</v>
      </c>
      <c r="DE149" s="66">
        <f t="shared" si="241"/>
        <v>82.766972159855086</v>
      </c>
      <c r="DF149" s="66">
        <f t="shared" si="242"/>
        <v>18.315387016591902</v>
      </c>
      <c r="DG149" s="67">
        <f t="shared" si="243"/>
        <v>6.5245458177609766E-2</v>
      </c>
      <c r="DH149" s="67">
        <f t="shared" si="244"/>
        <v>0.68843995581988437</v>
      </c>
      <c r="DI149" s="67">
        <f t="shared" si="245"/>
        <v>1.0165742980823997</v>
      </c>
      <c r="DJ149" s="67">
        <f t="shared" si="246"/>
        <v>2.9247356141205634</v>
      </c>
      <c r="DK149" s="66">
        <f t="shared" si="247"/>
        <v>855.85421684303287</v>
      </c>
      <c r="DL149" s="50">
        <f t="shared" si="248"/>
        <v>373.55610610889403</v>
      </c>
      <c r="DM149" s="66">
        <f t="shared" si="249"/>
        <v>82.766972159855086</v>
      </c>
      <c r="DN149" s="66">
        <f t="shared" si="250"/>
        <v>18.315387016591902</v>
      </c>
      <c r="DO149" s="67">
        <f t="shared" si="251"/>
        <v>6.5245458177609766E-2</v>
      </c>
      <c r="DP149" s="67">
        <f t="shared" si="252"/>
        <v>0.68843995581988437</v>
      </c>
      <c r="DQ149" s="67">
        <f t="shared" si="253"/>
        <v>1.0165742980823997</v>
      </c>
      <c r="DR149" s="67">
        <f t="shared" si="254"/>
        <v>2.9247356141205634</v>
      </c>
      <c r="DS149" s="66">
        <f t="shared" si="255"/>
        <v>855.85421684303287</v>
      </c>
      <c r="DT149" s="50">
        <f t="shared" si="256"/>
        <v>373.55610610889403</v>
      </c>
      <c r="DU149" s="66">
        <f t="shared" si="257"/>
        <v>82.766972159855086</v>
      </c>
      <c r="DV149" s="66">
        <f t="shared" si="258"/>
        <v>18.315387016591902</v>
      </c>
      <c r="DW149" s="67">
        <f t="shared" si="259"/>
        <v>6.5245458177609766E-2</v>
      </c>
      <c r="DX149" s="67">
        <f t="shared" si="260"/>
        <v>0.68843995581988437</v>
      </c>
      <c r="DY149" s="67">
        <f t="shared" si="261"/>
        <v>1.0165742980823997</v>
      </c>
      <c r="DZ149" s="67">
        <f t="shared" si="262"/>
        <v>2.9247356141205634</v>
      </c>
      <c r="EA149" s="66">
        <f t="shared" si="263"/>
        <v>855.85421684303287</v>
      </c>
      <c r="EB149" s="50">
        <f t="shared" si="264"/>
        <v>373.55610610889403</v>
      </c>
      <c r="EC149" s="66">
        <f t="shared" si="265"/>
        <v>82.766972159855086</v>
      </c>
      <c r="ED149" s="66">
        <f t="shared" si="266"/>
        <v>18.315387016591902</v>
      </c>
      <c r="EE149" s="67">
        <f t="shared" si="267"/>
        <v>6.5245458177609766E-2</v>
      </c>
      <c r="EF149" s="67">
        <f t="shared" si="268"/>
        <v>0.68843995581988437</v>
      </c>
      <c r="EG149" s="67">
        <f t="shared" si="269"/>
        <v>1.0165742980823997</v>
      </c>
      <c r="EH149" s="67">
        <f t="shared" si="270"/>
        <v>2.9247356141205634</v>
      </c>
      <c r="EI149" s="66">
        <f t="shared" si="271"/>
        <v>855.85421684303287</v>
      </c>
      <c r="EJ149" s="50">
        <f t="shared" si="272"/>
        <v>373.55610610889403</v>
      </c>
      <c r="EK149" s="66">
        <f t="shared" si="273"/>
        <v>82.766972159855086</v>
      </c>
      <c r="EL149" s="66">
        <f t="shared" si="274"/>
        <v>18.315387016591902</v>
      </c>
      <c r="EM149" s="67">
        <f t="shared" si="275"/>
        <v>6.5245458177609766E-2</v>
      </c>
      <c r="EN149" s="67">
        <f t="shared" si="276"/>
        <v>0.68843995581988437</v>
      </c>
      <c r="EO149" s="67">
        <f t="shared" si="277"/>
        <v>1.0165742980823997</v>
      </c>
      <c r="EP149" s="67">
        <f t="shared" si="278"/>
        <v>2.9247356141205634</v>
      </c>
      <c r="EQ149" s="50">
        <f t="shared" si="279"/>
        <v>0.72082850832843248</v>
      </c>
      <c r="ER149" s="50">
        <f t="shared" si="280"/>
        <v>100.40610610889405</v>
      </c>
    </row>
    <row r="150" spans="19:148" x14ac:dyDescent="0.25">
      <c r="S150" s="50">
        <v>0.88</v>
      </c>
      <c r="T150" s="56">
        <f t="shared" si="154"/>
        <v>379.61376776546433</v>
      </c>
      <c r="U150" s="50">
        <f t="shared" si="155"/>
        <v>83.639171162438743</v>
      </c>
      <c r="V150" s="50">
        <f t="shared" si="156"/>
        <v>18.448526866028104</v>
      </c>
      <c r="W150" s="2">
        <f t="shared" si="281"/>
        <v>6.6314299775620061E-2</v>
      </c>
      <c r="X150" s="2">
        <f t="shared" si="282"/>
        <v>0.71172650962136685</v>
      </c>
      <c r="Y150" s="2">
        <f t="shared" si="157"/>
        <v>1.0134446984206049</v>
      </c>
      <c r="Z150" s="2">
        <f t="shared" si="158"/>
        <v>2.9040102619159414</v>
      </c>
      <c r="AA150" s="50">
        <f t="shared" si="159"/>
        <v>872.37402220609295</v>
      </c>
      <c r="AB150" s="50">
        <f t="shared" si="160"/>
        <v>374.07681185529088</v>
      </c>
      <c r="AC150" s="50">
        <f t="shared" si="161"/>
        <v>82.840672341375353</v>
      </c>
      <c r="AD150" s="50">
        <f t="shared" si="162"/>
        <v>18.326710723276967</v>
      </c>
      <c r="AE150" s="2">
        <f t="shared" si="163"/>
        <v>6.5338698412792481E-2</v>
      </c>
      <c r="AF150" s="2">
        <f t="shared" si="164"/>
        <v>0.69043321795523704</v>
      </c>
      <c r="AG150" s="2">
        <f t="shared" si="165"/>
        <v>1.0140183171141099</v>
      </c>
      <c r="AH150" s="2">
        <f t="shared" si="166"/>
        <v>2.9693346564347203</v>
      </c>
      <c r="AI150" s="50">
        <f t="shared" si="167"/>
        <v>865.59461929673193</v>
      </c>
      <c r="AJ150" s="50">
        <f t="shared" si="168"/>
        <v>373.86410441555449</v>
      </c>
      <c r="AK150" s="50">
        <f t="shared" si="169"/>
        <v>82.810537676653354</v>
      </c>
      <c r="AL150" s="50">
        <f t="shared" si="170"/>
        <v>18.322082301347734</v>
      </c>
      <c r="AM150" s="2">
        <f t="shared" si="171"/>
        <v>6.5300640606999305E-2</v>
      </c>
      <c r="AN150" s="2">
        <f t="shared" si="172"/>
        <v>0.68961878589891856</v>
      </c>
      <c r="AO150" s="2">
        <f t="shared" si="173"/>
        <v>1.0140408502417146</v>
      </c>
      <c r="AP150" s="2">
        <f t="shared" si="174"/>
        <v>2.9718902608137192</v>
      </c>
      <c r="AQ150" s="50">
        <f t="shared" si="175"/>
        <v>865.32658174852691</v>
      </c>
      <c r="AR150" s="50">
        <f t="shared" si="176"/>
        <v>373.85566674755819</v>
      </c>
      <c r="AS150" s="50">
        <f t="shared" si="177"/>
        <v>82.809343102190411</v>
      </c>
      <c r="AT150" s="50">
        <f t="shared" si="178"/>
        <v>18.321898778478232</v>
      </c>
      <c r="AU150" s="2">
        <f t="shared" si="179"/>
        <v>6.5299130057669519E-2</v>
      </c>
      <c r="AV150" s="2">
        <f t="shared" si="180"/>
        <v>0.68958648440144543</v>
      </c>
      <c r="AW150" s="2">
        <f t="shared" si="181"/>
        <v>1.0140417448620631</v>
      </c>
      <c r="AX150" s="2">
        <f t="shared" si="182"/>
        <v>2.971991708129794</v>
      </c>
      <c r="AY150" s="50">
        <f t="shared" si="183"/>
        <v>865.31593728180439</v>
      </c>
      <c r="AZ150" s="50">
        <f t="shared" si="184"/>
        <v>373.85533162191746</v>
      </c>
      <c r="BA150" s="50">
        <f t="shared" si="185"/>
        <v>82.809295657585082</v>
      </c>
      <c r="BB150" s="50">
        <f t="shared" si="186"/>
        <v>18.32189148947441</v>
      </c>
      <c r="BC150" s="2">
        <f t="shared" si="187"/>
        <v>6.5299070060591019E-2</v>
      </c>
      <c r="BD150" s="2">
        <f t="shared" si="188"/>
        <v>0.68958520146533886</v>
      </c>
      <c r="BE150" s="2">
        <f t="shared" si="189"/>
        <v>1.0140417803956445</v>
      </c>
      <c r="BF150" s="2">
        <f t="shared" si="190"/>
        <v>2.9719957375074784</v>
      </c>
      <c r="BG150" s="50">
        <f t="shared" si="191"/>
        <v>865.31551448808727</v>
      </c>
      <c r="BH150" s="50">
        <f t="shared" si="192"/>
        <v>373.85531831079936</v>
      </c>
      <c r="BI150" s="50">
        <f t="shared" si="193"/>
        <v>82.809293773097622</v>
      </c>
      <c r="BJ150" s="50">
        <f t="shared" si="194"/>
        <v>18.321891199956941</v>
      </c>
      <c r="BK150" s="2">
        <f t="shared" si="195"/>
        <v>6.5299067677517822E-2</v>
      </c>
      <c r="BL150" s="2">
        <f t="shared" si="196"/>
        <v>0.68958515050740732</v>
      </c>
      <c r="BM150" s="2">
        <f t="shared" si="197"/>
        <v>1.0140417818070326</v>
      </c>
      <c r="BN150" s="2">
        <f t="shared" si="198"/>
        <v>2.971995897553668</v>
      </c>
      <c r="BO150" s="50">
        <f t="shared" si="199"/>
        <v>865.31549769478215</v>
      </c>
      <c r="BP150" s="50">
        <f t="shared" si="200"/>
        <v>373.8553177820836</v>
      </c>
      <c r="BQ150" s="50">
        <f t="shared" si="201"/>
        <v>82.809293698246037</v>
      </c>
      <c r="BR150" s="50">
        <f t="shared" si="202"/>
        <v>18.321891188457354</v>
      </c>
      <c r="BS150" s="2">
        <f t="shared" si="203"/>
        <v>6.5299067582862497E-2</v>
      </c>
      <c r="BT150" s="2">
        <f t="shared" si="204"/>
        <v>0.68958514848336483</v>
      </c>
      <c r="BU150" s="2">
        <f t="shared" si="205"/>
        <v>1.0140417818630927</v>
      </c>
      <c r="BV150" s="2">
        <f t="shared" si="206"/>
        <v>2.9719959039106816</v>
      </c>
      <c r="BW150" s="50">
        <f t="shared" si="207"/>
        <v>865.31549702775453</v>
      </c>
      <c r="BX150" s="50">
        <f t="shared" si="208"/>
        <v>373.85531776108314</v>
      </c>
      <c r="BY150" s="50">
        <f t="shared" si="209"/>
        <v>82.809293695272942</v>
      </c>
      <c r="BZ150" s="50">
        <f t="shared" si="210"/>
        <v>18.321891188000595</v>
      </c>
      <c r="CA150" s="2">
        <f t="shared" si="211"/>
        <v>6.5299067579102837E-2</v>
      </c>
      <c r="CB150" s="2">
        <f t="shared" si="212"/>
        <v>0.68958514840297025</v>
      </c>
      <c r="CC150" s="2">
        <f t="shared" si="213"/>
        <v>1.0140417818653193</v>
      </c>
      <c r="CD150" s="2">
        <f t="shared" si="214"/>
        <v>2.9719959041631814</v>
      </c>
      <c r="CE150" s="50">
        <f t="shared" si="215"/>
        <v>865.31549700126061</v>
      </c>
      <c r="CF150" s="50">
        <f t="shared" si="216"/>
        <v>373.85531776024902</v>
      </c>
      <c r="CG150" s="50">
        <f t="shared" si="217"/>
        <v>82.809293695154864</v>
      </c>
      <c r="CH150" s="50">
        <f t="shared" si="218"/>
        <v>18.321891187982455</v>
      </c>
      <c r="CI150" s="2">
        <f t="shared" si="219"/>
        <v>6.5299067578953499E-2</v>
      </c>
      <c r="CJ150" s="2">
        <f t="shared" si="220"/>
        <v>0.68958514839977725</v>
      </c>
      <c r="CK150" s="2">
        <f t="shared" si="221"/>
        <v>1.0140417818654077</v>
      </c>
      <c r="CL150" s="2">
        <f t="shared" si="222"/>
        <v>2.9719959041732094</v>
      </c>
      <c r="CM150" s="50">
        <f t="shared" si="223"/>
        <v>865.31549700020798</v>
      </c>
      <c r="CN150" s="50">
        <f t="shared" si="224"/>
        <v>373.85531776021583</v>
      </c>
      <c r="CO150" s="50">
        <f t="shared" si="225"/>
        <v>82.80929369515016</v>
      </c>
      <c r="CP150" s="50">
        <f t="shared" si="226"/>
        <v>18.321891187981734</v>
      </c>
      <c r="CQ150" s="2">
        <f t="shared" si="227"/>
        <v>6.5299067578947559E-2</v>
      </c>
      <c r="CR150" s="2">
        <f t="shared" si="228"/>
        <v>0.68958514839964979</v>
      </c>
      <c r="CS150" s="2">
        <f t="shared" si="229"/>
        <v>1.0140417818654113</v>
      </c>
      <c r="CT150" s="2">
        <f t="shared" si="230"/>
        <v>2.9719959041736099</v>
      </c>
      <c r="CU150" s="50">
        <f t="shared" si="231"/>
        <v>865.31549700016603</v>
      </c>
      <c r="CV150" s="50">
        <f t="shared" si="232"/>
        <v>373.85531776021446</v>
      </c>
      <c r="CW150" s="66">
        <f t="shared" si="233"/>
        <v>82.809293695149947</v>
      </c>
      <c r="CX150" s="66">
        <f t="shared" si="234"/>
        <v>18.321891187981691</v>
      </c>
      <c r="CY150" s="67">
        <f t="shared" si="235"/>
        <v>6.5299067578947295E-2</v>
      </c>
      <c r="CZ150" s="67">
        <f t="shared" si="236"/>
        <v>0.68958514839964524</v>
      </c>
      <c r="DA150" s="67">
        <f t="shared" si="237"/>
        <v>1.0140417818654115</v>
      </c>
      <c r="DB150" s="67">
        <f t="shared" si="238"/>
        <v>2.9719959041736246</v>
      </c>
      <c r="DC150" s="66">
        <f t="shared" si="239"/>
        <v>865.31549700016433</v>
      </c>
      <c r="DD150" s="50">
        <f t="shared" si="240"/>
        <v>373.85531776021446</v>
      </c>
      <c r="DE150" s="66">
        <f t="shared" si="241"/>
        <v>82.809293695149947</v>
      </c>
      <c r="DF150" s="66">
        <f t="shared" si="242"/>
        <v>18.321891187981691</v>
      </c>
      <c r="DG150" s="67">
        <f t="shared" si="243"/>
        <v>6.5299067578947295E-2</v>
      </c>
      <c r="DH150" s="67">
        <f t="shared" si="244"/>
        <v>0.68958514839964524</v>
      </c>
      <c r="DI150" s="67">
        <f t="shared" si="245"/>
        <v>1.0140417818654115</v>
      </c>
      <c r="DJ150" s="67">
        <f t="shared" si="246"/>
        <v>2.9719959041736246</v>
      </c>
      <c r="DK150" s="66">
        <f t="shared" si="247"/>
        <v>865.31549700016433</v>
      </c>
      <c r="DL150" s="50">
        <f t="shared" si="248"/>
        <v>373.85531776021446</v>
      </c>
      <c r="DM150" s="66">
        <f t="shared" si="249"/>
        <v>82.809293695149947</v>
      </c>
      <c r="DN150" s="66">
        <f t="shared" si="250"/>
        <v>18.321891187981691</v>
      </c>
      <c r="DO150" s="67">
        <f t="shared" si="251"/>
        <v>6.5299067578947295E-2</v>
      </c>
      <c r="DP150" s="67">
        <f t="shared" si="252"/>
        <v>0.68958514839964524</v>
      </c>
      <c r="DQ150" s="67">
        <f t="shared" si="253"/>
        <v>1.0140417818654115</v>
      </c>
      <c r="DR150" s="67">
        <f t="shared" si="254"/>
        <v>2.9719959041736246</v>
      </c>
      <c r="DS150" s="66">
        <f t="shared" si="255"/>
        <v>865.31549700016433</v>
      </c>
      <c r="DT150" s="50">
        <f t="shared" si="256"/>
        <v>373.85531776021446</v>
      </c>
      <c r="DU150" s="66">
        <f t="shared" si="257"/>
        <v>82.809293695149947</v>
      </c>
      <c r="DV150" s="66">
        <f t="shared" si="258"/>
        <v>18.321891187981691</v>
      </c>
      <c r="DW150" s="67">
        <f t="shared" si="259"/>
        <v>6.5299067578947295E-2</v>
      </c>
      <c r="DX150" s="67">
        <f t="shared" si="260"/>
        <v>0.68958514839964524</v>
      </c>
      <c r="DY150" s="67">
        <f t="shared" si="261"/>
        <v>1.0140417818654115</v>
      </c>
      <c r="DZ150" s="67">
        <f t="shared" si="262"/>
        <v>2.9719959041736246</v>
      </c>
      <c r="EA150" s="66">
        <f t="shared" si="263"/>
        <v>865.31549700016433</v>
      </c>
      <c r="EB150" s="50">
        <f t="shared" si="264"/>
        <v>373.85531776021446</v>
      </c>
      <c r="EC150" s="66">
        <f t="shared" si="265"/>
        <v>82.809293695149947</v>
      </c>
      <c r="ED150" s="66">
        <f t="shared" si="266"/>
        <v>18.321891187981691</v>
      </c>
      <c r="EE150" s="67">
        <f t="shared" si="267"/>
        <v>6.5299067578947295E-2</v>
      </c>
      <c r="EF150" s="67">
        <f t="shared" si="268"/>
        <v>0.68958514839964524</v>
      </c>
      <c r="EG150" s="67">
        <f t="shared" si="269"/>
        <v>1.0140417818654115</v>
      </c>
      <c r="EH150" s="67">
        <f t="shared" si="270"/>
        <v>2.9719959041736246</v>
      </c>
      <c r="EI150" s="66">
        <f t="shared" si="271"/>
        <v>865.31549700016433</v>
      </c>
      <c r="EJ150" s="50">
        <f t="shared" si="272"/>
        <v>373.85531776021446</v>
      </c>
      <c r="EK150" s="66">
        <f t="shared" si="273"/>
        <v>82.809293695149947</v>
      </c>
      <c r="EL150" s="66">
        <f t="shared" si="274"/>
        <v>18.321891187981691</v>
      </c>
      <c r="EM150" s="67">
        <f t="shared" si="275"/>
        <v>6.5299067578947295E-2</v>
      </c>
      <c r="EN150" s="67">
        <f t="shared" si="276"/>
        <v>0.68958514839964524</v>
      </c>
      <c r="EO150" s="67">
        <f t="shared" si="277"/>
        <v>1.0140417818654115</v>
      </c>
      <c r="EP150" s="67">
        <f t="shared" si="278"/>
        <v>2.9719959041736246</v>
      </c>
      <c r="EQ150" s="50">
        <f t="shared" si="279"/>
        <v>0.73533762005907444</v>
      </c>
      <c r="ER150" s="50">
        <f t="shared" si="280"/>
        <v>100.70531776021448</v>
      </c>
    </row>
    <row r="151" spans="19:148" x14ac:dyDescent="0.25">
      <c r="S151" s="50">
        <v>0.89</v>
      </c>
      <c r="T151" s="56">
        <f t="shared" si="154"/>
        <v>379.58131031807659</v>
      </c>
      <c r="U151" s="50">
        <f t="shared" si="155"/>
        <v>83.634409621984574</v>
      </c>
      <c r="V151" s="50">
        <f t="shared" si="156"/>
        <v>18.447805191896748</v>
      </c>
      <c r="W151" s="2">
        <f t="shared" si="281"/>
        <v>6.6308666354770174E-2</v>
      </c>
      <c r="X151" s="2">
        <f t="shared" si="282"/>
        <v>0.7116011579766196</v>
      </c>
      <c r="Y151" s="2">
        <f t="shared" si="157"/>
        <v>1.0112581146057076</v>
      </c>
      <c r="Z151" s="2">
        <f t="shared" si="158"/>
        <v>2.9531384994209922</v>
      </c>
      <c r="AA151" s="50">
        <f t="shared" si="159"/>
        <v>881.86582392708408</v>
      </c>
      <c r="AB151" s="50">
        <f t="shared" si="160"/>
        <v>374.37237194013574</v>
      </c>
      <c r="AC151" s="50">
        <f t="shared" si="161"/>
        <v>82.882609909513448</v>
      </c>
      <c r="AD151" s="50">
        <f t="shared" si="162"/>
        <v>18.333148200818599</v>
      </c>
      <c r="AE151" s="2">
        <f t="shared" si="163"/>
        <v>6.5391509840909398E-2</v>
      </c>
      <c r="AF151" s="2">
        <f t="shared" si="164"/>
        <v>0.69156531470216054</v>
      </c>
      <c r="AG151" s="2">
        <f t="shared" si="165"/>
        <v>1.0117137493415296</v>
      </c>
      <c r="AH151" s="2">
        <f t="shared" si="166"/>
        <v>3.0174600093572086</v>
      </c>
      <c r="AI151" s="50">
        <f t="shared" si="167"/>
        <v>875.68659773594322</v>
      </c>
      <c r="AJ151" s="50">
        <f t="shared" si="168"/>
        <v>374.18025649915501</v>
      </c>
      <c r="AK151" s="50">
        <f t="shared" si="169"/>
        <v>82.855341682289406</v>
      </c>
      <c r="AL151" s="50">
        <f t="shared" si="170"/>
        <v>18.328962987041258</v>
      </c>
      <c r="AM151" s="2">
        <f t="shared" si="171"/>
        <v>6.5357191489975805E-2</v>
      </c>
      <c r="AN151" s="2">
        <f t="shared" si="172"/>
        <v>0.69082938936626526</v>
      </c>
      <c r="AO151" s="2">
        <f t="shared" si="173"/>
        <v>1.0117309153845024</v>
      </c>
      <c r="AP151" s="2">
        <f t="shared" si="174"/>
        <v>3.0198748499591797</v>
      </c>
      <c r="AQ151" s="50">
        <f t="shared" si="175"/>
        <v>875.45231053948817</v>
      </c>
      <c r="AR151" s="50">
        <f t="shared" si="176"/>
        <v>374.17295069246245</v>
      </c>
      <c r="AS151" s="50">
        <f t="shared" si="177"/>
        <v>82.854305351908295</v>
      </c>
      <c r="AT151" s="50">
        <f t="shared" si="178"/>
        <v>18.328803891207809</v>
      </c>
      <c r="AU151" s="2">
        <f t="shared" si="179"/>
        <v>6.5355885740712286E-2</v>
      </c>
      <c r="AV151" s="2">
        <f t="shared" si="180"/>
        <v>0.69080140763199704</v>
      </c>
      <c r="AW151" s="2">
        <f t="shared" si="181"/>
        <v>1.0117315686979724</v>
      </c>
      <c r="AX151" s="2">
        <f t="shared" si="182"/>
        <v>3.0199667429131649</v>
      </c>
      <c r="AY151" s="50">
        <f t="shared" si="183"/>
        <v>875.4433917774528</v>
      </c>
      <c r="AZ151" s="50">
        <f t="shared" si="184"/>
        <v>374.17267254614501</v>
      </c>
      <c r="BA151" s="50">
        <f t="shared" si="185"/>
        <v>82.854265897702064</v>
      </c>
      <c r="BB151" s="50">
        <f t="shared" si="186"/>
        <v>18.328797834206323</v>
      </c>
      <c r="BC151" s="2">
        <f t="shared" si="187"/>
        <v>6.5355836027300163E-2</v>
      </c>
      <c r="BD151" s="2">
        <f t="shared" si="188"/>
        <v>0.69080034231883314</v>
      </c>
      <c r="BE151" s="2">
        <f t="shared" si="189"/>
        <v>1.0117315935716442</v>
      </c>
      <c r="BF151" s="2">
        <f t="shared" si="190"/>
        <v>3.0199702415454581</v>
      </c>
      <c r="BG151" s="50">
        <f t="shared" si="191"/>
        <v>875.44305220938577</v>
      </c>
      <c r="BH151" s="50">
        <f t="shared" si="192"/>
        <v>374.17266195610875</v>
      </c>
      <c r="BI151" s="50">
        <f t="shared" si="193"/>
        <v>82.854264395539104</v>
      </c>
      <c r="BJ151" s="50">
        <f t="shared" si="194"/>
        <v>18.328797603594499</v>
      </c>
      <c r="BK151" s="2">
        <f t="shared" si="195"/>
        <v>6.5355834134529306E-2</v>
      </c>
      <c r="BL151" s="2">
        <f t="shared" si="196"/>
        <v>0.69080030175851725</v>
      </c>
      <c r="BM151" s="2">
        <f t="shared" si="197"/>
        <v>1.0117315945186758</v>
      </c>
      <c r="BN151" s="2">
        <f t="shared" si="198"/>
        <v>3.0199703747511704</v>
      </c>
      <c r="BO151" s="50">
        <f t="shared" si="199"/>
        <v>875.44303928078273</v>
      </c>
      <c r="BP151" s="50">
        <f t="shared" si="200"/>
        <v>374.17266155290713</v>
      </c>
      <c r="BQ151" s="50">
        <f t="shared" si="201"/>
        <v>82.854264338346212</v>
      </c>
      <c r="BR151" s="50">
        <f t="shared" si="202"/>
        <v>18.328797594814265</v>
      </c>
      <c r="BS151" s="2">
        <f t="shared" si="203"/>
        <v>6.5355834062464591E-2</v>
      </c>
      <c r="BT151" s="2">
        <f t="shared" si="204"/>
        <v>0.69080030021423655</v>
      </c>
      <c r="BU151" s="2">
        <f t="shared" si="205"/>
        <v>1.0117315945547327</v>
      </c>
      <c r="BV151" s="2">
        <f t="shared" si="206"/>
        <v>3.0199703798228028</v>
      </c>
      <c r="BW151" s="50">
        <f t="shared" si="207"/>
        <v>875.44303878854282</v>
      </c>
      <c r="BX151" s="50">
        <f t="shared" si="208"/>
        <v>374.17266153755565</v>
      </c>
      <c r="BY151" s="50">
        <f t="shared" si="209"/>
        <v>82.85426433616864</v>
      </c>
      <c r="BZ151" s="50">
        <f t="shared" si="210"/>
        <v>18.328797594479965</v>
      </c>
      <c r="CA151" s="2">
        <f t="shared" si="211"/>
        <v>6.5355834059720813E-2</v>
      </c>
      <c r="CB151" s="2">
        <f t="shared" si="212"/>
        <v>0.69080030015543947</v>
      </c>
      <c r="CC151" s="2">
        <f t="shared" si="213"/>
        <v>1.0117315945561056</v>
      </c>
      <c r="CD151" s="2">
        <f t="shared" si="214"/>
        <v>3.0199703800158999</v>
      </c>
      <c r="CE151" s="50">
        <f t="shared" si="215"/>
        <v>875.44303876980121</v>
      </c>
      <c r="CF151" s="50">
        <f t="shared" si="216"/>
        <v>374.17266153697119</v>
      </c>
      <c r="CG151" s="50">
        <f t="shared" si="217"/>
        <v>82.854264336085734</v>
      </c>
      <c r="CH151" s="50">
        <f t="shared" si="218"/>
        <v>18.328797594467236</v>
      </c>
      <c r="CI151" s="2">
        <f t="shared" si="219"/>
        <v>6.5355834059616355E-2</v>
      </c>
      <c r="CJ151" s="2">
        <f t="shared" si="220"/>
        <v>0.69080030015320104</v>
      </c>
      <c r="CK151" s="2">
        <f t="shared" si="221"/>
        <v>1.011731594556158</v>
      </c>
      <c r="CL151" s="2">
        <f t="shared" si="222"/>
        <v>3.0199703800232509</v>
      </c>
      <c r="CM151" s="50">
        <f t="shared" si="223"/>
        <v>875.44303876908782</v>
      </c>
      <c r="CN151" s="50">
        <f t="shared" si="224"/>
        <v>374.17266153694891</v>
      </c>
      <c r="CO151" s="50">
        <f t="shared" si="225"/>
        <v>82.854264336082608</v>
      </c>
      <c r="CP151" s="50">
        <f t="shared" si="226"/>
        <v>18.328797594466746</v>
      </c>
      <c r="CQ151" s="2">
        <f t="shared" si="227"/>
        <v>6.5355834059612303E-2</v>
      </c>
      <c r="CR151" s="2">
        <f t="shared" si="228"/>
        <v>0.69080030015311611</v>
      </c>
      <c r="CS151" s="2">
        <f t="shared" si="229"/>
        <v>1.0117315945561598</v>
      </c>
      <c r="CT151" s="2">
        <f t="shared" si="230"/>
        <v>3.0199703800235307</v>
      </c>
      <c r="CU151" s="50">
        <f t="shared" si="231"/>
        <v>875.44303876906088</v>
      </c>
      <c r="CV151" s="50">
        <f t="shared" si="232"/>
        <v>374.17266153694811</v>
      </c>
      <c r="CW151" s="66">
        <f t="shared" si="233"/>
        <v>82.854264336082494</v>
      </c>
      <c r="CX151" s="66">
        <f t="shared" si="234"/>
        <v>18.328797594466728</v>
      </c>
      <c r="CY151" s="67">
        <f t="shared" si="235"/>
        <v>6.5355834059612164E-2</v>
      </c>
      <c r="CZ151" s="67">
        <f t="shared" si="236"/>
        <v>0.690800300153113</v>
      </c>
      <c r="DA151" s="67">
        <f t="shared" si="237"/>
        <v>1.01173159455616</v>
      </c>
      <c r="DB151" s="67">
        <f t="shared" si="238"/>
        <v>3.0199703800235405</v>
      </c>
      <c r="DC151" s="66">
        <f t="shared" si="239"/>
        <v>875.44303876905929</v>
      </c>
      <c r="DD151" s="50">
        <f t="shared" si="240"/>
        <v>374.17266153694811</v>
      </c>
      <c r="DE151" s="66">
        <f t="shared" si="241"/>
        <v>82.854264336082494</v>
      </c>
      <c r="DF151" s="66">
        <f t="shared" si="242"/>
        <v>18.328797594466728</v>
      </c>
      <c r="DG151" s="67">
        <f t="shared" si="243"/>
        <v>6.5355834059612164E-2</v>
      </c>
      <c r="DH151" s="67">
        <f t="shared" si="244"/>
        <v>0.690800300153113</v>
      </c>
      <c r="DI151" s="67">
        <f t="shared" si="245"/>
        <v>1.01173159455616</v>
      </c>
      <c r="DJ151" s="67">
        <f t="shared" si="246"/>
        <v>3.0199703800235405</v>
      </c>
      <c r="DK151" s="66">
        <f t="shared" si="247"/>
        <v>875.44303876905929</v>
      </c>
      <c r="DL151" s="50">
        <f t="shared" si="248"/>
        <v>374.17266153694811</v>
      </c>
      <c r="DM151" s="66">
        <f t="shared" si="249"/>
        <v>82.854264336082494</v>
      </c>
      <c r="DN151" s="66">
        <f t="shared" si="250"/>
        <v>18.328797594466728</v>
      </c>
      <c r="DO151" s="67">
        <f t="shared" si="251"/>
        <v>6.5355834059612164E-2</v>
      </c>
      <c r="DP151" s="67">
        <f t="shared" si="252"/>
        <v>0.690800300153113</v>
      </c>
      <c r="DQ151" s="67">
        <f t="shared" si="253"/>
        <v>1.01173159455616</v>
      </c>
      <c r="DR151" s="67">
        <f t="shared" si="254"/>
        <v>3.0199703800235405</v>
      </c>
      <c r="DS151" s="66">
        <f t="shared" si="255"/>
        <v>875.44303876905929</v>
      </c>
      <c r="DT151" s="50">
        <f t="shared" si="256"/>
        <v>374.17266153694811</v>
      </c>
      <c r="DU151" s="66">
        <f t="shared" si="257"/>
        <v>82.854264336082494</v>
      </c>
      <c r="DV151" s="66">
        <f t="shared" si="258"/>
        <v>18.328797594466728</v>
      </c>
      <c r="DW151" s="67">
        <f t="shared" si="259"/>
        <v>6.5355834059612164E-2</v>
      </c>
      <c r="DX151" s="67">
        <f t="shared" si="260"/>
        <v>0.690800300153113</v>
      </c>
      <c r="DY151" s="67">
        <f t="shared" si="261"/>
        <v>1.01173159455616</v>
      </c>
      <c r="DZ151" s="67">
        <f t="shared" si="262"/>
        <v>3.0199703800235405</v>
      </c>
      <c r="EA151" s="66">
        <f t="shared" si="263"/>
        <v>875.44303876905929</v>
      </c>
      <c r="EB151" s="50">
        <f t="shared" si="264"/>
        <v>374.17266153694811</v>
      </c>
      <c r="EC151" s="66">
        <f t="shared" si="265"/>
        <v>82.854264336082494</v>
      </c>
      <c r="ED151" s="66">
        <f t="shared" si="266"/>
        <v>18.328797594466728</v>
      </c>
      <c r="EE151" s="67">
        <f t="shared" si="267"/>
        <v>6.5355834059612164E-2</v>
      </c>
      <c r="EF151" s="67">
        <f t="shared" si="268"/>
        <v>0.690800300153113</v>
      </c>
      <c r="EG151" s="67">
        <f t="shared" si="269"/>
        <v>1.01173159455616</v>
      </c>
      <c r="EH151" s="67">
        <f t="shared" si="270"/>
        <v>3.0199703800235405</v>
      </c>
      <c r="EI151" s="66">
        <f t="shared" si="271"/>
        <v>875.44303876905929</v>
      </c>
      <c r="EJ151" s="50">
        <f t="shared" si="272"/>
        <v>374.17266153694811</v>
      </c>
      <c r="EK151" s="66">
        <f t="shared" si="273"/>
        <v>82.854264336082494</v>
      </c>
      <c r="EL151" s="66">
        <f t="shared" si="274"/>
        <v>18.328797594466728</v>
      </c>
      <c r="EM151" s="67">
        <f t="shared" si="275"/>
        <v>6.5355834059612164E-2</v>
      </c>
      <c r="EN151" s="67">
        <f t="shared" si="276"/>
        <v>0.690800300153113</v>
      </c>
      <c r="EO151" s="67">
        <f t="shared" si="277"/>
        <v>1.01173159455616</v>
      </c>
      <c r="EP151" s="67">
        <f t="shared" si="278"/>
        <v>3.0199703800235405</v>
      </c>
      <c r="EQ151" s="50">
        <f t="shared" si="279"/>
        <v>0.75068371481384066</v>
      </c>
      <c r="ER151" s="50">
        <f t="shared" si="280"/>
        <v>101.02266153694814</v>
      </c>
    </row>
    <row r="152" spans="19:148" x14ac:dyDescent="0.25">
      <c r="S152" s="61">
        <v>0.9</v>
      </c>
      <c r="T152" s="64">
        <f t="shared" si="154"/>
        <v>379.54885287068879</v>
      </c>
      <c r="U152" s="61">
        <f t="shared" si="155"/>
        <v>83.62964905508737</v>
      </c>
      <c r="V152" s="61">
        <f t="shared" si="156"/>
        <v>18.447083608485162</v>
      </c>
      <c r="W152" s="65">
        <f t="shared" si="281"/>
        <v>6.6303031914780111E-2</v>
      </c>
      <c r="X152" s="65">
        <f t="shared" si="282"/>
        <v>0.71147581270949722</v>
      </c>
      <c r="Y152" s="65">
        <f t="shared" si="157"/>
        <v>1.0092736265694846</v>
      </c>
      <c r="Z152" s="65">
        <f t="shared" si="158"/>
        <v>3.0034699313142554</v>
      </c>
      <c r="AA152" s="61">
        <f t="shared" si="159"/>
        <v>892.04733925518951</v>
      </c>
      <c r="AB152" s="61">
        <f t="shared" si="160"/>
        <v>374.68654335800932</v>
      </c>
      <c r="AC152" s="61">
        <f t="shared" si="161"/>
        <v>82.927271444265401</v>
      </c>
      <c r="AD152" s="61">
        <f t="shared" si="162"/>
        <v>18.33999898882406</v>
      </c>
      <c r="AE152" s="65">
        <f t="shared" si="163"/>
        <v>6.544755682184375E-2</v>
      </c>
      <c r="AF152" s="65">
        <f t="shared" si="164"/>
        <v>0.69276925086702867</v>
      </c>
      <c r="AG152" s="65">
        <f t="shared" si="165"/>
        <v>1.0096268686545484</v>
      </c>
      <c r="AH152" s="65">
        <f t="shared" si="166"/>
        <v>3.0663005791081583</v>
      </c>
      <c r="AI152" s="61">
        <f t="shared" si="167"/>
        <v>886.49673125023526</v>
      </c>
      <c r="AJ152" s="61">
        <f t="shared" si="168"/>
        <v>374.51563213259953</v>
      </c>
      <c r="AK152" s="61">
        <f t="shared" si="169"/>
        <v>82.902964639796139</v>
      </c>
      <c r="AL152" s="61">
        <f t="shared" si="170"/>
        <v>18.336271100610933</v>
      </c>
      <c r="AM152" s="65">
        <f t="shared" si="171"/>
        <v>6.5417078420752381E-2</v>
      </c>
      <c r="AN152" s="65">
        <f t="shared" si="172"/>
        <v>0.69211423143179129</v>
      </c>
      <c r="AO152" s="65">
        <f t="shared" si="173"/>
        <v>1.0096395377220644</v>
      </c>
      <c r="AP152" s="65">
        <f t="shared" si="174"/>
        <v>3.0685474023785142</v>
      </c>
      <c r="AQ152" s="61">
        <f t="shared" si="175"/>
        <v>886.2964119400051</v>
      </c>
      <c r="AR152" s="61">
        <f t="shared" si="176"/>
        <v>374.50944774358823</v>
      </c>
      <c r="AS152" s="61">
        <f t="shared" si="177"/>
        <v>82.902085579460362</v>
      </c>
      <c r="AT152" s="61">
        <f t="shared" si="178"/>
        <v>18.336136253194081</v>
      </c>
      <c r="AU152" s="65">
        <f t="shared" si="179"/>
        <v>6.5415975050889516E-2</v>
      </c>
      <c r="AV152" s="65">
        <f t="shared" si="180"/>
        <v>0.69209053284173871</v>
      </c>
      <c r="AW152" s="65">
        <f t="shared" si="181"/>
        <v>1.009639996478555</v>
      </c>
      <c r="AX152" s="65">
        <f t="shared" si="182"/>
        <v>3.0686287529230594</v>
      </c>
      <c r="AY152" s="61">
        <f t="shared" si="183"/>
        <v>886.28915659578308</v>
      </c>
      <c r="AZ152" s="61">
        <f t="shared" si="184"/>
        <v>374.50922373049491</v>
      </c>
      <c r="BA152" s="61">
        <f t="shared" si="185"/>
        <v>82.902053738454896</v>
      </c>
      <c r="BB152" s="61">
        <f t="shared" si="186"/>
        <v>18.336131368763557</v>
      </c>
      <c r="BC152" s="65">
        <f t="shared" si="187"/>
        <v>6.5415935083567203E-2</v>
      </c>
      <c r="BD152" s="65">
        <f t="shared" si="188"/>
        <v>0.69208967442729241</v>
      </c>
      <c r="BE152" s="65">
        <f t="shared" si="189"/>
        <v>1.0096400130962235</v>
      </c>
      <c r="BF152" s="65">
        <f t="shared" si="190"/>
        <v>3.0686316996959953</v>
      </c>
      <c r="BG152" s="61">
        <f t="shared" si="191"/>
        <v>886.28889378121619</v>
      </c>
      <c r="BH152" s="61">
        <f t="shared" si="192"/>
        <v>374.50921561590985</v>
      </c>
      <c r="BI152" s="61">
        <f t="shared" si="193"/>
        <v>82.90205258505641</v>
      </c>
      <c r="BJ152" s="61">
        <f t="shared" si="194"/>
        <v>18.336131191831452</v>
      </c>
      <c r="BK152" s="65">
        <f t="shared" si="195"/>
        <v>6.5415933635801699E-2</v>
      </c>
      <c r="BL152" s="65">
        <f t="shared" si="196"/>
        <v>0.6920896433323428</v>
      </c>
      <c r="BM152" s="65">
        <f t="shared" si="197"/>
        <v>1.0096400136981778</v>
      </c>
      <c r="BN152" s="65">
        <f t="shared" si="198"/>
        <v>3.068631806439126</v>
      </c>
      <c r="BO152" s="61">
        <f t="shared" si="199"/>
        <v>886.28888426108585</v>
      </c>
      <c r="BP152" s="61">
        <f t="shared" si="200"/>
        <v>374.50921532196912</v>
      </c>
      <c r="BQ152" s="61">
        <f t="shared" si="201"/>
        <v>82.902052543275985</v>
      </c>
      <c r="BR152" s="61">
        <f t="shared" si="202"/>
        <v>18.33613118542231</v>
      </c>
      <c r="BS152" s="65">
        <f t="shared" si="203"/>
        <v>6.5415933583358191E-2</v>
      </c>
      <c r="BT152" s="65">
        <f t="shared" si="204"/>
        <v>0.6920896422059668</v>
      </c>
      <c r="BU152" s="65">
        <f t="shared" si="205"/>
        <v>1.0096400137199828</v>
      </c>
      <c r="BV152" s="65">
        <f t="shared" si="206"/>
        <v>3.0686318103057633</v>
      </c>
      <c r="BW152" s="61">
        <f t="shared" si="207"/>
        <v>886.28888391623104</v>
      </c>
      <c r="BX152" s="61">
        <f t="shared" si="208"/>
        <v>374.50921531132144</v>
      </c>
      <c r="BY152" s="61">
        <f t="shared" si="209"/>
        <v>82.902052541762529</v>
      </c>
      <c r="BZ152" s="61">
        <f t="shared" si="210"/>
        <v>18.336131185190141</v>
      </c>
      <c r="CA152" s="65">
        <f t="shared" si="211"/>
        <v>6.5415933581458474E-2</v>
      </c>
      <c r="CB152" s="65">
        <f t="shared" si="212"/>
        <v>0.69208964216516522</v>
      </c>
      <c r="CC152" s="65">
        <f t="shared" si="213"/>
        <v>1.0096400137207726</v>
      </c>
      <c r="CD152" s="65">
        <f t="shared" si="214"/>
        <v>3.0686318104458272</v>
      </c>
      <c r="CE152" s="61">
        <f t="shared" si="215"/>
        <v>886.28888390373913</v>
      </c>
      <c r="CF152" s="61">
        <f t="shared" si="216"/>
        <v>374.50921531093582</v>
      </c>
      <c r="CG152" s="61">
        <f t="shared" si="217"/>
        <v>82.902052541707732</v>
      </c>
      <c r="CH152" s="61">
        <f t="shared" si="218"/>
        <v>18.336131185181735</v>
      </c>
      <c r="CI152" s="65">
        <f t="shared" si="219"/>
        <v>6.5415933581389668E-2</v>
      </c>
      <c r="CJ152" s="65">
        <f t="shared" si="220"/>
        <v>0.69208964216368762</v>
      </c>
      <c r="CK152" s="65">
        <f t="shared" si="221"/>
        <v>1.0096400137208013</v>
      </c>
      <c r="CL152" s="65">
        <f t="shared" si="222"/>
        <v>3.0686318104509005</v>
      </c>
      <c r="CM152" s="61">
        <f t="shared" si="223"/>
        <v>886.28888390328666</v>
      </c>
      <c r="CN152" s="61">
        <f t="shared" si="224"/>
        <v>374.50921531092183</v>
      </c>
      <c r="CO152" s="61">
        <f t="shared" si="225"/>
        <v>82.902052541705743</v>
      </c>
      <c r="CP152" s="61">
        <f t="shared" si="226"/>
        <v>18.336131185181433</v>
      </c>
      <c r="CQ152" s="65">
        <f t="shared" si="227"/>
        <v>6.5415933581387184E-2</v>
      </c>
      <c r="CR152" s="65">
        <f t="shared" si="228"/>
        <v>0.69208964216363378</v>
      </c>
      <c r="CS152" s="65">
        <f t="shared" si="229"/>
        <v>1.0096400137208021</v>
      </c>
      <c r="CT152" s="65">
        <f t="shared" si="230"/>
        <v>3.0686318104510852</v>
      </c>
      <c r="CU152" s="61">
        <f t="shared" si="231"/>
        <v>886.28888390327029</v>
      </c>
      <c r="CV152" s="61">
        <f t="shared" si="232"/>
        <v>374.50921531092126</v>
      </c>
      <c r="CW152" s="61">
        <f t="shared" si="233"/>
        <v>82.902052541705643</v>
      </c>
      <c r="CX152" s="61">
        <f t="shared" si="234"/>
        <v>18.336131185181419</v>
      </c>
      <c r="CY152" s="65">
        <f t="shared" si="235"/>
        <v>6.5415933581387087E-2</v>
      </c>
      <c r="CZ152" s="65">
        <f t="shared" si="236"/>
        <v>0.69208964216363156</v>
      </c>
      <c r="DA152" s="65">
        <f t="shared" si="237"/>
        <v>1.0096400137208024</v>
      </c>
      <c r="DB152" s="65">
        <f t="shared" si="238"/>
        <v>3.0686318104510928</v>
      </c>
      <c r="DC152" s="61">
        <f t="shared" si="239"/>
        <v>886.28888390326961</v>
      </c>
      <c r="DD152" s="61">
        <f t="shared" si="240"/>
        <v>374.50921531092126</v>
      </c>
      <c r="DE152" s="61">
        <f t="shared" si="241"/>
        <v>82.902052541705643</v>
      </c>
      <c r="DF152" s="61">
        <f t="shared" si="242"/>
        <v>18.336131185181419</v>
      </c>
      <c r="DG152" s="65">
        <f t="shared" si="243"/>
        <v>6.5415933581387087E-2</v>
      </c>
      <c r="DH152" s="65">
        <f t="shared" si="244"/>
        <v>0.69208964216363156</v>
      </c>
      <c r="DI152" s="65">
        <f t="shared" si="245"/>
        <v>1.0096400137208024</v>
      </c>
      <c r="DJ152" s="65">
        <f t="shared" si="246"/>
        <v>3.0686318104510928</v>
      </c>
      <c r="DK152" s="61">
        <f t="shared" si="247"/>
        <v>886.28888390326961</v>
      </c>
      <c r="DL152" s="61">
        <f t="shared" si="248"/>
        <v>374.50921531092126</v>
      </c>
      <c r="DM152" s="61">
        <f t="shared" si="249"/>
        <v>82.902052541705643</v>
      </c>
      <c r="DN152" s="61">
        <f t="shared" si="250"/>
        <v>18.336131185181419</v>
      </c>
      <c r="DO152" s="65">
        <f t="shared" si="251"/>
        <v>6.5415933581387087E-2</v>
      </c>
      <c r="DP152" s="65">
        <f t="shared" si="252"/>
        <v>0.69208964216363156</v>
      </c>
      <c r="DQ152" s="65">
        <f t="shared" si="253"/>
        <v>1.0096400137208024</v>
      </c>
      <c r="DR152" s="65">
        <f t="shared" si="254"/>
        <v>3.0686318104510928</v>
      </c>
      <c r="DS152" s="61">
        <f t="shared" si="255"/>
        <v>886.28888390326961</v>
      </c>
      <c r="DT152" s="61">
        <f t="shared" si="256"/>
        <v>374.50921531092126</v>
      </c>
      <c r="DU152" s="61">
        <f t="shared" si="257"/>
        <v>82.902052541705643</v>
      </c>
      <c r="DV152" s="61">
        <f t="shared" si="258"/>
        <v>18.336131185181419</v>
      </c>
      <c r="DW152" s="65">
        <f t="shared" si="259"/>
        <v>6.5415933581387087E-2</v>
      </c>
      <c r="DX152" s="65">
        <f t="shared" si="260"/>
        <v>0.69208964216363156</v>
      </c>
      <c r="DY152" s="65">
        <f t="shared" si="261"/>
        <v>1.0096400137208024</v>
      </c>
      <c r="DZ152" s="65">
        <f t="shared" si="262"/>
        <v>3.0686318104510928</v>
      </c>
      <c r="EA152" s="61">
        <f t="shared" si="263"/>
        <v>886.28888390326961</v>
      </c>
      <c r="EB152" s="61">
        <f t="shared" si="264"/>
        <v>374.50921531092126</v>
      </c>
      <c r="EC152" s="61">
        <f t="shared" si="265"/>
        <v>82.902052541705643</v>
      </c>
      <c r="ED152" s="61">
        <f t="shared" si="266"/>
        <v>18.336131185181419</v>
      </c>
      <c r="EE152" s="65">
        <f t="shared" si="267"/>
        <v>6.5415933581387087E-2</v>
      </c>
      <c r="EF152" s="65">
        <f t="shared" si="268"/>
        <v>0.69208964216363156</v>
      </c>
      <c r="EG152" s="65">
        <f t="shared" si="269"/>
        <v>1.0096400137208024</v>
      </c>
      <c r="EH152" s="65">
        <f t="shared" si="270"/>
        <v>3.0686318104510928</v>
      </c>
      <c r="EI152" s="61">
        <f t="shared" si="271"/>
        <v>886.28888390326961</v>
      </c>
      <c r="EJ152" s="61">
        <f t="shared" si="272"/>
        <v>374.50921531092126</v>
      </c>
      <c r="EK152" s="61">
        <f t="shared" si="273"/>
        <v>82.902052541705643</v>
      </c>
      <c r="EL152" s="61">
        <f t="shared" si="274"/>
        <v>18.336131185181419</v>
      </c>
      <c r="EM152" s="65">
        <f t="shared" si="275"/>
        <v>6.5415933581387087E-2</v>
      </c>
      <c r="EN152" s="65">
        <f t="shared" si="276"/>
        <v>0.69208964216363156</v>
      </c>
      <c r="EO152" s="65">
        <f t="shared" si="277"/>
        <v>1.0096400137208024</v>
      </c>
      <c r="EP152" s="65">
        <f t="shared" si="278"/>
        <v>3.0686318104510928</v>
      </c>
      <c r="EQ152" s="61">
        <f t="shared" si="279"/>
        <v>0.76693427542196346</v>
      </c>
      <c r="ER152" s="61">
        <f t="shared" si="280"/>
        <v>101.35921531092129</v>
      </c>
    </row>
    <row r="153" spans="19:148" x14ac:dyDescent="0.25">
      <c r="S153" s="50">
        <v>0.91</v>
      </c>
      <c r="T153" s="56">
        <f t="shared" si="154"/>
        <v>379.51639542330105</v>
      </c>
      <c r="U153" s="50">
        <f t="shared" si="155"/>
        <v>83.624889461363068</v>
      </c>
      <c r="V153" s="50">
        <f t="shared" si="156"/>
        <v>18.446362115771908</v>
      </c>
      <c r="W153" s="2">
        <f t="shared" si="281"/>
        <v>6.6297396455842511E-2</v>
      </c>
      <c r="X153" s="2">
        <f t="shared" si="282"/>
        <v>0.71135047381785155</v>
      </c>
      <c r="Y153" s="2">
        <f t="shared" si="157"/>
        <v>1.0074882554129667</v>
      </c>
      <c r="Z153" s="2">
        <f t="shared" si="158"/>
        <v>3.055042304207245</v>
      </c>
      <c r="AA153" s="50">
        <f t="shared" si="159"/>
        <v>902.97960796691154</v>
      </c>
      <c r="AB153" s="50">
        <f t="shared" si="160"/>
        <v>375.02064790537167</v>
      </c>
      <c r="AC153" s="50">
        <f t="shared" si="161"/>
        <v>82.974860992276007</v>
      </c>
      <c r="AD153" s="50">
        <f t="shared" si="162"/>
        <v>18.347293439198168</v>
      </c>
      <c r="AE153" s="2">
        <f t="shared" si="163"/>
        <v>6.5507057896390067E-2</v>
      </c>
      <c r="AF153" s="2">
        <f t="shared" si="164"/>
        <v>0.69405019819978919</v>
      </c>
      <c r="AG153" s="2">
        <f t="shared" si="165"/>
        <v>1.0077541531133651</v>
      </c>
      <c r="AH153" s="2">
        <f t="shared" si="166"/>
        <v>3.1158234075619147</v>
      </c>
      <c r="AI153" s="50">
        <f t="shared" si="167"/>
        <v>898.08262961836283</v>
      </c>
      <c r="AJ153" s="50">
        <f t="shared" si="168"/>
        <v>374.87139915287889</v>
      </c>
      <c r="AK153" s="50">
        <f t="shared" si="169"/>
        <v>82.953590088906395</v>
      </c>
      <c r="AL153" s="50">
        <f t="shared" si="170"/>
        <v>18.344033767271355</v>
      </c>
      <c r="AM153" s="2">
        <f t="shared" si="171"/>
        <v>6.5480491001328592E-2</v>
      </c>
      <c r="AN153" s="2">
        <f t="shared" si="172"/>
        <v>0.69347790294200695</v>
      </c>
      <c r="AO153" s="2">
        <f t="shared" si="173"/>
        <v>1.0077631484549348</v>
      </c>
      <c r="AP153" s="2">
        <f t="shared" si="174"/>
        <v>3.1178747054698013</v>
      </c>
      <c r="AQ153" s="50">
        <f t="shared" si="175"/>
        <v>897.91595132582745</v>
      </c>
      <c r="AR153" s="50">
        <f t="shared" si="176"/>
        <v>374.8663075343942</v>
      </c>
      <c r="AS153" s="50">
        <f t="shared" si="177"/>
        <v>82.952864775798503</v>
      </c>
      <c r="AT153" s="50">
        <f t="shared" si="178"/>
        <v>18.343922596339311</v>
      </c>
      <c r="AU153" s="2">
        <f t="shared" si="179"/>
        <v>6.5479584302005414E-2</v>
      </c>
      <c r="AV153" s="2">
        <f t="shared" si="180"/>
        <v>0.69345838137343885</v>
      </c>
      <c r="AW153" s="2">
        <f t="shared" si="181"/>
        <v>1.0077634555254598</v>
      </c>
      <c r="AX153" s="2">
        <f t="shared" si="182"/>
        <v>3.1179447241131104</v>
      </c>
      <c r="AY153" s="50">
        <f t="shared" si="183"/>
        <v>897.91026031497347</v>
      </c>
      <c r="AZ153" s="50">
        <f t="shared" si="184"/>
        <v>374.866133674205</v>
      </c>
      <c r="BA153" s="50">
        <f t="shared" si="185"/>
        <v>82.952840009402721</v>
      </c>
      <c r="BB153" s="50">
        <f t="shared" si="186"/>
        <v>18.3439188002958</v>
      </c>
      <c r="BC153" s="2">
        <f t="shared" si="187"/>
        <v>6.5479553341101421E-2</v>
      </c>
      <c r="BD153" s="2">
        <f t="shared" si="188"/>
        <v>0.69345771478576512</v>
      </c>
      <c r="BE153" s="2">
        <f t="shared" si="189"/>
        <v>1.0077634660110244</v>
      </c>
      <c r="BF153" s="2">
        <f t="shared" si="190"/>
        <v>3.1179471150392954</v>
      </c>
      <c r="BG153" s="50">
        <f t="shared" si="191"/>
        <v>897.91006598214494</v>
      </c>
      <c r="BH153" s="50">
        <f t="shared" si="192"/>
        <v>374.8661277373277</v>
      </c>
      <c r="BI153" s="50">
        <f t="shared" si="193"/>
        <v>82.952839163694591</v>
      </c>
      <c r="BJ153" s="50">
        <f t="shared" si="194"/>
        <v>18.343918670670753</v>
      </c>
      <c r="BK153" s="2">
        <f t="shared" si="195"/>
        <v>6.5479552283865899E-2</v>
      </c>
      <c r="BL153" s="2">
        <f t="shared" si="196"/>
        <v>0.69345769202351681</v>
      </c>
      <c r="BM153" s="2">
        <f t="shared" si="197"/>
        <v>1.0077634663690798</v>
      </c>
      <c r="BN153" s="2">
        <f t="shared" si="198"/>
        <v>3.1179471966833154</v>
      </c>
      <c r="BO153" s="50">
        <f t="shared" si="199"/>
        <v>897.91005934617272</v>
      </c>
      <c r="BP153" s="50">
        <f t="shared" si="200"/>
        <v>374.86612753459838</v>
      </c>
      <c r="BQ153" s="50">
        <f t="shared" si="201"/>
        <v>82.952839134815804</v>
      </c>
      <c r="BR153" s="50">
        <f t="shared" si="202"/>
        <v>18.343918666244384</v>
      </c>
      <c r="BS153" s="2">
        <f t="shared" si="203"/>
        <v>6.5479552247763972E-2</v>
      </c>
      <c r="BT153" s="2">
        <f t="shared" si="204"/>
        <v>0.6934576912462439</v>
      </c>
      <c r="BU153" s="2">
        <f t="shared" si="205"/>
        <v>1.0077634663813064</v>
      </c>
      <c r="BV153" s="2">
        <f t="shared" si="206"/>
        <v>3.1179471994712515</v>
      </c>
      <c r="BW153" s="50">
        <f t="shared" si="207"/>
        <v>897.9100591195712</v>
      </c>
      <c r="BX153" s="50">
        <f t="shared" si="208"/>
        <v>374.86612752767576</v>
      </c>
      <c r="BY153" s="50">
        <f t="shared" si="209"/>
        <v>82.952839133829684</v>
      </c>
      <c r="BZ153" s="50">
        <f t="shared" si="210"/>
        <v>18.343918666093238</v>
      </c>
      <c r="CA153" s="2">
        <f t="shared" si="211"/>
        <v>6.5479552246531195E-2</v>
      </c>
      <c r="CB153" s="2">
        <f t="shared" si="212"/>
        <v>0.69345769121970213</v>
      </c>
      <c r="CC153" s="2">
        <f t="shared" si="213"/>
        <v>1.0077634663817239</v>
      </c>
      <c r="CD153" s="2">
        <f t="shared" si="214"/>
        <v>3.1179471995664523</v>
      </c>
      <c r="CE153" s="50">
        <f t="shared" si="215"/>
        <v>897.91005911183356</v>
      </c>
      <c r="CF153" s="50">
        <f t="shared" si="216"/>
        <v>374.8661275274394</v>
      </c>
      <c r="CG153" s="50">
        <f t="shared" si="217"/>
        <v>82.952839133796004</v>
      </c>
      <c r="CH153" s="50">
        <f t="shared" si="218"/>
        <v>18.343918666088072</v>
      </c>
      <c r="CI153" s="2">
        <f t="shared" si="219"/>
        <v>6.5479552246489089E-2</v>
      </c>
      <c r="CJ153" s="2">
        <f t="shared" si="220"/>
        <v>0.69345769121879608</v>
      </c>
      <c r="CK153" s="2">
        <f t="shared" si="221"/>
        <v>1.0077634663817381</v>
      </c>
      <c r="CL153" s="2">
        <f t="shared" si="222"/>
        <v>3.1179471995697021</v>
      </c>
      <c r="CM153" s="50">
        <f t="shared" si="223"/>
        <v>897.91005911156913</v>
      </c>
      <c r="CN153" s="50">
        <f t="shared" si="224"/>
        <v>374.86612752743133</v>
      </c>
      <c r="CO153" s="50">
        <f t="shared" si="225"/>
        <v>82.952839133794868</v>
      </c>
      <c r="CP153" s="50">
        <f t="shared" si="226"/>
        <v>18.343918666087902</v>
      </c>
      <c r="CQ153" s="2">
        <f t="shared" si="227"/>
        <v>6.5479552246487688E-2</v>
      </c>
      <c r="CR153" s="2">
        <f t="shared" si="228"/>
        <v>0.69345769121876499</v>
      </c>
      <c r="CS153" s="2">
        <f t="shared" si="229"/>
        <v>1.0077634663817387</v>
      </c>
      <c r="CT153" s="2">
        <f t="shared" si="230"/>
        <v>3.1179471995698127</v>
      </c>
      <c r="CU153" s="50">
        <f t="shared" si="231"/>
        <v>897.91005911156026</v>
      </c>
      <c r="CV153" s="50">
        <f t="shared" si="232"/>
        <v>374.86612752743099</v>
      </c>
      <c r="CW153" s="66">
        <f t="shared" si="233"/>
        <v>82.952839133794797</v>
      </c>
      <c r="CX153" s="66">
        <f t="shared" si="234"/>
        <v>18.343918666087895</v>
      </c>
      <c r="CY153" s="67">
        <f t="shared" si="235"/>
        <v>6.5479552246487646E-2</v>
      </c>
      <c r="CZ153" s="67">
        <f t="shared" si="236"/>
        <v>0.69345769121876355</v>
      </c>
      <c r="DA153" s="67">
        <f t="shared" si="237"/>
        <v>1.0077634663817387</v>
      </c>
      <c r="DB153" s="67">
        <f t="shared" si="238"/>
        <v>3.1179471995698185</v>
      </c>
      <c r="DC153" s="66">
        <f t="shared" si="239"/>
        <v>897.91005911155992</v>
      </c>
      <c r="DD153" s="50">
        <f t="shared" si="240"/>
        <v>374.86612752743099</v>
      </c>
      <c r="DE153" s="66">
        <f t="shared" si="241"/>
        <v>82.952839133794797</v>
      </c>
      <c r="DF153" s="66">
        <f t="shared" si="242"/>
        <v>18.343918666087895</v>
      </c>
      <c r="DG153" s="67">
        <f t="shared" si="243"/>
        <v>6.5479552246487646E-2</v>
      </c>
      <c r="DH153" s="67">
        <f t="shared" si="244"/>
        <v>0.69345769121876355</v>
      </c>
      <c r="DI153" s="67">
        <f t="shared" si="245"/>
        <v>1.0077634663817387</v>
      </c>
      <c r="DJ153" s="67">
        <f t="shared" si="246"/>
        <v>3.1179471995698185</v>
      </c>
      <c r="DK153" s="66">
        <f t="shared" si="247"/>
        <v>897.91005911155992</v>
      </c>
      <c r="DL153" s="50">
        <f t="shared" si="248"/>
        <v>374.86612752743099</v>
      </c>
      <c r="DM153" s="66">
        <f t="shared" si="249"/>
        <v>82.952839133794797</v>
      </c>
      <c r="DN153" s="66">
        <f t="shared" si="250"/>
        <v>18.343918666087895</v>
      </c>
      <c r="DO153" s="67">
        <f t="shared" si="251"/>
        <v>6.5479552246487646E-2</v>
      </c>
      <c r="DP153" s="67">
        <f t="shared" si="252"/>
        <v>0.69345769121876355</v>
      </c>
      <c r="DQ153" s="67">
        <f t="shared" si="253"/>
        <v>1.0077634663817387</v>
      </c>
      <c r="DR153" s="67">
        <f t="shared" si="254"/>
        <v>3.1179471995698185</v>
      </c>
      <c r="DS153" s="66">
        <f t="shared" si="255"/>
        <v>897.91005911155992</v>
      </c>
      <c r="DT153" s="50">
        <f t="shared" si="256"/>
        <v>374.86612752743099</v>
      </c>
      <c r="DU153" s="66">
        <f t="shared" si="257"/>
        <v>82.952839133794797</v>
      </c>
      <c r="DV153" s="66">
        <f t="shared" si="258"/>
        <v>18.343918666087895</v>
      </c>
      <c r="DW153" s="67">
        <f t="shared" si="259"/>
        <v>6.5479552246487646E-2</v>
      </c>
      <c r="DX153" s="67">
        <f t="shared" si="260"/>
        <v>0.69345769121876355</v>
      </c>
      <c r="DY153" s="67">
        <f t="shared" si="261"/>
        <v>1.0077634663817387</v>
      </c>
      <c r="DZ153" s="67">
        <f t="shared" si="262"/>
        <v>3.1179471995698185</v>
      </c>
      <c r="EA153" s="66">
        <f t="shared" si="263"/>
        <v>897.91005911155992</v>
      </c>
      <c r="EB153" s="50">
        <f t="shared" si="264"/>
        <v>374.86612752743099</v>
      </c>
      <c r="EC153" s="66">
        <f t="shared" si="265"/>
        <v>82.952839133794797</v>
      </c>
      <c r="ED153" s="66">
        <f t="shared" si="266"/>
        <v>18.343918666087895</v>
      </c>
      <c r="EE153" s="67">
        <f t="shared" si="267"/>
        <v>6.5479552246487646E-2</v>
      </c>
      <c r="EF153" s="67">
        <f t="shared" si="268"/>
        <v>0.69345769121876355</v>
      </c>
      <c r="EG153" s="67">
        <f t="shared" si="269"/>
        <v>1.0077634663817387</v>
      </c>
      <c r="EH153" s="67">
        <f t="shared" si="270"/>
        <v>3.1179471995698185</v>
      </c>
      <c r="EI153" s="66">
        <f t="shared" si="271"/>
        <v>897.91005911155992</v>
      </c>
      <c r="EJ153" s="50">
        <f t="shared" si="272"/>
        <v>374.86612752743099</v>
      </c>
      <c r="EK153" s="66">
        <f t="shared" si="273"/>
        <v>82.952839133794797</v>
      </c>
      <c r="EL153" s="66">
        <f t="shared" si="274"/>
        <v>18.343918666087895</v>
      </c>
      <c r="EM153" s="67">
        <f t="shared" si="275"/>
        <v>6.5479552246487646E-2</v>
      </c>
      <c r="EN153" s="67">
        <f t="shared" si="276"/>
        <v>0.69345769121876355</v>
      </c>
      <c r="EO153" s="67">
        <f t="shared" si="277"/>
        <v>1.0077634663817387</v>
      </c>
      <c r="EP153" s="67">
        <f t="shared" si="278"/>
        <v>3.1179471995698185</v>
      </c>
      <c r="EQ153" s="50">
        <f t="shared" si="279"/>
        <v>0.7841634954940947</v>
      </c>
      <c r="ER153" s="50">
        <f t="shared" si="280"/>
        <v>101.71612752743101</v>
      </c>
    </row>
    <row r="154" spans="19:148" x14ac:dyDescent="0.25">
      <c r="S154" s="50">
        <v>0.92</v>
      </c>
      <c r="T154" s="56">
        <f t="shared" si="154"/>
        <v>379.48393797591331</v>
      </c>
      <c r="U154" s="50">
        <f t="shared" si="155"/>
        <v>83.620130840427834</v>
      </c>
      <c r="V154" s="50">
        <f t="shared" si="156"/>
        <v>18.445640713735578</v>
      </c>
      <c r="W154" s="2">
        <f t="shared" si="281"/>
        <v>6.62917599781499E-2</v>
      </c>
      <c r="X154" s="2">
        <f t="shared" si="282"/>
        <v>0.71122514129953585</v>
      </c>
      <c r="Y154" s="2">
        <f t="shared" si="157"/>
        <v>1.0058992598124055</v>
      </c>
      <c r="Z154" s="2">
        <f t="shared" si="158"/>
        <v>3.1078948053822213</v>
      </c>
      <c r="AA154" s="50">
        <f t="shared" si="159"/>
        <v>914.73110159550652</v>
      </c>
      <c r="AB154" s="50">
        <f t="shared" si="160"/>
        <v>375.3761381323269</v>
      </c>
      <c r="AC154" s="50">
        <f t="shared" si="161"/>
        <v>83.025603950618674</v>
      </c>
      <c r="AD154" s="50">
        <f t="shared" si="162"/>
        <v>18.355065013550803</v>
      </c>
      <c r="AE154" s="2">
        <f t="shared" si="163"/>
        <v>6.5570252024548609E-2</v>
      </c>
      <c r="AF154" s="2">
        <f t="shared" si="164"/>
        <v>0.69541384761753722</v>
      </c>
      <c r="AG154" s="2">
        <f t="shared" si="165"/>
        <v>1.0060922164160817</v>
      </c>
      <c r="AH154" s="2">
        <f t="shared" si="166"/>
        <v>3.1659880209659228</v>
      </c>
      <c r="AI154" s="50">
        <f t="shared" si="167"/>
        <v>910.50754571364109</v>
      </c>
      <c r="AJ154" s="50">
        <f t="shared" si="168"/>
        <v>375.24880290170597</v>
      </c>
      <c r="AK154" s="50">
        <f t="shared" si="169"/>
        <v>83.007415279426041</v>
      </c>
      <c r="AL154" s="50">
        <f t="shared" si="170"/>
        <v>18.352280053458525</v>
      </c>
      <c r="AM154" s="2">
        <f t="shared" si="171"/>
        <v>6.5547629838971194E-2</v>
      </c>
      <c r="AN154" s="2">
        <f t="shared" si="172"/>
        <v>0.69492530936201602</v>
      </c>
      <c r="AO154" s="2">
        <f t="shared" si="173"/>
        <v>1.0060983031615069</v>
      </c>
      <c r="AP154" s="2">
        <f t="shared" si="174"/>
        <v>3.1678170622241133</v>
      </c>
      <c r="AQ154" s="50">
        <f t="shared" si="175"/>
        <v>910.37352502189799</v>
      </c>
      <c r="AR154" s="50">
        <f t="shared" si="176"/>
        <v>375.24475447599627</v>
      </c>
      <c r="AS154" s="50">
        <f t="shared" si="177"/>
        <v>83.006837232334576</v>
      </c>
      <c r="AT154" s="50">
        <f t="shared" si="178"/>
        <v>18.352191532184776</v>
      </c>
      <c r="AU154" s="2">
        <f t="shared" si="179"/>
        <v>6.5546910350676169E-2</v>
      </c>
      <c r="AV154" s="2">
        <f t="shared" si="180"/>
        <v>0.69490977859178327</v>
      </c>
      <c r="AW154" s="2">
        <f t="shared" si="181"/>
        <v>1.0060984967860982</v>
      </c>
      <c r="AX154" s="2">
        <f t="shared" si="182"/>
        <v>3.1678752420741638</v>
      </c>
      <c r="AY154" s="50">
        <f t="shared" si="183"/>
        <v>910.36926091115936</v>
      </c>
      <c r="AZ154" s="50">
        <f t="shared" si="184"/>
        <v>375.24462566004991</v>
      </c>
      <c r="BA154" s="50">
        <f t="shared" si="185"/>
        <v>83.006818839820326</v>
      </c>
      <c r="BB154" s="50">
        <f t="shared" si="186"/>
        <v>18.352188715568758</v>
      </c>
      <c r="BC154" s="2">
        <f t="shared" si="187"/>
        <v>6.5546887457186162E-2</v>
      </c>
      <c r="BD154" s="2">
        <f t="shared" si="188"/>
        <v>0.6949092844232625</v>
      </c>
      <c r="BE154" s="2">
        <f t="shared" si="189"/>
        <v>1.0060985029471028</v>
      </c>
      <c r="BF154" s="2">
        <f t="shared" si="190"/>
        <v>3.167877093314388</v>
      </c>
      <c r="BG154" s="50">
        <f t="shared" si="191"/>
        <v>910.36912522920932</v>
      </c>
      <c r="BH154" s="50">
        <f t="shared" si="192"/>
        <v>375.24462156118045</v>
      </c>
      <c r="BI154" s="50">
        <f t="shared" si="193"/>
        <v>83.006818254578448</v>
      </c>
      <c r="BJ154" s="50">
        <f t="shared" si="194"/>
        <v>18.352188625945239</v>
      </c>
      <c r="BK154" s="2">
        <f t="shared" si="195"/>
        <v>6.5546886728724663E-2</v>
      </c>
      <c r="BL154" s="2">
        <f t="shared" si="196"/>
        <v>0.69490926869902836</v>
      </c>
      <c r="BM154" s="2">
        <f t="shared" si="197"/>
        <v>1.0060985031431435</v>
      </c>
      <c r="BN154" s="2">
        <f t="shared" si="198"/>
        <v>3.1678771522201066</v>
      </c>
      <c r="BO154" s="50">
        <f t="shared" si="199"/>
        <v>910.36912091186321</v>
      </c>
      <c r="BP154" s="50">
        <f t="shared" si="200"/>
        <v>375.24462143075607</v>
      </c>
      <c r="BQ154" s="50">
        <f t="shared" si="201"/>
        <v>83.006818235956288</v>
      </c>
      <c r="BR154" s="50">
        <f t="shared" si="202"/>
        <v>18.352188623093451</v>
      </c>
      <c r="BS154" s="2">
        <f t="shared" si="203"/>
        <v>6.5546886705545288E-2</v>
      </c>
      <c r="BT154" s="2">
        <f t="shared" si="204"/>
        <v>0.6949092681986897</v>
      </c>
      <c r="BU154" s="2">
        <f t="shared" si="205"/>
        <v>1.0060985031493814</v>
      </c>
      <c r="BV154" s="2">
        <f t="shared" si="206"/>
        <v>3.1678771540944624</v>
      </c>
      <c r="BW154" s="50">
        <f t="shared" si="207"/>
        <v>910.36912077448721</v>
      </c>
      <c r="BX154" s="50">
        <f t="shared" si="208"/>
        <v>375.24462142660593</v>
      </c>
      <c r="BY154" s="50">
        <f t="shared" si="209"/>
        <v>83.00681823536371</v>
      </c>
      <c r="BZ154" s="50">
        <f t="shared" si="210"/>
        <v>18.3521886230027</v>
      </c>
      <c r="CA154" s="2">
        <f t="shared" si="211"/>
        <v>6.5546886704807711E-2</v>
      </c>
      <c r="CB154" s="2">
        <f t="shared" si="212"/>
        <v>0.69490926818276899</v>
      </c>
      <c r="CC154" s="2">
        <f t="shared" si="213"/>
        <v>1.0060985031495799</v>
      </c>
      <c r="CD154" s="2">
        <f t="shared" si="214"/>
        <v>3.1678771541541044</v>
      </c>
      <c r="CE154" s="50">
        <f t="shared" si="215"/>
        <v>910.36912077011573</v>
      </c>
      <c r="CF154" s="50">
        <f t="shared" si="216"/>
        <v>375.24462142647394</v>
      </c>
      <c r="CG154" s="50">
        <f t="shared" si="217"/>
        <v>83.00681823534488</v>
      </c>
      <c r="CH154" s="50">
        <f t="shared" si="218"/>
        <v>18.352188622999815</v>
      </c>
      <c r="CI154" s="2">
        <f t="shared" si="219"/>
        <v>6.5546886704784244E-2</v>
      </c>
      <c r="CJ154" s="2">
        <f t="shared" si="220"/>
        <v>0.69490926818226273</v>
      </c>
      <c r="CK154" s="2">
        <f t="shared" si="221"/>
        <v>1.0060985031495862</v>
      </c>
      <c r="CL154" s="2">
        <f t="shared" si="222"/>
        <v>3.1678771541560016</v>
      </c>
      <c r="CM154" s="50">
        <f t="shared" si="223"/>
        <v>910.3691207699768</v>
      </c>
      <c r="CN154" s="50">
        <f t="shared" si="224"/>
        <v>375.24462142646973</v>
      </c>
      <c r="CO154" s="50">
        <f t="shared" si="225"/>
        <v>83.006818235344284</v>
      </c>
      <c r="CP154" s="50">
        <f t="shared" si="226"/>
        <v>18.352188622999734</v>
      </c>
      <c r="CQ154" s="2">
        <f t="shared" si="227"/>
        <v>6.5546886704783522E-2</v>
      </c>
      <c r="CR154" s="2">
        <f t="shared" si="228"/>
        <v>0.69490926818224608</v>
      </c>
      <c r="CS154" s="2">
        <f t="shared" si="229"/>
        <v>1.0060985031495866</v>
      </c>
      <c r="CT154" s="2">
        <f t="shared" si="230"/>
        <v>3.1678771541560642</v>
      </c>
      <c r="CU154" s="50">
        <f t="shared" si="231"/>
        <v>910.36912076997226</v>
      </c>
      <c r="CV154" s="50">
        <f t="shared" si="232"/>
        <v>375.24462142646962</v>
      </c>
      <c r="CW154" s="66">
        <f t="shared" si="233"/>
        <v>83.006818235344284</v>
      </c>
      <c r="CX154" s="66">
        <f t="shared" si="234"/>
        <v>18.352188622999726</v>
      </c>
      <c r="CY154" s="67">
        <f t="shared" si="235"/>
        <v>6.554688670478348E-2</v>
      </c>
      <c r="CZ154" s="67">
        <f t="shared" si="236"/>
        <v>0.69490926818224596</v>
      </c>
      <c r="DA154" s="67">
        <f t="shared" si="237"/>
        <v>1.0060985031495866</v>
      </c>
      <c r="DB154" s="67">
        <f t="shared" si="238"/>
        <v>3.1678771541560633</v>
      </c>
      <c r="DC154" s="66">
        <f t="shared" si="239"/>
        <v>910.36912076997226</v>
      </c>
      <c r="DD154" s="50">
        <f t="shared" si="240"/>
        <v>375.24462142646962</v>
      </c>
      <c r="DE154" s="66">
        <f t="shared" si="241"/>
        <v>83.006818235344284</v>
      </c>
      <c r="DF154" s="66">
        <f t="shared" si="242"/>
        <v>18.352188622999726</v>
      </c>
      <c r="DG154" s="67">
        <f t="shared" si="243"/>
        <v>6.554688670478348E-2</v>
      </c>
      <c r="DH154" s="67">
        <f t="shared" si="244"/>
        <v>0.69490926818224596</v>
      </c>
      <c r="DI154" s="67">
        <f t="shared" si="245"/>
        <v>1.0060985031495866</v>
      </c>
      <c r="DJ154" s="67">
        <f t="shared" si="246"/>
        <v>3.1678771541560633</v>
      </c>
      <c r="DK154" s="66">
        <f t="shared" si="247"/>
        <v>910.36912076997226</v>
      </c>
      <c r="DL154" s="50">
        <f t="shared" si="248"/>
        <v>375.24462142646962</v>
      </c>
      <c r="DM154" s="66">
        <f t="shared" si="249"/>
        <v>83.006818235344284</v>
      </c>
      <c r="DN154" s="66">
        <f t="shared" si="250"/>
        <v>18.352188622999726</v>
      </c>
      <c r="DO154" s="67">
        <f t="shared" si="251"/>
        <v>6.554688670478348E-2</v>
      </c>
      <c r="DP154" s="67">
        <f t="shared" si="252"/>
        <v>0.69490926818224596</v>
      </c>
      <c r="DQ154" s="67">
        <f t="shared" si="253"/>
        <v>1.0060985031495866</v>
      </c>
      <c r="DR154" s="67">
        <f t="shared" si="254"/>
        <v>3.1678771541560633</v>
      </c>
      <c r="DS154" s="66">
        <f t="shared" si="255"/>
        <v>910.36912076997226</v>
      </c>
      <c r="DT154" s="50">
        <f t="shared" si="256"/>
        <v>375.24462142646962</v>
      </c>
      <c r="DU154" s="66">
        <f t="shared" si="257"/>
        <v>83.006818235344284</v>
      </c>
      <c r="DV154" s="66">
        <f t="shared" si="258"/>
        <v>18.352188622999726</v>
      </c>
      <c r="DW154" s="67">
        <f t="shared" si="259"/>
        <v>6.554688670478348E-2</v>
      </c>
      <c r="DX154" s="67">
        <f t="shared" si="260"/>
        <v>0.69490926818224596</v>
      </c>
      <c r="DY154" s="67">
        <f t="shared" si="261"/>
        <v>1.0060985031495866</v>
      </c>
      <c r="DZ154" s="67">
        <f t="shared" si="262"/>
        <v>3.1678771541560633</v>
      </c>
      <c r="EA154" s="66">
        <f t="shared" si="263"/>
        <v>910.36912076997226</v>
      </c>
      <c r="EB154" s="50">
        <f t="shared" si="264"/>
        <v>375.24462142646962</v>
      </c>
      <c r="EC154" s="66">
        <f t="shared" si="265"/>
        <v>83.006818235344284</v>
      </c>
      <c r="ED154" s="66">
        <f t="shared" si="266"/>
        <v>18.352188622999726</v>
      </c>
      <c r="EE154" s="67">
        <f t="shared" si="267"/>
        <v>6.554688670478348E-2</v>
      </c>
      <c r="EF154" s="67">
        <f t="shared" si="268"/>
        <v>0.69490926818224596</v>
      </c>
      <c r="EG154" s="67">
        <f t="shared" si="269"/>
        <v>1.0060985031495866</v>
      </c>
      <c r="EH154" s="67">
        <f t="shared" si="270"/>
        <v>3.1678771541560633</v>
      </c>
      <c r="EI154" s="66">
        <f t="shared" si="271"/>
        <v>910.36912076997226</v>
      </c>
      <c r="EJ154" s="50">
        <f t="shared" si="272"/>
        <v>375.24462142646962</v>
      </c>
      <c r="EK154" s="66">
        <f t="shared" si="273"/>
        <v>83.006818235344284</v>
      </c>
      <c r="EL154" s="66">
        <f t="shared" si="274"/>
        <v>18.352188622999726</v>
      </c>
      <c r="EM154" s="67">
        <f t="shared" si="275"/>
        <v>6.554688670478348E-2</v>
      </c>
      <c r="EN154" s="67">
        <f t="shared" si="276"/>
        <v>0.69490926818224596</v>
      </c>
      <c r="EO154" s="67">
        <f t="shared" si="277"/>
        <v>1.0060985031495866</v>
      </c>
      <c r="EP154" s="67">
        <f t="shared" si="278"/>
        <v>3.1678771541560633</v>
      </c>
      <c r="EQ154" s="50">
        <f t="shared" si="279"/>
        <v>0.80245304645134918</v>
      </c>
      <c r="ER154" s="50">
        <f t="shared" si="280"/>
        <v>102.09462142646964</v>
      </c>
    </row>
    <row r="155" spans="19:148" x14ac:dyDescent="0.25">
      <c r="S155" s="50">
        <v>0.93</v>
      </c>
      <c r="T155" s="56">
        <f t="shared" si="154"/>
        <v>379.45148052852551</v>
      </c>
      <c r="U155" s="50">
        <f t="shared" si="155"/>
        <v>83.615373191898072</v>
      </c>
      <c r="V155" s="50">
        <f t="shared" si="156"/>
        <v>18.444919402354781</v>
      </c>
      <c r="W155" s="2">
        <f t="shared" si="281"/>
        <v>6.6286122481894749E-2</v>
      </c>
      <c r="X155" s="2">
        <f t="shared" si="282"/>
        <v>0.71109981515240617</v>
      </c>
      <c r="Y155" s="2">
        <f t="shared" si="157"/>
        <v>1.0045041273277553</v>
      </c>
      <c r="Z155" s="2">
        <f t="shared" si="158"/>
        <v>3.1620681269523732</v>
      </c>
      <c r="AA155" s="50">
        <f t="shared" si="159"/>
        <v>927.37889065489549</v>
      </c>
      <c r="AB155" s="50">
        <f t="shared" si="160"/>
        <v>375.75461457826145</v>
      </c>
      <c r="AC155" s="50">
        <f t="shared" si="161"/>
        <v>83.079750029705011</v>
      </c>
      <c r="AD155" s="50">
        <f t="shared" si="162"/>
        <v>18.363350706340697</v>
      </c>
      <c r="AE155" s="2">
        <f t="shared" si="163"/>
        <v>6.5637401130700157E-2</v>
      </c>
      <c r="AF155" s="2">
        <f t="shared" si="164"/>
        <v>0.69686647859426187</v>
      </c>
      <c r="AG155" s="2">
        <f t="shared" si="165"/>
        <v>1.0046377813950675</v>
      </c>
      <c r="AH155" s="2">
        <f t="shared" si="166"/>
        <v>3.2167453339712426</v>
      </c>
      <c r="AI155" s="50">
        <f t="shared" si="167"/>
        <v>923.84097902650024</v>
      </c>
      <c r="AJ155" s="50">
        <f t="shared" si="168"/>
        <v>375.649170075489</v>
      </c>
      <c r="AK155" s="50">
        <f t="shared" si="169"/>
        <v>83.064652113516786</v>
      </c>
      <c r="AL155" s="50">
        <f t="shared" si="170"/>
        <v>18.361041086813714</v>
      </c>
      <c r="AM155" s="2">
        <f t="shared" si="171"/>
        <v>6.5618706831140294E-2</v>
      </c>
      <c r="AN155" s="2">
        <f t="shared" si="172"/>
        <v>0.69646168808968922</v>
      </c>
      <c r="AO155" s="2">
        <f t="shared" si="173"/>
        <v>1.0046416547539507</v>
      </c>
      <c r="AP155" s="2">
        <f t="shared" si="174"/>
        <v>3.2183276068855808</v>
      </c>
      <c r="AQ155" s="50">
        <f t="shared" si="175"/>
        <v>923.73786538226807</v>
      </c>
      <c r="AR155" s="50">
        <f t="shared" si="176"/>
        <v>375.64609193721799</v>
      </c>
      <c r="AS155" s="50">
        <f t="shared" si="177"/>
        <v>83.064211522100834</v>
      </c>
      <c r="AT155" s="50">
        <f t="shared" si="178"/>
        <v>18.360973678332702</v>
      </c>
      <c r="AU155" s="2">
        <f t="shared" si="179"/>
        <v>6.5618160948704943E-2</v>
      </c>
      <c r="AV155" s="2">
        <f t="shared" si="180"/>
        <v>0.69644987240953549</v>
      </c>
      <c r="AW155" s="2">
        <f t="shared" si="181"/>
        <v>1.0046417678770134</v>
      </c>
      <c r="AX155" s="2">
        <f t="shared" si="182"/>
        <v>3.2183738158681572</v>
      </c>
      <c r="AY155" s="50">
        <f t="shared" si="183"/>
        <v>923.73485340901129</v>
      </c>
      <c r="AZ155" s="50">
        <f t="shared" si="184"/>
        <v>375.64600201989049</v>
      </c>
      <c r="BA155" s="50">
        <f t="shared" si="185"/>
        <v>83.064198651848486</v>
      </c>
      <c r="BB155" s="50">
        <f t="shared" si="186"/>
        <v>18.360971709235397</v>
      </c>
      <c r="BC155" s="2">
        <f t="shared" si="187"/>
        <v>6.5618145002473802E-2</v>
      </c>
      <c r="BD155" s="2">
        <f t="shared" si="188"/>
        <v>0.69644952725550546</v>
      </c>
      <c r="BE155" s="2">
        <f t="shared" si="189"/>
        <v>1.0046417711815625</v>
      </c>
      <c r="BF155" s="2">
        <f t="shared" si="190"/>
        <v>3.2183751657226387</v>
      </c>
      <c r="BG155" s="50">
        <f t="shared" si="191"/>
        <v>923.73476542286733</v>
      </c>
      <c r="BH155" s="50">
        <f t="shared" si="192"/>
        <v>375.64599939321056</v>
      </c>
      <c r="BI155" s="50">
        <f t="shared" si="193"/>
        <v>83.064198275880671</v>
      </c>
      <c r="BJ155" s="50">
        <f t="shared" si="194"/>
        <v>18.360971651713808</v>
      </c>
      <c r="BK155" s="2">
        <f t="shared" si="195"/>
        <v>6.5618144536649686E-2</v>
      </c>
      <c r="BL155" s="2">
        <f t="shared" si="196"/>
        <v>0.69644951717280967</v>
      </c>
      <c r="BM155" s="2">
        <f t="shared" si="197"/>
        <v>1.0046417712780957</v>
      </c>
      <c r="BN155" s="2">
        <f t="shared" si="198"/>
        <v>3.2183752051548256</v>
      </c>
      <c r="BO155" s="50">
        <f t="shared" si="199"/>
        <v>923.73476285260028</v>
      </c>
      <c r="BP155" s="50">
        <f t="shared" si="200"/>
        <v>375.64599931647956</v>
      </c>
      <c r="BQ155" s="50">
        <f t="shared" si="201"/>
        <v>83.064198264897854</v>
      </c>
      <c r="BR155" s="50">
        <f t="shared" si="202"/>
        <v>18.360971650033481</v>
      </c>
      <c r="BS155" s="2">
        <f t="shared" si="203"/>
        <v>6.561814452304196E-2</v>
      </c>
      <c r="BT155" s="2">
        <f t="shared" si="204"/>
        <v>0.69644951687827217</v>
      </c>
      <c r="BU155" s="2">
        <f t="shared" si="205"/>
        <v>1.0046417712809157</v>
      </c>
      <c r="BV155" s="2">
        <f t="shared" si="206"/>
        <v>3.218375206306725</v>
      </c>
      <c r="BW155" s="50">
        <f t="shared" si="207"/>
        <v>923.73476277751706</v>
      </c>
      <c r="BX155" s="50">
        <f t="shared" si="208"/>
        <v>375.645999314238</v>
      </c>
      <c r="BY155" s="50">
        <f t="shared" si="209"/>
        <v>83.064198264576959</v>
      </c>
      <c r="BZ155" s="50">
        <f t="shared" si="210"/>
        <v>18.360971649984386</v>
      </c>
      <c r="CA155" s="2">
        <f t="shared" si="211"/>
        <v>6.5618144522644459E-2</v>
      </c>
      <c r="CB155" s="2">
        <f t="shared" si="212"/>
        <v>0.69644951686966761</v>
      </c>
      <c r="CC155" s="2">
        <f t="shared" si="213"/>
        <v>1.0046417712809981</v>
      </c>
      <c r="CD155" s="2">
        <f t="shared" si="214"/>
        <v>3.2183752063403759</v>
      </c>
      <c r="CE155" s="50">
        <f t="shared" si="215"/>
        <v>923.73476277532359</v>
      </c>
      <c r="CF155" s="50">
        <f t="shared" si="216"/>
        <v>375.64599931417251</v>
      </c>
      <c r="CG155" s="50">
        <f t="shared" si="217"/>
        <v>83.064198264567622</v>
      </c>
      <c r="CH155" s="50">
        <f t="shared" si="218"/>
        <v>18.36097164998295</v>
      </c>
      <c r="CI155" s="2">
        <f t="shared" si="219"/>
        <v>6.5618144522632815E-2</v>
      </c>
      <c r="CJ155" s="2">
        <f t="shared" si="220"/>
        <v>0.6964495168694167</v>
      </c>
      <c r="CK155" s="2">
        <f t="shared" si="221"/>
        <v>1.0046417712810005</v>
      </c>
      <c r="CL155" s="2">
        <f t="shared" si="222"/>
        <v>3.2183752063413578</v>
      </c>
      <c r="CM155" s="50">
        <f t="shared" si="223"/>
        <v>923.73476277525913</v>
      </c>
      <c r="CN155" s="50">
        <f t="shared" si="224"/>
        <v>375.64599931417058</v>
      </c>
      <c r="CO155" s="50">
        <f t="shared" si="225"/>
        <v>83.064198264567324</v>
      </c>
      <c r="CP155" s="50">
        <f t="shared" si="226"/>
        <v>18.360971649982908</v>
      </c>
      <c r="CQ155" s="2">
        <f t="shared" si="227"/>
        <v>6.5618144522632482E-2</v>
      </c>
      <c r="CR155" s="2">
        <f t="shared" si="228"/>
        <v>0.69644951686940915</v>
      </c>
      <c r="CS155" s="2">
        <f t="shared" si="229"/>
        <v>1.0046417712810005</v>
      </c>
      <c r="CT155" s="2">
        <f t="shared" si="230"/>
        <v>3.2183752063413871</v>
      </c>
      <c r="CU155" s="50">
        <f t="shared" si="231"/>
        <v>923.73476277525765</v>
      </c>
      <c r="CV155" s="50">
        <f t="shared" si="232"/>
        <v>375.64599931417058</v>
      </c>
      <c r="CW155" s="66">
        <f t="shared" si="233"/>
        <v>83.064198264567324</v>
      </c>
      <c r="CX155" s="66">
        <f t="shared" si="234"/>
        <v>18.360971649982908</v>
      </c>
      <c r="CY155" s="67">
        <f t="shared" si="235"/>
        <v>6.5618144522632482E-2</v>
      </c>
      <c r="CZ155" s="67">
        <f t="shared" si="236"/>
        <v>0.69644951686940915</v>
      </c>
      <c r="DA155" s="67">
        <f t="shared" si="237"/>
        <v>1.0046417712810005</v>
      </c>
      <c r="DB155" s="67">
        <f t="shared" si="238"/>
        <v>3.2183752063413871</v>
      </c>
      <c r="DC155" s="66">
        <f t="shared" si="239"/>
        <v>923.73476277525765</v>
      </c>
      <c r="DD155" s="50">
        <f t="shared" si="240"/>
        <v>375.64599931417058</v>
      </c>
      <c r="DE155" s="66">
        <f t="shared" si="241"/>
        <v>83.064198264567324</v>
      </c>
      <c r="DF155" s="66">
        <f t="shared" si="242"/>
        <v>18.360971649982908</v>
      </c>
      <c r="DG155" s="67">
        <f t="shared" si="243"/>
        <v>6.5618144522632482E-2</v>
      </c>
      <c r="DH155" s="67">
        <f t="shared" si="244"/>
        <v>0.69644951686940915</v>
      </c>
      <c r="DI155" s="67">
        <f t="shared" si="245"/>
        <v>1.0046417712810005</v>
      </c>
      <c r="DJ155" s="67">
        <f t="shared" si="246"/>
        <v>3.2183752063413871</v>
      </c>
      <c r="DK155" s="66">
        <f t="shared" si="247"/>
        <v>923.73476277525765</v>
      </c>
      <c r="DL155" s="50">
        <f t="shared" si="248"/>
        <v>375.64599931417058</v>
      </c>
      <c r="DM155" s="66">
        <f t="shared" si="249"/>
        <v>83.064198264567324</v>
      </c>
      <c r="DN155" s="66">
        <f t="shared" si="250"/>
        <v>18.360971649982908</v>
      </c>
      <c r="DO155" s="67">
        <f t="shared" si="251"/>
        <v>6.5618144522632482E-2</v>
      </c>
      <c r="DP155" s="67">
        <f t="shared" si="252"/>
        <v>0.69644951686940915</v>
      </c>
      <c r="DQ155" s="67">
        <f t="shared" si="253"/>
        <v>1.0046417712810005</v>
      </c>
      <c r="DR155" s="67">
        <f t="shared" si="254"/>
        <v>3.2183752063413871</v>
      </c>
      <c r="DS155" s="66">
        <f t="shared" si="255"/>
        <v>923.73476277525765</v>
      </c>
      <c r="DT155" s="50">
        <f t="shared" si="256"/>
        <v>375.64599931417058</v>
      </c>
      <c r="DU155" s="66">
        <f t="shared" si="257"/>
        <v>83.064198264567324</v>
      </c>
      <c r="DV155" s="66">
        <f t="shared" si="258"/>
        <v>18.360971649982908</v>
      </c>
      <c r="DW155" s="67">
        <f t="shared" si="259"/>
        <v>6.5618144522632482E-2</v>
      </c>
      <c r="DX155" s="67">
        <f t="shared" si="260"/>
        <v>0.69644951686940915</v>
      </c>
      <c r="DY155" s="67">
        <f t="shared" si="261"/>
        <v>1.0046417712810005</v>
      </c>
      <c r="DZ155" s="67">
        <f t="shared" si="262"/>
        <v>3.2183752063413871</v>
      </c>
      <c r="EA155" s="66">
        <f t="shared" si="263"/>
        <v>923.73476277525765</v>
      </c>
      <c r="EB155" s="50">
        <f t="shared" si="264"/>
        <v>375.64599931417058</v>
      </c>
      <c r="EC155" s="66">
        <f t="shared" si="265"/>
        <v>83.064198264567324</v>
      </c>
      <c r="ED155" s="66">
        <f t="shared" si="266"/>
        <v>18.360971649982908</v>
      </c>
      <c r="EE155" s="67">
        <f t="shared" si="267"/>
        <v>6.5618144522632482E-2</v>
      </c>
      <c r="EF155" s="67">
        <f t="shared" si="268"/>
        <v>0.69644951686940915</v>
      </c>
      <c r="EG155" s="67">
        <f t="shared" si="269"/>
        <v>1.0046417712810005</v>
      </c>
      <c r="EH155" s="67">
        <f t="shared" si="270"/>
        <v>3.2183752063413871</v>
      </c>
      <c r="EI155" s="66">
        <f t="shared" si="271"/>
        <v>923.73476277525765</v>
      </c>
      <c r="EJ155" s="50">
        <f t="shared" si="272"/>
        <v>375.64599931417058</v>
      </c>
      <c r="EK155" s="66">
        <f t="shared" si="273"/>
        <v>83.064198264567324</v>
      </c>
      <c r="EL155" s="66">
        <f t="shared" si="274"/>
        <v>18.360971649982908</v>
      </c>
      <c r="EM155" s="67">
        <f t="shared" si="275"/>
        <v>6.5618144522632482E-2</v>
      </c>
      <c r="EN155" s="67">
        <f t="shared" si="276"/>
        <v>0.69644951686940915</v>
      </c>
      <c r="EO155" s="67">
        <f t="shared" si="277"/>
        <v>1.0046417712810005</v>
      </c>
      <c r="EP155" s="67">
        <f t="shared" si="278"/>
        <v>3.2183752063413871</v>
      </c>
      <c r="EQ155" s="50">
        <f t="shared" si="279"/>
        <v>0.82189293889360659</v>
      </c>
      <c r="ER155" s="50">
        <f t="shared" si="280"/>
        <v>102.4959993141706</v>
      </c>
    </row>
    <row r="156" spans="19:148" x14ac:dyDescent="0.25">
      <c r="S156" s="50">
        <v>0.94</v>
      </c>
      <c r="T156" s="56">
        <f t="shared" si="154"/>
        <v>379.41902308113782</v>
      </c>
      <c r="U156" s="50">
        <f t="shared" si="155"/>
        <v>83.610616515390319</v>
      </c>
      <c r="V156" s="50">
        <f t="shared" si="156"/>
        <v>18.444198181608098</v>
      </c>
      <c r="W156" s="2">
        <f t="shared" si="281"/>
        <v>6.6280483967269432E-2</v>
      </c>
      <c r="X156" s="2">
        <f t="shared" si="282"/>
        <v>0.71097449537432333</v>
      </c>
      <c r="Y156" s="2">
        <f t="shared" si="157"/>
        <v>1.0033005664260359</v>
      </c>
      <c r="Z156" s="2">
        <f t="shared" si="158"/>
        <v>3.2176045333034162</v>
      </c>
      <c r="AA156" s="50">
        <f t="shared" si="159"/>
        <v>941.01003902164803</v>
      </c>
      <c r="AB156" s="50">
        <f t="shared" si="160"/>
        <v>376.15784589950522</v>
      </c>
      <c r="AC156" s="50">
        <f t="shared" si="161"/>
        <v>83.137576737012822</v>
      </c>
      <c r="AD156" s="50">
        <f t="shared" si="162"/>
        <v>18.372191541056736</v>
      </c>
      <c r="AE156" s="2">
        <f t="shared" si="163"/>
        <v>6.5708793053494322E-2</v>
      </c>
      <c r="AF156" s="2">
        <f t="shared" si="164"/>
        <v>0.69841504034526691</v>
      </c>
      <c r="AG156" s="2">
        <f t="shared" si="165"/>
        <v>1.0033876516290174</v>
      </c>
      <c r="AH156" s="2">
        <f t="shared" si="166"/>
        <v>3.2680363925190288</v>
      </c>
      <c r="AI156" s="50">
        <f t="shared" si="167"/>
        <v>938.15933460237216</v>
      </c>
      <c r="AJ156" s="50">
        <f t="shared" si="168"/>
        <v>376.07391210823698</v>
      </c>
      <c r="AK156" s="50">
        <f t="shared" si="169"/>
        <v>83.125528076374934</v>
      </c>
      <c r="AL156" s="50">
        <f t="shared" si="170"/>
        <v>18.370350170793085</v>
      </c>
      <c r="AM156" s="2">
        <f t="shared" si="171"/>
        <v>6.5693945314027932E-2</v>
      </c>
      <c r="AN156" s="2">
        <f t="shared" si="172"/>
        <v>0.69809262433180541</v>
      </c>
      <c r="AO156" s="2">
        <f t="shared" si="173"/>
        <v>1.0033899250692102</v>
      </c>
      <c r="AP156" s="2">
        <f t="shared" si="174"/>
        <v>3.2693515858556608</v>
      </c>
      <c r="AQ156" s="50">
        <f t="shared" si="175"/>
        <v>938.08451479664404</v>
      </c>
      <c r="AR156" s="50">
        <f t="shared" si="176"/>
        <v>376.07170638438708</v>
      </c>
      <c r="AS156" s="50">
        <f t="shared" si="177"/>
        <v>83.125211529831248</v>
      </c>
      <c r="AT156" s="50">
        <f t="shared" si="178"/>
        <v>18.370301788792663</v>
      </c>
      <c r="AU156" s="2">
        <f t="shared" si="179"/>
        <v>6.5693555035280737E-2</v>
      </c>
      <c r="AV156" s="2">
        <f t="shared" si="180"/>
        <v>0.6980841520105131</v>
      </c>
      <c r="AW156" s="2">
        <f t="shared" si="181"/>
        <v>1.0033899848357659</v>
      </c>
      <c r="AX156" s="2">
        <f t="shared" si="182"/>
        <v>3.2693861600713694</v>
      </c>
      <c r="AY156" s="50">
        <f t="shared" si="183"/>
        <v>938.08254758048474</v>
      </c>
      <c r="AZ156" s="50">
        <f t="shared" si="184"/>
        <v>376.07164838797894</v>
      </c>
      <c r="BA156" s="50">
        <f t="shared" si="185"/>
        <v>83.125203206742981</v>
      </c>
      <c r="BB156" s="50">
        <f t="shared" si="186"/>
        <v>18.37030051666148</v>
      </c>
      <c r="BC156" s="2">
        <f t="shared" si="187"/>
        <v>6.569354477338743E-2</v>
      </c>
      <c r="BD156" s="2">
        <f t="shared" si="188"/>
        <v>0.69808392924311757</v>
      </c>
      <c r="BE156" s="2">
        <f t="shared" si="189"/>
        <v>1.0033899864072588</v>
      </c>
      <c r="BF156" s="2">
        <f t="shared" si="190"/>
        <v>3.2693870691599396</v>
      </c>
      <c r="BG156" s="50">
        <f t="shared" si="191"/>
        <v>938.08249585460874</v>
      </c>
      <c r="BH156" s="50">
        <f t="shared" si="192"/>
        <v>376.07164686302315</v>
      </c>
      <c r="BI156" s="50">
        <f t="shared" si="193"/>
        <v>83.125202987895989</v>
      </c>
      <c r="BJ156" s="50">
        <f t="shared" si="194"/>
        <v>18.370300483212112</v>
      </c>
      <c r="BK156" s="2">
        <f t="shared" si="195"/>
        <v>6.5693544503561518E-2</v>
      </c>
      <c r="BL156" s="2">
        <f t="shared" si="196"/>
        <v>0.69808392338567871</v>
      </c>
      <c r="BM156" s="2">
        <f t="shared" si="197"/>
        <v>1.0033899864485796</v>
      </c>
      <c r="BN156" s="2">
        <f t="shared" si="198"/>
        <v>3.269387093063493</v>
      </c>
      <c r="BO156" s="50">
        <f t="shared" si="199"/>
        <v>938.08249449452978</v>
      </c>
      <c r="BP156" s="50">
        <f t="shared" si="200"/>
        <v>376.07164682292591</v>
      </c>
      <c r="BQ156" s="50">
        <f t="shared" si="201"/>
        <v>83.125202982141644</v>
      </c>
      <c r="BR156" s="50">
        <f t="shared" si="202"/>
        <v>18.370300482332581</v>
      </c>
      <c r="BS156" s="2">
        <f t="shared" si="203"/>
        <v>6.5693544496466638E-2</v>
      </c>
      <c r="BT156" s="2">
        <f t="shared" si="204"/>
        <v>0.69808392323166357</v>
      </c>
      <c r="BU156" s="2">
        <f t="shared" si="205"/>
        <v>1.003389986449666</v>
      </c>
      <c r="BV156" s="2">
        <f t="shared" si="206"/>
        <v>3.2693870936920115</v>
      </c>
      <c r="BW156" s="50">
        <f t="shared" si="207"/>
        <v>938.08249445876788</v>
      </c>
      <c r="BX156" s="50">
        <f t="shared" si="208"/>
        <v>376.07164682187158</v>
      </c>
      <c r="BY156" s="50">
        <f t="shared" si="209"/>
        <v>83.125202981990327</v>
      </c>
      <c r="BZ156" s="50">
        <f t="shared" si="210"/>
        <v>18.370300482309464</v>
      </c>
      <c r="CA156" s="2">
        <f t="shared" si="211"/>
        <v>6.5693544496280135E-2</v>
      </c>
      <c r="CB156" s="2">
        <f t="shared" si="212"/>
        <v>0.69808392322761359</v>
      </c>
      <c r="CC156" s="2">
        <f t="shared" si="213"/>
        <v>1.0033899864496947</v>
      </c>
      <c r="CD156" s="2">
        <f t="shared" si="214"/>
        <v>3.2693870937085379</v>
      </c>
      <c r="CE156" s="50">
        <f t="shared" si="215"/>
        <v>938.08249445782724</v>
      </c>
      <c r="CF156" s="50">
        <f t="shared" si="216"/>
        <v>376.07164682184384</v>
      </c>
      <c r="CG156" s="50">
        <f t="shared" si="217"/>
        <v>83.125202981986334</v>
      </c>
      <c r="CH156" s="50">
        <f t="shared" si="218"/>
        <v>18.370300482308849</v>
      </c>
      <c r="CI156" s="2">
        <f t="shared" si="219"/>
        <v>6.5693544496275194E-2</v>
      </c>
      <c r="CJ156" s="2">
        <f t="shared" si="220"/>
        <v>0.69808392322750723</v>
      </c>
      <c r="CK156" s="2">
        <f t="shared" si="221"/>
        <v>1.0033899864496953</v>
      </c>
      <c r="CL156" s="2">
        <f t="shared" si="222"/>
        <v>3.2693870937089726</v>
      </c>
      <c r="CM156" s="50">
        <f t="shared" si="223"/>
        <v>938.08249445780268</v>
      </c>
      <c r="CN156" s="50">
        <f t="shared" si="224"/>
        <v>376.07164682184316</v>
      </c>
      <c r="CO156" s="50">
        <f t="shared" si="225"/>
        <v>83.125202981986234</v>
      </c>
      <c r="CP156" s="50">
        <f t="shared" si="226"/>
        <v>18.370300482308835</v>
      </c>
      <c r="CQ156" s="2">
        <f t="shared" si="227"/>
        <v>6.5693544496275097E-2</v>
      </c>
      <c r="CR156" s="2">
        <f t="shared" si="228"/>
        <v>0.69808392322750457</v>
      </c>
      <c r="CS156" s="2">
        <f t="shared" si="229"/>
        <v>1.0033899864496953</v>
      </c>
      <c r="CT156" s="2">
        <f t="shared" si="230"/>
        <v>3.2693870937089833</v>
      </c>
      <c r="CU156" s="50">
        <f t="shared" si="231"/>
        <v>938.08249445780234</v>
      </c>
      <c r="CV156" s="50">
        <f t="shared" si="232"/>
        <v>376.07164682184316</v>
      </c>
      <c r="CW156" s="66">
        <f t="shared" si="233"/>
        <v>83.125202981986234</v>
      </c>
      <c r="CX156" s="66">
        <f t="shared" si="234"/>
        <v>18.370300482308835</v>
      </c>
      <c r="CY156" s="67">
        <f t="shared" si="235"/>
        <v>6.5693544496275097E-2</v>
      </c>
      <c r="CZ156" s="67">
        <f t="shared" si="236"/>
        <v>0.69808392322750457</v>
      </c>
      <c r="DA156" s="67">
        <f t="shared" si="237"/>
        <v>1.0033899864496953</v>
      </c>
      <c r="DB156" s="67">
        <f t="shared" si="238"/>
        <v>3.2693870937089833</v>
      </c>
      <c r="DC156" s="66">
        <f t="shared" si="239"/>
        <v>938.08249445780234</v>
      </c>
      <c r="DD156" s="50">
        <f t="shared" si="240"/>
        <v>376.07164682184316</v>
      </c>
      <c r="DE156" s="66">
        <f t="shared" si="241"/>
        <v>83.125202981986234</v>
      </c>
      <c r="DF156" s="66">
        <f t="shared" si="242"/>
        <v>18.370300482308835</v>
      </c>
      <c r="DG156" s="67">
        <f t="shared" si="243"/>
        <v>6.5693544496275097E-2</v>
      </c>
      <c r="DH156" s="67">
        <f t="shared" si="244"/>
        <v>0.69808392322750457</v>
      </c>
      <c r="DI156" s="67">
        <f t="shared" si="245"/>
        <v>1.0033899864496953</v>
      </c>
      <c r="DJ156" s="67">
        <f t="shared" si="246"/>
        <v>3.2693870937089833</v>
      </c>
      <c r="DK156" s="66">
        <f t="shared" si="247"/>
        <v>938.08249445780234</v>
      </c>
      <c r="DL156" s="50">
        <f t="shared" si="248"/>
        <v>376.07164682184316</v>
      </c>
      <c r="DM156" s="66">
        <f t="shared" si="249"/>
        <v>83.125202981986234</v>
      </c>
      <c r="DN156" s="66">
        <f t="shared" si="250"/>
        <v>18.370300482308835</v>
      </c>
      <c r="DO156" s="67">
        <f t="shared" si="251"/>
        <v>6.5693544496275097E-2</v>
      </c>
      <c r="DP156" s="67">
        <f t="shared" si="252"/>
        <v>0.69808392322750457</v>
      </c>
      <c r="DQ156" s="67">
        <f t="shared" si="253"/>
        <v>1.0033899864496953</v>
      </c>
      <c r="DR156" s="67">
        <f t="shared" si="254"/>
        <v>3.2693870937089833</v>
      </c>
      <c r="DS156" s="66">
        <f t="shared" si="255"/>
        <v>938.08249445780234</v>
      </c>
      <c r="DT156" s="50">
        <f t="shared" si="256"/>
        <v>376.07164682184316</v>
      </c>
      <c r="DU156" s="66">
        <f t="shared" si="257"/>
        <v>83.125202981986234</v>
      </c>
      <c r="DV156" s="66">
        <f t="shared" si="258"/>
        <v>18.370300482308835</v>
      </c>
      <c r="DW156" s="67">
        <f t="shared" si="259"/>
        <v>6.5693544496275097E-2</v>
      </c>
      <c r="DX156" s="67">
        <f t="shared" si="260"/>
        <v>0.69808392322750457</v>
      </c>
      <c r="DY156" s="67">
        <f t="shared" si="261"/>
        <v>1.0033899864496953</v>
      </c>
      <c r="DZ156" s="67">
        <f t="shared" si="262"/>
        <v>3.2693870937089833</v>
      </c>
      <c r="EA156" s="66">
        <f t="shared" si="263"/>
        <v>938.08249445780234</v>
      </c>
      <c r="EB156" s="50">
        <f t="shared" si="264"/>
        <v>376.07164682184316</v>
      </c>
      <c r="EC156" s="66">
        <f t="shared" si="265"/>
        <v>83.125202981986234</v>
      </c>
      <c r="ED156" s="66">
        <f t="shared" si="266"/>
        <v>18.370300482308835</v>
      </c>
      <c r="EE156" s="67">
        <f t="shared" si="267"/>
        <v>6.5693544496275097E-2</v>
      </c>
      <c r="EF156" s="67">
        <f t="shared" si="268"/>
        <v>0.69808392322750457</v>
      </c>
      <c r="EG156" s="67">
        <f t="shared" si="269"/>
        <v>1.0033899864496953</v>
      </c>
      <c r="EH156" s="67">
        <f t="shared" si="270"/>
        <v>3.2693870937089833</v>
      </c>
      <c r="EI156" s="66">
        <f t="shared" si="271"/>
        <v>938.08249445780234</v>
      </c>
      <c r="EJ156" s="50">
        <f t="shared" si="272"/>
        <v>376.07164682184316</v>
      </c>
      <c r="EK156" s="66">
        <f t="shared" si="273"/>
        <v>83.125202981986234</v>
      </c>
      <c r="EL156" s="66">
        <f t="shared" si="274"/>
        <v>18.370300482308835</v>
      </c>
      <c r="EM156" s="67">
        <f t="shared" si="275"/>
        <v>6.5693544496275097E-2</v>
      </c>
      <c r="EN156" s="67">
        <f t="shared" si="276"/>
        <v>0.69808392322750457</v>
      </c>
      <c r="EO156" s="67">
        <f t="shared" si="277"/>
        <v>1.0033899864496953</v>
      </c>
      <c r="EP156" s="67">
        <f t="shared" si="278"/>
        <v>3.2693870937089833</v>
      </c>
      <c r="EQ156" s="50">
        <f t="shared" si="279"/>
        <v>0.84258248974779482</v>
      </c>
      <c r="ER156" s="50">
        <f t="shared" si="280"/>
        <v>102.92164682184318</v>
      </c>
    </row>
    <row r="157" spans="19:148" x14ac:dyDescent="0.25">
      <c r="S157" s="50">
        <v>0.95</v>
      </c>
      <c r="T157" s="56">
        <f t="shared" si="154"/>
        <v>379.38656563375002</v>
      </c>
      <c r="U157" s="50">
        <f t="shared" si="155"/>
        <v>83.605860810521449</v>
      </c>
      <c r="V157" s="50">
        <f t="shared" si="156"/>
        <v>18.443477051474133</v>
      </c>
      <c r="W157" s="2">
        <f t="shared" si="281"/>
        <v>6.627484443446606E-2</v>
      </c>
      <c r="X157" s="2">
        <f t="shared" si="282"/>
        <v>0.71084918196314817</v>
      </c>
      <c r="Y157" s="2">
        <f t="shared" si="157"/>
        <v>1.0022864991756468</v>
      </c>
      <c r="Z157" s="2">
        <f t="shared" si="158"/>
        <v>3.2745479320044542</v>
      </c>
      <c r="AA157" s="50">
        <f t="shared" si="159"/>
        <v>955.72327877857276</v>
      </c>
      <c r="AB157" s="50">
        <f t="shared" si="160"/>
        <v>376.5877924858504</v>
      </c>
      <c r="AC157" s="50">
        <f t="shared" si="161"/>
        <v>83.199393493809254</v>
      </c>
      <c r="AD157" s="50">
        <f t="shared" si="162"/>
        <v>18.381633154900626</v>
      </c>
      <c r="AE157" s="2">
        <f t="shared" si="163"/>
        <v>6.5784744979708362E-2</v>
      </c>
      <c r="AF157" s="2">
        <f t="shared" si="164"/>
        <v>0.70006724727057668</v>
      </c>
      <c r="AG157" s="2">
        <f t="shared" si="165"/>
        <v>1.0023386806821355</v>
      </c>
      <c r="AH157" s="2">
        <f t="shared" si="166"/>
        <v>3.3197909289910301</v>
      </c>
      <c r="AI157" s="50">
        <f t="shared" si="167"/>
        <v>953.54663568440469</v>
      </c>
      <c r="AJ157" s="50">
        <f t="shared" si="168"/>
        <v>376.52452778049394</v>
      </c>
      <c r="AK157" s="50">
        <f t="shared" si="169"/>
        <v>83.190287117195339</v>
      </c>
      <c r="AL157" s="50">
        <f t="shared" si="170"/>
        <v>18.380242887639689</v>
      </c>
      <c r="AM157" s="2">
        <f t="shared" si="171"/>
        <v>6.5773580015384386E-2</v>
      </c>
      <c r="AN157" s="2">
        <f t="shared" si="172"/>
        <v>0.69982406440096134</v>
      </c>
      <c r="AO157" s="2">
        <f t="shared" si="173"/>
        <v>1.0023398748777921</v>
      </c>
      <c r="AP157" s="2">
        <f t="shared" si="174"/>
        <v>3.3208256138102401</v>
      </c>
      <c r="AQ157" s="50">
        <f t="shared" si="175"/>
        <v>953.49657598067802</v>
      </c>
      <c r="AR157" s="50">
        <f t="shared" si="176"/>
        <v>376.52307140179244</v>
      </c>
      <c r="AS157" s="50">
        <f t="shared" si="177"/>
        <v>83.190077526769969</v>
      </c>
      <c r="AT157" s="50">
        <f t="shared" si="178"/>
        <v>18.38021088710418</v>
      </c>
      <c r="AU157" s="2">
        <f t="shared" si="179"/>
        <v>6.5773322948654608E-2</v>
      </c>
      <c r="AV157" s="2">
        <f t="shared" si="180"/>
        <v>0.69981846651133994</v>
      </c>
      <c r="AW157" s="2">
        <f t="shared" si="181"/>
        <v>1.0023399023763886</v>
      </c>
      <c r="AX157" s="2">
        <f t="shared" si="182"/>
        <v>3.3208494389877647</v>
      </c>
      <c r="AY157" s="50">
        <f t="shared" si="183"/>
        <v>953.49542313171901</v>
      </c>
      <c r="AZ157" s="50">
        <f t="shared" si="184"/>
        <v>376.52303786141579</v>
      </c>
      <c r="BA157" s="50">
        <f t="shared" si="185"/>
        <v>83.19007269992828</v>
      </c>
      <c r="BB157" s="50">
        <f t="shared" si="186"/>
        <v>18.380210150134506</v>
      </c>
      <c r="BC157" s="2">
        <f t="shared" si="187"/>
        <v>6.5773317028388498E-2</v>
      </c>
      <c r="BD157" s="2">
        <f t="shared" si="188"/>
        <v>0.69981833759218359</v>
      </c>
      <c r="BE157" s="2">
        <f t="shared" si="189"/>
        <v>1.0023399030096849</v>
      </c>
      <c r="BF157" s="2">
        <f t="shared" si="190"/>
        <v>3.3208499876845501</v>
      </c>
      <c r="BG157" s="50">
        <f t="shared" si="191"/>
        <v>953.49539658138588</v>
      </c>
      <c r="BH157" s="50">
        <f t="shared" si="192"/>
        <v>376.52303708897398</v>
      </c>
      <c r="BI157" s="50">
        <f t="shared" si="193"/>
        <v>83.190072588765133</v>
      </c>
      <c r="BJ157" s="50">
        <f t="shared" si="194"/>
        <v>18.380210133161942</v>
      </c>
      <c r="BK157" s="2">
        <f t="shared" si="195"/>
        <v>6.5773316892043535E-2</v>
      </c>
      <c r="BL157" s="2">
        <f t="shared" si="196"/>
        <v>0.69981833462314902</v>
      </c>
      <c r="BM157" s="2">
        <f t="shared" si="197"/>
        <v>1.0023399030242699</v>
      </c>
      <c r="BN157" s="2">
        <f t="shared" si="198"/>
        <v>3.3208500003211521</v>
      </c>
      <c r="BO157" s="50">
        <f t="shared" si="199"/>
        <v>953.49539596992611</v>
      </c>
      <c r="BP157" s="50">
        <f t="shared" si="200"/>
        <v>376.52303707118449</v>
      </c>
      <c r="BQ157" s="50">
        <f t="shared" si="201"/>
        <v>83.190072586205019</v>
      </c>
      <c r="BR157" s="50">
        <f t="shared" si="202"/>
        <v>18.380210132771058</v>
      </c>
      <c r="BS157" s="2">
        <f t="shared" si="203"/>
        <v>6.5773316888903463E-2</v>
      </c>
      <c r="BT157" s="2">
        <f t="shared" si="204"/>
        <v>0.69981833455477171</v>
      </c>
      <c r="BU157" s="2">
        <f t="shared" si="205"/>
        <v>1.0023399030246058</v>
      </c>
      <c r="BV157" s="2">
        <f t="shared" si="206"/>
        <v>3.3208500006121744</v>
      </c>
      <c r="BW157" s="50">
        <f t="shared" si="207"/>
        <v>953.49539595584429</v>
      </c>
      <c r="BX157" s="50">
        <f t="shared" si="208"/>
        <v>376.52303707077476</v>
      </c>
      <c r="BY157" s="50">
        <f t="shared" si="209"/>
        <v>83.190072586146059</v>
      </c>
      <c r="BZ157" s="50">
        <f t="shared" si="210"/>
        <v>18.380210132762056</v>
      </c>
      <c r="CA157" s="2">
        <f t="shared" si="211"/>
        <v>6.5773316888831146E-2</v>
      </c>
      <c r="CB157" s="2">
        <f t="shared" si="212"/>
        <v>0.69981833455319675</v>
      </c>
      <c r="CC157" s="2">
        <f t="shared" si="213"/>
        <v>1.0023399030246136</v>
      </c>
      <c r="CD157" s="2">
        <f t="shared" si="214"/>
        <v>3.3208500006188779</v>
      </c>
      <c r="CE157" s="50">
        <f t="shared" si="215"/>
        <v>953.49539595551971</v>
      </c>
      <c r="CF157" s="50">
        <f t="shared" si="216"/>
        <v>376.52303707076544</v>
      </c>
      <c r="CG157" s="50">
        <f t="shared" si="217"/>
        <v>83.190072586144737</v>
      </c>
      <c r="CH157" s="50">
        <f t="shared" si="218"/>
        <v>18.380210132761853</v>
      </c>
      <c r="CI157" s="2">
        <f t="shared" si="219"/>
        <v>6.5773316888829481E-2</v>
      </c>
      <c r="CJ157" s="2">
        <f t="shared" si="220"/>
        <v>0.699818334553161</v>
      </c>
      <c r="CK157" s="2">
        <f t="shared" si="221"/>
        <v>1.0023399030246138</v>
      </c>
      <c r="CL157" s="2">
        <f t="shared" si="222"/>
        <v>3.3208500006190302</v>
      </c>
      <c r="CM157" s="50">
        <f t="shared" si="223"/>
        <v>953.49539595551232</v>
      </c>
      <c r="CN157" s="50">
        <f t="shared" si="224"/>
        <v>376.5230370707651</v>
      </c>
      <c r="CO157" s="50">
        <f t="shared" si="225"/>
        <v>83.190072586144694</v>
      </c>
      <c r="CP157" s="50">
        <f t="shared" si="226"/>
        <v>18.380210132761842</v>
      </c>
      <c r="CQ157" s="2">
        <f t="shared" si="227"/>
        <v>6.5773316888829411E-2</v>
      </c>
      <c r="CR157" s="2">
        <f t="shared" si="228"/>
        <v>0.69981833455315989</v>
      </c>
      <c r="CS157" s="2">
        <f t="shared" si="229"/>
        <v>1.0023399030246138</v>
      </c>
      <c r="CT157" s="2">
        <f t="shared" si="230"/>
        <v>3.3208500006190347</v>
      </c>
      <c r="CU157" s="50">
        <f t="shared" si="231"/>
        <v>953.49539595551209</v>
      </c>
      <c r="CV157" s="50">
        <f t="shared" si="232"/>
        <v>376.5230370707651</v>
      </c>
      <c r="CW157" s="66">
        <f t="shared" si="233"/>
        <v>83.190072586144694</v>
      </c>
      <c r="CX157" s="66">
        <f t="shared" si="234"/>
        <v>18.380210132761842</v>
      </c>
      <c r="CY157" s="67">
        <f t="shared" si="235"/>
        <v>6.5773316888829411E-2</v>
      </c>
      <c r="CZ157" s="67">
        <f t="shared" si="236"/>
        <v>0.69981833455315989</v>
      </c>
      <c r="DA157" s="67">
        <f t="shared" si="237"/>
        <v>1.0023399030246138</v>
      </c>
      <c r="DB157" s="67">
        <f t="shared" si="238"/>
        <v>3.3208500006190347</v>
      </c>
      <c r="DC157" s="66">
        <f t="shared" si="239"/>
        <v>953.49539595551209</v>
      </c>
      <c r="DD157" s="50">
        <f t="shared" si="240"/>
        <v>376.5230370707651</v>
      </c>
      <c r="DE157" s="66">
        <f t="shared" si="241"/>
        <v>83.190072586144694</v>
      </c>
      <c r="DF157" s="66">
        <f t="shared" si="242"/>
        <v>18.380210132761842</v>
      </c>
      <c r="DG157" s="67">
        <f t="shared" si="243"/>
        <v>6.5773316888829411E-2</v>
      </c>
      <c r="DH157" s="67">
        <f t="shared" si="244"/>
        <v>0.69981833455315989</v>
      </c>
      <c r="DI157" s="67">
        <f t="shared" si="245"/>
        <v>1.0023399030246138</v>
      </c>
      <c r="DJ157" s="67">
        <f t="shared" si="246"/>
        <v>3.3208500006190347</v>
      </c>
      <c r="DK157" s="66">
        <f t="shared" si="247"/>
        <v>953.49539595551209</v>
      </c>
      <c r="DL157" s="50">
        <f t="shared" si="248"/>
        <v>376.5230370707651</v>
      </c>
      <c r="DM157" s="66">
        <f t="shared" si="249"/>
        <v>83.190072586144694</v>
      </c>
      <c r="DN157" s="66">
        <f t="shared" si="250"/>
        <v>18.380210132761842</v>
      </c>
      <c r="DO157" s="67">
        <f t="shared" si="251"/>
        <v>6.5773316888829411E-2</v>
      </c>
      <c r="DP157" s="67">
        <f t="shared" si="252"/>
        <v>0.69981833455315989</v>
      </c>
      <c r="DQ157" s="67">
        <f t="shared" si="253"/>
        <v>1.0023399030246138</v>
      </c>
      <c r="DR157" s="67">
        <f t="shared" si="254"/>
        <v>3.3208500006190347</v>
      </c>
      <c r="DS157" s="66">
        <f t="shared" si="255"/>
        <v>953.49539595551209</v>
      </c>
      <c r="DT157" s="50">
        <f t="shared" si="256"/>
        <v>376.5230370707651</v>
      </c>
      <c r="DU157" s="66">
        <f t="shared" si="257"/>
        <v>83.190072586144694</v>
      </c>
      <c r="DV157" s="66">
        <f t="shared" si="258"/>
        <v>18.380210132761842</v>
      </c>
      <c r="DW157" s="67">
        <f t="shared" si="259"/>
        <v>6.5773316888829411E-2</v>
      </c>
      <c r="DX157" s="67">
        <f t="shared" si="260"/>
        <v>0.69981833455315989</v>
      </c>
      <c r="DY157" s="67">
        <f t="shared" si="261"/>
        <v>1.0023399030246138</v>
      </c>
      <c r="DZ157" s="67">
        <f t="shared" si="262"/>
        <v>3.3208500006190347</v>
      </c>
      <c r="EA157" s="66">
        <f t="shared" si="263"/>
        <v>953.49539595551209</v>
      </c>
      <c r="EB157" s="50">
        <f t="shared" si="264"/>
        <v>376.5230370707651</v>
      </c>
      <c r="EC157" s="66">
        <f t="shared" si="265"/>
        <v>83.190072586144694</v>
      </c>
      <c r="ED157" s="66">
        <f t="shared" si="266"/>
        <v>18.380210132761842</v>
      </c>
      <c r="EE157" s="67">
        <f t="shared" si="267"/>
        <v>6.5773316888829411E-2</v>
      </c>
      <c r="EF157" s="67">
        <f t="shared" si="268"/>
        <v>0.69981833455315989</v>
      </c>
      <c r="EG157" s="67">
        <f t="shared" si="269"/>
        <v>1.0023399030246138</v>
      </c>
      <c r="EH157" s="67">
        <f t="shared" si="270"/>
        <v>3.3208500006190347</v>
      </c>
      <c r="EI157" s="66">
        <f t="shared" si="271"/>
        <v>953.49539595551209</v>
      </c>
      <c r="EJ157" s="50">
        <f t="shared" si="272"/>
        <v>376.5230370707651</v>
      </c>
      <c r="EK157" s="66">
        <f t="shared" si="273"/>
        <v>83.190072586144694</v>
      </c>
      <c r="EL157" s="66">
        <f t="shared" si="274"/>
        <v>18.380210132761842</v>
      </c>
      <c r="EM157" s="67">
        <f t="shared" si="275"/>
        <v>6.5773316888829411E-2</v>
      </c>
      <c r="EN157" s="67">
        <f t="shared" si="276"/>
        <v>0.69981833455315989</v>
      </c>
      <c r="EO157" s="67">
        <f t="shared" si="277"/>
        <v>1.0023399030246138</v>
      </c>
      <c r="EP157" s="67">
        <f t="shared" si="278"/>
        <v>3.3208500006190347</v>
      </c>
      <c r="EQ157" s="50">
        <f t="shared" si="279"/>
        <v>0.86463140773586633</v>
      </c>
      <c r="ER157" s="50">
        <f t="shared" si="280"/>
        <v>103.37303707076512</v>
      </c>
    </row>
    <row r="158" spans="19:148" x14ac:dyDescent="0.25">
      <c r="S158" s="50">
        <v>0.96</v>
      </c>
      <c r="T158" s="56">
        <f t="shared" si="154"/>
        <v>379.35410818636228</v>
      </c>
      <c r="U158" s="50">
        <f t="shared" si="155"/>
        <v>83.601106076908522</v>
      </c>
      <c r="V158" s="50">
        <f t="shared" si="156"/>
        <v>18.442756011931529</v>
      </c>
      <c r="W158" s="2">
        <f t="shared" si="281"/>
        <v>6.6269203883676908E-2</v>
      </c>
      <c r="X158" s="2">
        <f t="shared" si="282"/>
        <v>0.71072387491674538</v>
      </c>
      <c r="Y158" s="2">
        <f t="shared" si="157"/>
        <v>1.0014600545717485</v>
      </c>
      <c r="Z158" s="2">
        <f t="shared" si="158"/>
        <v>3.3329439483879635</v>
      </c>
      <c r="AA158" s="50">
        <f t="shared" si="159"/>
        <v>971.6310336142252</v>
      </c>
      <c r="AB158" s="50">
        <f t="shared" si="160"/>
        <v>377.04663431060817</v>
      </c>
      <c r="AC158" s="50">
        <f t="shared" si="161"/>
        <v>83.265546525961838</v>
      </c>
      <c r="AD158" s="50">
        <f t="shared" si="162"/>
        <v>18.391726491357037</v>
      </c>
      <c r="AE158" s="2">
        <f t="shared" si="163"/>
        <v>6.586560745997673E-2</v>
      </c>
      <c r="AF158" s="2">
        <f t="shared" si="164"/>
        <v>0.7018316917394064</v>
      </c>
      <c r="AG158" s="2">
        <f t="shared" si="165"/>
        <v>1.0014877383982437</v>
      </c>
      <c r="AH158" s="2">
        <f t="shared" si="166"/>
        <v>3.3719256978168892</v>
      </c>
      <c r="AI158" s="50">
        <f t="shared" si="167"/>
        <v>970.09528417050785</v>
      </c>
      <c r="AJ158" s="50">
        <f t="shared" si="168"/>
        <v>377.0026046294621</v>
      </c>
      <c r="AK158" s="50">
        <f t="shared" si="169"/>
        <v>83.259190424887549</v>
      </c>
      <c r="AL158" s="50">
        <f t="shared" si="170"/>
        <v>18.390757180801025</v>
      </c>
      <c r="AM158" s="2">
        <f t="shared" si="171"/>
        <v>6.5857856732244216E-2</v>
      </c>
      <c r="AN158" s="2">
        <f t="shared" si="172"/>
        <v>0.70166232483573254</v>
      </c>
      <c r="AO158" s="2">
        <f t="shared" si="173"/>
        <v>1.0014882721134848</v>
      </c>
      <c r="AP158" s="2">
        <f t="shared" si="174"/>
        <v>3.3726769204610614</v>
      </c>
      <c r="AQ158" s="50">
        <f t="shared" si="175"/>
        <v>970.06554661093003</v>
      </c>
      <c r="AR158" s="50">
        <f t="shared" si="176"/>
        <v>377.00175149981544</v>
      </c>
      <c r="AS158" s="50">
        <f t="shared" si="177"/>
        <v>83.259067284704798</v>
      </c>
      <c r="AT158" s="50">
        <f t="shared" si="178"/>
        <v>18.390738400825892</v>
      </c>
      <c r="AU158" s="2">
        <f t="shared" si="179"/>
        <v>6.5857706534036942E-2</v>
      </c>
      <c r="AV158" s="2">
        <f t="shared" si="180"/>
        <v>0.70165904325501471</v>
      </c>
      <c r="AW158" s="2">
        <f t="shared" si="181"/>
        <v>1.0014882824569253</v>
      </c>
      <c r="AX158" s="2">
        <f t="shared" si="182"/>
        <v>3.3726914790963214</v>
      </c>
      <c r="AY158" s="50">
        <f t="shared" si="183"/>
        <v>970.06497024612975</v>
      </c>
      <c r="AZ158" s="50">
        <f t="shared" si="184"/>
        <v>377.00173496449281</v>
      </c>
      <c r="BA158" s="50">
        <f t="shared" si="185"/>
        <v>83.259064898013449</v>
      </c>
      <c r="BB158" s="50">
        <f t="shared" si="186"/>
        <v>18.39073803683382</v>
      </c>
      <c r="BC158" s="2">
        <f t="shared" si="187"/>
        <v>6.5857703622894809E-2</v>
      </c>
      <c r="BD158" s="2">
        <f t="shared" si="188"/>
        <v>0.70165897965159885</v>
      </c>
      <c r="BE158" s="2">
        <f t="shared" si="189"/>
        <v>1.0014882826574023</v>
      </c>
      <c r="BF158" s="2">
        <f t="shared" si="190"/>
        <v>3.3726917612722107</v>
      </c>
      <c r="BG158" s="50">
        <f t="shared" si="191"/>
        <v>970.06495907499038</v>
      </c>
      <c r="BH158" s="50">
        <f t="shared" si="192"/>
        <v>377.00173464400405</v>
      </c>
      <c r="BI158" s="50">
        <f t="shared" si="193"/>
        <v>83.259064851754417</v>
      </c>
      <c r="BJ158" s="50">
        <f t="shared" si="194"/>
        <v>18.390738029778898</v>
      </c>
      <c r="BK158" s="2">
        <f t="shared" si="195"/>
        <v>6.585770356647086E-2</v>
      </c>
      <c r="BL158" s="2">
        <f t="shared" si="196"/>
        <v>0.70165897841883296</v>
      </c>
      <c r="BM158" s="2">
        <f t="shared" si="197"/>
        <v>1.0014882826612879</v>
      </c>
      <c r="BN158" s="2">
        <f t="shared" si="198"/>
        <v>3.3726917667413647</v>
      </c>
      <c r="BO158" s="50">
        <f t="shared" si="199"/>
        <v>970.06495885847062</v>
      </c>
      <c r="BP158" s="50">
        <f t="shared" si="200"/>
        <v>377.00173463779231</v>
      </c>
      <c r="BQ158" s="50">
        <f t="shared" si="201"/>
        <v>83.259064850857811</v>
      </c>
      <c r="BR158" s="50">
        <f t="shared" si="202"/>
        <v>18.390738029642165</v>
      </c>
      <c r="BS158" s="2">
        <f t="shared" si="203"/>
        <v>6.5857703565377262E-2</v>
      </c>
      <c r="BT158" s="2">
        <f t="shared" si="204"/>
        <v>0.70165897839493896</v>
      </c>
      <c r="BU158" s="2">
        <f t="shared" si="205"/>
        <v>1.0014882826613631</v>
      </c>
      <c r="BV158" s="2">
        <f t="shared" si="206"/>
        <v>3.3726917668473697</v>
      </c>
      <c r="BW158" s="50">
        <f t="shared" si="207"/>
        <v>970.0649588542741</v>
      </c>
      <c r="BX158" s="50">
        <f t="shared" si="208"/>
        <v>377.00173463767192</v>
      </c>
      <c r="BY158" s="50">
        <f t="shared" si="209"/>
        <v>83.259064850840431</v>
      </c>
      <c r="BZ158" s="50">
        <f t="shared" si="210"/>
        <v>18.390738029639508</v>
      </c>
      <c r="CA158" s="2">
        <f t="shared" si="211"/>
        <v>6.5857703565356057E-2</v>
      </c>
      <c r="CB158" s="2">
        <f t="shared" si="212"/>
        <v>0.70165897839447633</v>
      </c>
      <c r="CC158" s="2">
        <f t="shared" si="213"/>
        <v>1.0014882826613647</v>
      </c>
      <c r="CD158" s="2">
        <f t="shared" si="214"/>
        <v>3.3726917668494227</v>
      </c>
      <c r="CE158" s="50">
        <f t="shared" si="215"/>
        <v>970.0649588541927</v>
      </c>
      <c r="CF158" s="50">
        <f t="shared" si="216"/>
        <v>377.00173463766964</v>
      </c>
      <c r="CG158" s="50">
        <f t="shared" si="217"/>
        <v>83.259064850840147</v>
      </c>
      <c r="CH158" s="50">
        <f t="shared" si="218"/>
        <v>18.390738029639461</v>
      </c>
      <c r="CI158" s="2">
        <f t="shared" si="219"/>
        <v>6.5857703565355627E-2</v>
      </c>
      <c r="CJ158" s="2">
        <f t="shared" si="220"/>
        <v>0.70165897839446767</v>
      </c>
      <c r="CK158" s="2">
        <f t="shared" si="221"/>
        <v>1.0014882826613647</v>
      </c>
      <c r="CL158" s="2">
        <f t="shared" si="222"/>
        <v>3.3726917668494609</v>
      </c>
      <c r="CM158" s="50">
        <f t="shared" si="223"/>
        <v>970.06495885419133</v>
      </c>
      <c r="CN158" s="50">
        <f t="shared" si="224"/>
        <v>377.00173463766953</v>
      </c>
      <c r="CO158" s="50">
        <f t="shared" si="225"/>
        <v>83.259064850840062</v>
      </c>
      <c r="CP158" s="50">
        <f t="shared" si="226"/>
        <v>18.390738029639461</v>
      </c>
      <c r="CQ158" s="2">
        <f t="shared" si="227"/>
        <v>6.5857703565355669E-2</v>
      </c>
      <c r="CR158" s="2">
        <f t="shared" si="228"/>
        <v>0.70165897839446645</v>
      </c>
      <c r="CS158" s="2">
        <f t="shared" si="229"/>
        <v>1.0014882826613647</v>
      </c>
      <c r="CT158" s="2">
        <f t="shared" si="230"/>
        <v>3.3726917668494667</v>
      </c>
      <c r="CU158" s="50">
        <f t="shared" si="231"/>
        <v>970.06495885419088</v>
      </c>
      <c r="CV158" s="50">
        <f t="shared" si="232"/>
        <v>377.00173463766953</v>
      </c>
      <c r="CW158" s="66">
        <f t="shared" si="233"/>
        <v>83.259064850840062</v>
      </c>
      <c r="CX158" s="66">
        <f t="shared" si="234"/>
        <v>18.390738029639461</v>
      </c>
      <c r="CY158" s="67">
        <f t="shared" si="235"/>
        <v>6.5857703565355669E-2</v>
      </c>
      <c r="CZ158" s="67">
        <f t="shared" si="236"/>
        <v>0.70165897839446645</v>
      </c>
      <c r="DA158" s="67">
        <f t="shared" si="237"/>
        <v>1.0014882826613647</v>
      </c>
      <c r="DB158" s="67">
        <f t="shared" si="238"/>
        <v>3.3726917668494667</v>
      </c>
      <c r="DC158" s="66">
        <f t="shared" si="239"/>
        <v>970.06495885419088</v>
      </c>
      <c r="DD158" s="50">
        <f t="shared" si="240"/>
        <v>377.00173463766953</v>
      </c>
      <c r="DE158" s="66">
        <f t="shared" si="241"/>
        <v>83.259064850840062</v>
      </c>
      <c r="DF158" s="66">
        <f t="shared" si="242"/>
        <v>18.390738029639461</v>
      </c>
      <c r="DG158" s="67">
        <f t="shared" si="243"/>
        <v>6.5857703565355669E-2</v>
      </c>
      <c r="DH158" s="67">
        <f t="shared" si="244"/>
        <v>0.70165897839446645</v>
      </c>
      <c r="DI158" s="67">
        <f t="shared" si="245"/>
        <v>1.0014882826613647</v>
      </c>
      <c r="DJ158" s="67">
        <f t="shared" si="246"/>
        <v>3.3726917668494667</v>
      </c>
      <c r="DK158" s="66">
        <f t="shared" si="247"/>
        <v>970.06495885419088</v>
      </c>
      <c r="DL158" s="50">
        <f t="shared" si="248"/>
        <v>377.00173463766953</v>
      </c>
      <c r="DM158" s="66">
        <f t="shared" si="249"/>
        <v>83.259064850840062</v>
      </c>
      <c r="DN158" s="66">
        <f t="shared" si="250"/>
        <v>18.390738029639461</v>
      </c>
      <c r="DO158" s="67">
        <f t="shared" si="251"/>
        <v>6.5857703565355669E-2</v>
      </c>
      <c r="DP158" s="67">
        <f t="shared" si="252"/>
        <v>0.70165897839446645</v>
      </c>
      <c r="DQ158" s="67">
        <f t="shared" si="253"/>
        <v>1.0014882826613647</v>
      </c>
      <c r="DR158" s="67">
        <f t="shared" si="254"/>
        <v>3.3726917668494667</v>
      </c>
      <c r="DS158" s="66">
        <f t="shared" si="255"/>
        <v>970.06495885419088</v>
      </c>
      <c r="DT158" s="50">
        <f t="shared" si="256"/>
        <v>377.00173463766953</v>
      </c>
      <c r="DU158" s="66">
        <f t="shared" si="257"/>
        <v>83.259064850840062</v>
      </c>
      <c r="DV158" s="66">
        <f t="shared" si="258"/>
        <v>18.390738029639461</v>
      </c>
      <c r="DW158" s="67">
        <f t="shared" si="259"/>
        <v>6.5857703565355669E-2</v>
      </c>
      <c r="DX158" s="67">
        <f t="shared" si="260"/>
        <v>0.70165897839446645</v>
      </c>
      <c r="DY158" s="67">
        <f t="shared" si="261"/>
        <v>1.0014882826613647</v>
      </c>
      <c r="DZ158" s="67">
        <f t="shared" si="262"/>
        <v>3.3726917668494667</v>
      </c>
      <c r="EA158" s="66">
        <f t="shared" si="263"/>
        <v>970.06495885419088</v>
      </c>
      <c r="EB158" s="50">
        <f t="shared" si="264"/>
        <v>377.00173463766953</v>
      </c>
      <c r="EC158" s="66">
        <f t="shared" si="265"/>
        <v>83.259064850840062</v>
      </c>
      <c r="ED158" s="66">
        <f t="shared" si="266"/>
        <v>18.390738029639461</v>
      </c>
      <c r="EE158" s="67">
        <f t="shared" si="267"/>
        <v>6.5857703565355669E-2</v>
      </c>
      <c r="EF158" s="67">
        <f t="shared" si="268"/>
        <v>0.70165897839446645</v>
      </c>
      <c r="EG158" s="67">
        <f t="shared" si="269"/>
        <v>1.0014882826613647</v>
      </c>
      <c r="EH158" s="67">
        <f t="shared" si="270"/>
        <v>3.3726917668494667</v>
      </c>
      <c r="EI158" s="66">
        <f t="shared" si="271"/>
        <v>970.06495885419088</v>
      </c>
      <c r="EJ158" s="50">
        <f t="shared" si="272"/>
        <v>377.00173463766953</v>
      </c>
      <c r="EK158" s="66">
        <f t="shared" si="273"/>
        <v>83.259064850840062</v>
      </c>
      <c r="EL158" s="66">
        <f t="shared" si="274"/>
        <v>18.390738029639461</v>
      </c>
      <c r="EM158" s="67">
        <f t="shared" si="275"/>
        <v>6.5857703565355669E-2</v>
      </c>
      <c r="EN158" s="67">
        <f t="shared" si="276"/>
        <v>0.70165897839446645</v>
      </c>
      <c r="EO158" s="67">
        <f t="shared" si="277"/>
        <v>1.0014882826613647</v>
      </c>
      <c r="EP158" s="67">
        <f t="shared" si="278"/>
        <v>3.3726917668494667</v>
      </c>
      <c r="EQ158" s="50">
        <f t="shared" si="279"/>
        <v>0.88816101078082976</v>
      </c>
      <c r="ER158" s="50">
        <f t="shared" si="280"/>
        <v>103.85173463766955</v>
      </c>
    </row>
    <row r="159" spans="19:148" x14ac:dyDescent="0.25">
      <c r="S159" s="50">
        <v>0.97</v>
      </c>
      <c r="T159" s="56">
        <f t="shared" si="154"/>
        <v>379.32165073897454</v>
      </c>
      <c r="U159" s="50">
        <f t="shared" si="155"/>
        <v>83.596352314168826</v>
      </c>
      <c r="V159" s="50">
        <f t="shared" si="156"/>
        <v>18.44203506295888</v>
      </c>
      <c r="W159" s="2">
        <f t="shared" si="281"/>
        <v>6.6263562315093866E-2</v>
      </c>
      <c r="X159" s="2">
        <f t="shared" si="282"/>
        <v>0.71059857423298356</v>
      </c>
      <c r="Y159" s="2">
        <f t="shared" si="157"/>
        <v>1.0008195624565301</v>
      </c>
      <c r="Z159" s="2">
        <f t="shared" si="158"/>
        <v>3.3928400040116489</v>
      </c>
      <c r="AA159" s="50">
        <f t="shared" si="159"/>
        <v>988.86187844656217</v>
      </c>
      <c r="AB159" s="50">
        <f t="shared" si="160"/>
        <v>377.5368039499034</v>
      </c>
      <c r="AC159" s="50">
        <f t="shared" si="161"/>
        <v>83.336424707623237</v>
      </c>
      <c r="AD159" s="50">
        <f t="shared" si="162"/>
        <v>18.402528625130113</v>
      </c>
      <c r="AE159" s="2">
        <f t="shared" si="163"/>
        <v>6.5951769128094181E-2</v>
      </c>
      <c r="AF159" s="2">
        <f t="shared" si="164"/>
        <v>0.70371797809816727</v>
      </c>
      <c r="AG159" s="2">
        <f t="shared" si="165"/>
        <v>1.0008316735724041</v>
      </c>
      <c r="AH159" s="2">
        <f t="shared" si="166"/>
        <v>3.4243425532614569</v>
      </c>
      <c r="AI159" s="50">
        <f t="shared" si="167"/>
        <v>987.90685651094634</v>
      </c>
      <c r="AJ159" s="50">
        <f t="shared" si="168"/>
        <v>377.50981857501984</v>
      </c>
      <c r="AK159" s="50">
        <f t="shared" si="169"/>
        <v>83.332517018704593</v>
      </c>
      <c r="AL159" s="50">
        <f t="shared" si="170"/>
        <v>18.401933404211196</v>
      </c>
      <c r="AM159" s="2">
        <f t="shared" si="171"/>
        <v>6.5947031627442226E-2</v>
      </c>
      <c r="AN159" s="2">
        <f t="shared" si="172"/>
        <v>0.70361409512190809</v>
      </c>
      <c r="AO159" s="2">
        <f t="shared" si="173"/>
        <v>1.000831858163743</v>
      </c>
      <c r="AP159" s="2">
        <f t="shared" si="174"/>
        <v>3.4248226108605633</v>
      </c>
      <c r="AQ159" s="50">
        <f t="shared" si="175"/>
        <v>987.89224725739666</v>
      </c>
      <c r="AR159" s="50">
        <f t="shared" si="176"/>
        <v>377.50940560724143</v>
      </c>
      <c r="AS159" s="50">
        <f t="shared" si="177"/>
        <v>83.332457222907451</v>
      </c>
      <c r="AT159" s="50">
        <f t="shared" si="178"/>
        <v>18.401924295791908</v>
      </c>
      <c r="AU159" s="2">
        <f t="shared" si="179"/>
        <v>6.5946959122202956E-2</v>
      </c>
      <c r="AV159" s="2">
        <f t="shared" si="180"/>
        <v>0.70361250539351217</v>
      </c>
      <c r="AW159" s="2">
        <f t="shared" si="181"/>
        <v>1.0008318609889626</v>
      </c>
      <c r="AX159" s="2">
        <f t="shared" si="182"/>
        <v>3.4248299582491222</v>
      </c>
      <c r="AY159" s="50">
        <f t="shared" si="183"/>
        <v>987.89202364641392</v>
      </c>
      <c r="AZ159" s="50">
        <f t="shared" si="184"/>
        <v>377.5093992862686</v>
      </c>
      <c r="BA159" s="50">
        <f t="shared" si="185"/>
        <v>83.332456307661431</v>
      </c>
      <c r="BB159" s="50">
        <f t="shared" si="186"/>
        <v>18.401924156376619</v>
      </c>
      <c r="BC159" s="2">
        <f t="shared" si="187"/>
        <v>6.5946958012421064E-2</v>
      </c>
      <c r="BD159" s="2">
        <f t="shared" si="188"/>
        <v>0.70361248106079821</v>
      </c>
      <c r="BE159" s="2">
        <f t="shared" si="189"/>
        <v>1.000831861032206</v>
      </c>
      <c r="BF159" s="2">
        <f t="shared" si="190"/>
        <v>3.4248300707100237</v>
      </c>
      <c r="BG159" s="50">
        <f t="shared" si="191"/>
        <v>987.8920202237673</v>
      </c>
      <c r="BH159" s="50">
        <f t="shared" si="192"/>
        <v>377.50939918951815</v>
      </c>
      <c r="BI159" s="50">
        <f t="shared" si="193"/>
        <v>83.332456293652442</v>
      </c>
      <c r="BJ159" s="50">
        <f t="shared" si="194"/>
        <v>18.401924154242689</v>
      </c>
      <c r="BK159" s="2">
        <f t="shared" si="195"/>
        <v>6.5946957995434444E-2</v>
      </c>
      <c r="BL159" s="2">
        <f t="shared" si="196"/>
        <v>0.70361248068835547</v>
      </c>
      <c r="BM159" s="2">
        <f t="shared" si="197"/>
        <v>1.0008318610328679</v>
      </c>
      <c r="BN159" s="2">
        <f t="shared" si="198"/>
        <v>3.4248300724313796</v>
      </c>
      <c r="BO159" s="50">
        <f t="shared" si="199"/>
        <v>987.89202017137927</v>
      </c>
      <c r="BP159" s="50">
        <f t="shared" si="200"/>
        <v>377.50939918803738</v>
      </c>
      <c r="BQ159" s="50">
        <f t="shared" si="201"/>
        <v>83.332456293438028</v>
      </c>
      <c r="BR159" s="50">
        <f t="shared" si="202"/>
        <v>18.401924154210032</v>
      </c>
      <c r="BS159" s="2">
        <f t="shared" si="203"/>
        <v>6.5946957995174471E-2</v>
      </c>
      <c r="BT159" s="2">
        <f t="shared" si="204"/>
        <v>0.70361248068265514</v>
      </c>
      <c r="BU159" s="2">
        <f t="shared" si="205"/>
        <v>1.0008318610328781</v>
      </c>
      <c r="BV159" s="2">
        <f t="shared" si="206"/>
        <v>3.4248300724577252</v>
      </c>
      <c r="BW159" s="50">
        <f t="shared" si="207"/>
        <v>987.89202017057755</v>
      </c>
      <c r="BX159" s="50">
        <f t="shared" si="208"/>
        <v>377.50939918801464</v>
      </c>
      <c r="BY159" s="50">
        <f t="shared" si="209"/>
        <v>83.332456293434731</v>
      </c>
      <c r="BZ159" s="50">
        <f t="shared" si="210"/>
        <v>18.401924154209528</v>
      </c>
      <c r="CA159" s="2">
        <f t="shared" si="211"/>
        <v>6.5946957995170474E-2</v>
      </c>
      <c r="CB159" s="2">
        <f t="shared" si="212"/>
        <v>0.70361248068256765</v>
      </c>
      <c r="CC159" s="2">
        <f t="shared" si="213"/>
        <v>1.0008318610328781</v>
      </c>
      <c r="CD159" s="2">
        <f t="shared" si="214"/>
        <v>3.4248300724581298</v>
      </c>
      <c r="CE159" s="50">
        <f t="shared" si="215"/>
        <v>987.89202017056539</v>
      </c>
      <c r="CF159" s="50">
        <f t="shared" si="216"/>
        <v>377.50939918801441</v>
      </c>
      <c r="CG159" s="50">
        <f t="shared" si="217"/>
        <v>83.332456293434703</v>
      </c>
      <c r="CH159" s="50">
        <f t="shared" si="218"/>
        <v>18.401924154209528</v>
      </c>
      <c r="CI159" s="2">
        <f t="shared" si="219"/>
        <v>6.594695799517046E-2</v>
      </c>
      <c r="CJ159" s="2">
        <f t="shared" si="220"/>
        <v>0.70361248068256643</v>
      </c>
      <c r="CK159" s="2">
        <f t="shared" si="221"/>
        <v>1.0008318610328781</v>
      </c>
      <c r="CL159" s="2">
        <f t="shared" si="222"/>
        <v>3.4248300724581342</v>
      </c>
      <c r="CM159" s="50">
        <f t="shared" si="223"/>
        <v>987.89202017056539</v>
      </c>
      <c r="CN159" s="50">
        <f t="shared" si="224"/>
        <v>377.50939918801441</v>
      </c>
      <c r="CO159" s="50">
        <f t="shared" si="225"/>
        <v>83.332456293434703</v>
      </c>
      <c r="CP159" s="50">
        <f t="shared" si="226"/>
        <v>18.401924154209528</v>
      </c>
      <c r="CQ159" s="2">
        <f t="shared" si="227"/>
        <v>6.594695799517046E-2</v>
      </c>
      <c r="CR159" s="2">
        <f t="shared" si="228"/>
        <v>0.70361248068256643</v>
      </c>
      <c r="CS159" s="2">
        <f t="shared" si="229"/>
        <v>1.0008318610328781</v>
      </c>
      <c r="CT159" s="2">
        <f t="shared" si="230"/>
        <v>3.4248300724581342</v>
      </c>
      <c r="CU159" s="50">
        <f t="shared" si="231"/>
        <v>987.89202017056539</v>
      </c>
      <c r="CV159" s="50">
        <f t="shared" si="232"/>
        <v>377.50939918801441</v>
      </c>
      <c r="CW159" s="66">
        <f t="shared" si="233"/>
        <v>83.332456293434703</v>
      </c>
      <c r="CX159" s="66">
        <f t="shared" si="234"/>
        <v>18.401924154209528</v>
      </c>
      <c r="CY159" s="67">
        <f t="shared" si="235"/>
        <v>6.594695799517046E-2</v>
      </c>
      <c r="CZ159" s="67">
        <f t="shared" si="236"/>
        <v>0.70361248068256643</v>
      </c>
      <c r="DA159" s="67">
        <f t="shared" si="237"/>
        <v>1.0008318610328781</v>
      </c>
      <c r="DB159" s="67">
        <f t="shared" si="238"/>
        <v>3.4248300724581342</v>
      </c>
      <c r="DC159" s="66">
        <f t="shared" si="239"/>
        <v>987.89202017056539</v>
      </c>
      <c r="DD159" s="50">
        <f t="shared" si="240"/>
        <v>377.50939918801441</v>
      </c>
      <c r="DE159" s="66">
        <f t="shared" si="241"/>
        <v>83.332456293434703</v>
      </c>
      <c r="DF159" s="66">
        <f t="shared" si="242"/>
        <v>18.401924154209528</v>
      </c>
      <c r="DG159" s="67">
        <f t="shared" si="243"/>
        <v>6.594695799517046E-2</v>
      </c>
      <c r="DH159" s="67">
        <f t="shared" si="244"/>
        <v>0.70361248068256643</v>
      </c>
      <c r="DI159" s="67">
        <f t="shared" si="245"/>
        <v>1.0008318610328781</v>
      </c>
      <c r="DJ159" s="67">
        <f t="shared" si="246"/>
        <v>3.4248300724581342</v>
      </c>
      <c r="DK159" s="66">
        <f t="shared" si="247"/>
        <v>987.89202017056539</v>
      </c>
      <c r="DL159" s="50">
        <f t="shared" si="248"/>
        <v>377.50939918801441</v>
      </c>
      <c r="DM159" s="66">
        <f t="shared" si="249"/>
        <v>83.332456293434703</v>
      </c>
      <c r="DN159" s="66">
        <f t="shared" si="250"/>
        <v>18.401924154209528</v>
      </c>
      <c r="DO159" s="67">
        <f t="shared" si="251"/>
        <v>6.594695799517046E-2</v>
      </c>
      <c r="DP159" s="67">
        <f t="shared" si="252"/>
        <v>0.70361248068256643</v>
      </c>
      <c r="DQ159" s="67">
        <f t="shared" si="253"/>
        <v>1.0008318610328781</v>
      </c>
      <c r="DR159" s="67">
        <f t="shared" si="254"/>
        <v>3.4248300724581342</v>
      </c>
      <c r="DS159" s="66">
        <f t="shared" si="255"/>
        <v>987.89202017056539</v>
      </c>
      <c r="DT159" s="50">
        <f t="shared" si="256"/>
        <v>377.50939918801441</v>
      </c>
      <c r="DU159" s="66">
        <f t="shared" si="257"/>
        <v>83.332456293434703</v>
      </c>
      <c r="DV159" s="66">
        <f t="shared" si="258"/>
        <v>18.401924154209528</v>
      </c>
      <c r="DW159" s="67">
        <f t="shared" si="259"/>
        <v>6.594695799517046E-2</v>
      </c>
      <c r="DX159" s="67">
        <f t="shared" si="260"/>
        <v>0.70361248068256643</v>
      </c>
      <c r="DY159" s="67">
        <f t="shared" si="261"/>
        <v>1.0008318610328781</v>
      </c>
      <c r="DZ159" s="67">
        <f t="shared" si="262"/>
        <v>3.4248300724581342</v>
      </c>
      <c r="EA159" s="66">
        <f t="shared" si="263"/>
        <v>987.89202017056539</v>
      </c>
      <c r="EB159" s="50">
        <f t="shared" si="264"/>
        <v>377.50939918801441</v>
      </c>
      <c r="EC159" s="66">
        <f t="shared" si="265"/>
        <v>83.332456293434703</v>
      </c>
      <c r="ED159" s="66">
        <f t="shared" si="266"/>
        <v>18.401924154209528</v>
      </c>
      <c r="EE159" s="67">
        <f t="shared" si="267"/>
        <v>6.594695799517046E-2</v>
      </c>
      <c r="EF159" s="67">
        <f t="shared" si="268"/>
        <v>0.70361248068256643</v>
      </c>
      <c r="EG159" s="67">
        <f t="shared" si="269"/>
        <v>1.0008318610328781</v>
      </c>
      <c r="EH159" s="67">
        <f t="shared" si="270"/>
        <v>3.4248300724581342</v>
      </c>
      <c r="EI159" s="66">
        <f t="shared" si="271"/>
        <v>987.89202017056539</v>
      </c>
      <c r="EJ159" s="50">
        <f t="shared" si="272"/>
        <v>377.50939918801441</v>
      </c>
      <c r="EK159" s="66">
        <f t="shared" si="273"/>
        <v>83.332456293434703</v>
      </c>
      <c r="EL159" s="66">
        <f t="shared" si="274"/>
        <v>18.401924154209528</v>
      </c>
      <c r="EM159" s="67">
        <f t="shared" si="275"/>
        <v>6.594695799517046E-2</v>
      </c>
      <c r="EN159" s="67">
        <f t="shared" si="276"/>
        <v>0.70361248068256643</v>
      </c>
      <c r="EO159" s="67">
        <f t="shared" si="277"/>
        <v>1.0008318610328781</v>
      </c>
      <c r="EP159" s="67">
        <f t="shared" si="278"/>
        <v>3.4248300724581342</v>
      </c>
      <c r="EQ159" s="50">
        <f t="shared" si="279"/>
        <v>0.91330558996690792</v>
      </c>
      <c r="ER159" s="50">
        <f t="shared" si="280"/>
        <v>104.35939918801444</v>
      </c>
    </row>
    <row r="160" spans="19:148" x14ac:dyDescent="0.25">
      <c r="S160" s="50">
        <v>0.98</v>
      </c>
      <c r="T160" s="56">
        <f t="shared" si="154"/>
        <v>379.28919329158686</v>
      </c>
      <c r="U160" s="50">
        <f t="shared" si="155"/>
        <v>83.591599521919818</v>
      </c>
      <c r="V160" s="50">
        <f t="shared" si="156"/>
        <v>18.441314204534834</v>
      </c>
      <c r="W160" s="2">
        <f t="shared" si="281"/>
        <v>6.6257919728909001E-2</v>
      </c>
      <c r="X160" s="2">
        <f t="shared" si="282"/>
        <v>0.71047327990973197</v>
      </c>
      <c r="Y160" s="2">
        <f t="shared" si="157"/>
        <v>1.0003635480015696</v>
      </c>
      <c r="Z160" s="2">
        <f t="shared" si="158"/>
        <v>3.4542853992286395</v>
      </c>
      <c r="AA160" s="50">
        <f t="shared" si="159"/>
        <v>1007.5635490785712</v>
      </c>
      <c r="AB160" s="50">
        <f t="shared" si="160"/>
        <v>378.0610259557584</v>
      </c>
      <c r="AC160" s="50">
        <f t="shared" si="161"/>
        <v>83.41246658612171</v>
      </c>
      <c r="AD160" s="50">
        <f t="shared" si="162"/>
        <v>18.414103750595196</v>
      </c>
      <c r="AE160" s="2">
        <f t="shared" si="163"/>
        <v>6.6043662276232859E-2</v>
      </c>
      <c r="AF160" s="2">
        <f t="shared" si="164"/>
        <v>0.70573688283006875</v>
      </c>
      <c r="AG160" s="2">
        <f t="shared" si="165"/>
        <v>1.000367272189786</v>
      </c>
      <c r="AH160" s="2">
        <f t="shared" si="166"/>
        <v>3.4769262230221405</v>
      </c>
      <c r="AI160" s="50">
        <f t="shared" si="167"/>
        <v>1007.0929128014469</v>
      </c>
      <c r="AJ160" s="50">
        <f t="shared" si="168"/>
        <v>378.04793095787079</v>
      </c>
      <c r="AK160" s="50">
        <f t="shared" si="169"/>
        <v>83.410564040055775</v>
      </c>
      <c r="AL160" s="50">
        <f t="shared" si="170"/>
        <v>18.41381432080032</v>
      </c>
      <c r="AM160" s="2">
        <f t="shared" si="171"/>
        <v>6.6041370003185468E-2</v>
      </c>
      <c r="AN160" s="2">
        <f t="shared" si="172"/>
        <v>0.70568643093701267</v>
      </c>
      <c r="AO160" s="2">
        <f t="shared" si="173"/>
        <v>1.0003673121210364</v>
      </c>
      <c r="AP160" s="2">
        <f t="shared" si="174"/>
        <v>3.4771689723112287</v>
      </c>
      <c r="AQ160" s="50">
        <f t="shared" si="175"/>
        <v>1007.0878528270763</v>
      </c>
      <c r="AR160" s="50">
        <f t="shared" si="176"/>
        <v>378.04779014200074</v>
      </c>
      <c r="AS160" s="50">
        <f t="shared" si="177"/>
        <v>83.410543582044923</v>
      </c>
      <c r="AT160" s="50">
        <f t="shared" si="178"/>
        <v>18.413811208522681</v>
      </c>
      <c r="AU160" s="2">
        <f t="shared" si="179"/>
        <v>6.6041345352541914E-2</v>
      </c>
      <c r="AV160" s="2">
        <f t="shared" si="180"/>
        <v>0.7056858884127194</v>
      </c>
      <c r="AW160" s="2">
        <f t="shared" si="181"/>
        <v>1.0003673125504591</v>
      </c>
      <c r="AX160" s="2">
        <f t="shared" si="182"/>
        <v>3.4771715828491061</v>
      </c>
      <c r="AY160" s="50">
        <f t="shared" si="183"/>
        <v>1007.0877984102514</v>
      </c>
      <c r="AZ160" s="50">
        <f t="shared" si="184"/>
        <v>378.04778862761191</v>
      </c>
      <c r="BA160" s="50">
        <f t="shared" si="185"/>
        <v>83.410543362031575</v>
      </c>
      <c r="BB160" s="50">
        <f t="shared" si="186"/>
        <v>18.413811175052039</v>
      </c>
      <c r="BC160" s="2">
        <f t="shared" si="187"/>
        <v>6.6041345087439168E-2</v>
      </c>
      <c r="BD160" s="2">
        <f t="shared" si="188"/>
        <v>0.70568588257820175</v>
      </c>
      <c r="BE160" s="2">
        <f t="shared" si="189"/>
        <v>1.0003673125550772</v>
      </c>
      <c r="BF160" s="2">
        <f t="shared" si="190"/>
        <v>3.4771716109238682</v>
      </c>
      <c r="BG160" s="50">
        <f t="shared" si="191"/>
        <v>1007.0877978250312</v>
      </c>
      <c r="BH160" s="50">
        <f t="shared" si="192"/>
        <v>378.04778861132559</v>
      </c>
      <c r="BI160" s="50">
        <f t="shared" si="193"/>
        <v>83.410543359665468</v>
      </c>
      <c r="BJ160" s="50">
        <f t="shared" si="194"/>
        <v>18.413811174692086</v>
      </c>
      <c r="BK160" s="2">
        <f t="shared" si="195"/>
        <v>6.6041345084588157E-2</v>
      </c>
      <c r="BL160" s="2">
        <f t="shared" si="196"/>
        <v>0.70568588251545505</v>
      </c>
      <c r="BM160" s="2">
        <f t="shared" si="197"/>
        <v>1.0003673125551269</v>
      </c>
      <c r="BN160" s="2">
        <f t="shared" si="198"/>
        <v>3.477171611225796</v>
      </c>
      <c r="BO160" s="50">
        <f t="shared" si="199"/>
        <v>1007.0877978187374</v>
      </c>
      <c r="BP160" s="50">
        <f t="shared" si="200"/>
        <v>378.04778861115051</v>
      </c>
      <c r="BQ160" s="50">
        <f t="shared" si="201"/>
        <v>83.410543359640045</v>
      </c>
      <c r="BR160" s="50">
        <f t="shared" si="202"/>
        <v>18.41381117468821</v>
      </c>
      <c r="BS160" s="2">
        <f t="shared" si="203"/>
        <v>6.6041345084557487E-2</v>
      </c>
      <c r="BT160" s="2">
        <f t="shared" si="204"/>
        <v>0.70568588251478104</v>
      </c>
      <c r="BU160" s="2">
        <f t="shared" si="205"/>
        <v>1.0003673125551276</v>
      </c>
      <c r="BV160" s="2">
        <f t="shared" si="206"/>
        <v>3.4771716112290401</v>
      </c>
      <c r="BW160" s="50">
        <f t="shared" si="207"/>
        <v>1007.0877978186694</v>
      </c>
      <c r="BX160" s="50">
        <f t="shared" si="208"/>
        <v>378.04778861114858</v>
      </c>
      <c r="BY160" s="50">
        <f t="shared" si="209"/>
        <v>83.41054335963976</v>
      </c>
      <c r="BZ160" s="50">
        <f t="shared" si="210"/>
        <v>18.413811174688171</v>
      </c>
      <c r="CA160" s="2">
        <f t="shared" si="211"/>
        <v>6.6041345084557154E-2</v>
      </c>
      <c r="CB160" s="2">
        <f t="shared" si="212"/>
        <v>0.70568588251477327</v>
      </c>
      <c r="CC160" s="2">
        <f t="shared" si="213"/>
        <v>1.0003673125551276</v>
      </c>
      <c r="CD160" s="2">
        <f t="shared" si="214"/>
        <v>3.4771716112290765</v>
      </c>
      <c r="CE160" s="50">
        <f t="shared" si="215"/>
        <v>1007.0877978186688</v>
      </c>
      <c r="CF160" s="50">
        <f t="shared" si="216"/>
        <v>378.04778861114858</v>
      </c>
      <c r="CG160" s="50">
        <f t="shared" si="217"/>
        <v>83.41054335963976</v>
      </c>
      <c r="CH160" s="50">
        <f t="shared" si="218"/>
        <v>18.413811174688171</v>
      </c>
      <c r="CI160" s="2">
        <f t="shared" si="219"/>
        <v>6.6041345084557154E-2</v>
      </c>
      <c r="CJ160" s="2">
        <f t="shared" si="220"/>
        <v>0.70568588251477327</v>
      </c>
      <c r="CK160" s="2">
        <f t="shared" si="221"/>
        <v>1.0003673125551276</v>
      </c>
      <c r="CL160" s="2">
        <f t="shared" si="222"/>
        <v>3.4771716112290765</v>
      </c>
      <c r="CM160" s="50">
        <f t="shared" si="223"/>
        <v>1007.0877978186688</v>
      </c>
      <c r="CN160" s="50">
        <f t="shared" si="224"/>
        <v>378.04778861114858</v>
      </c>
      <c r="CO160" s="50">
        <f t="shared" si="225"/>
        <v>83.41054335963976</v>
      </c>
      <c r="CP160" s="50">
        <f t="shared" si="226"/>
        <v>18.413811174688171</v>
      </c>
      <c r="CQ160" s="2">
        <f t="shared" si="227"/>
        <v>6.6041345084557154E-2</v>
      </c>
      <c r="CR160" s="2">
        <f t="shared" si="228"/>
        <v>0.70568588251477327</v>
      </c>
      <c r="CS160" s="2">
        <f t="shared" si="229"/>
        <v>1.0003673125551276</v>
      </c>
      <c r="CT160" s="2">
        <f t="shared" si="230"/>
        <v>3.4771716112290765</v>
      </c>
      <c r="CU160" s="50">
        <f t="shared" si="231"/>
        <v>1007.0877978186688</v>
      </c>
      <c r="CV160" s="50">
        <f t="shared" si="232"/>
        <v>378.04778861114858</v>
      </c>
      <c r="CW160" s="66">
        <f t="shared" si="233"/>
        <v>83.41054335963976</v>
      </c>
      <c r="CX160" s="66">
        <f t="shared" si="234"/>
        <v>18.413811174688171</v>
      </c>
      <c r="CY160" s="67">
        <f t="shared" si="235"/>
        <v>6.6041345084557154E-2</v>
      </c>
      <c r="CZ160" s="67">
        <f t="shared" si="236"/>
        <v>0.70568588251477327</v>
      </c>
      <c r="DA160" s="67">
        <f t="shared" si="237"/>
        <v>1.0003673125551276</v>
      </c>
      <c r="DB160" s="67">
        <f t="shared" si="238"/>
        <v>3.4771716112290765</v>
      </c>
      <c r="DC160" s="66">
        <f t="shared" si="239"/>
        <v>1007.0877978186688</v>
      </c>
      <c r="DD160" s="50">
        <f t="shared" si="240"/>
        <v>378.04778861114858</v>
      </c>
      <c r="DE160" s="66">
        <f t="shared" si="241"/>
        <v>83.41054335963976</v>
      </c>
      <c r="DF160" s="66">
        <f t="shared" si="242"/>
        <v>18.413811174688171</v>
      </c>
      <c r="DG160" s="67">
        <f t="shared" si="243"/>
        <v>6.6041345084557154E-2</v>
      </c>
      <c r="DH160" s="67">
        <f t="shared" si="244"/>
        <v>0.70568588251477327</v>
      </c>
      <c r="DI160" s="67">
        <f t="shared" si="245"/>
        <v>1.0003673125551276</v>
      </c>
      <c r="DJ160" s="67">
        <f t="shared" si="246"/>
        <v>3.4771716112290765</v>
      </c>
      <c r="DK160" s="66">
        <f t="shared" si="247"/>
        <v>1007.0877978186688</v>
      </c>
      <c r="DL160" s="50">
        <f t="shared" si="248"/>
        <v>378.04778861114858</v>
      </c>
      <c r="DM160" s="66">
        <f t="shared" si="249"/>
        <v>83.41054335963976</v>
      </c>
      <c r="DN160" s="66">
        <f t="shared" si="250"/>
        <v>18.413811174688171</v>
      </c>
      <c r="DO160" s="67">
        <f t="shared" si="251"/>
        <v>6.6041345084557154E-2</v>
      </c>
      <c r="DP160" s="67">
        <f t="shared" si="252"/>
        <v>0.70568588251477327</v>
      </c>
      <c r="DQ160" s="67">
        <f t="shared" si="253"/>
        <v>1.0003673125551276</v>
      </c>
      <c r="DR160" s="67">
        <f t="shared" si="254"/>
        <v>3.4771716112290765</v>
      </c>
      <c r="DS160" s="66">
        <f t="shared" si="255"/>
        <v>1007.0877978186688</v>
      </c>
      <c r="DT160" s="50">
        <f t="shared" si="256"/>
        <v>378.04778861114858</v>
      </c>
      <c r="DU160" s="66">
        <f t="shared" si="257"/>
        <v>83.41054335963976</v>
      </c>
      <c r="DV160" s="66">
        <f t="shared" si="258"/>
        <v>18.413811174688171</v>
      </c>
      <c r="DW160" s="67">
        <f t="shared" si="259"/>
        <v>6.6041345084557154E-2</v>
      </c>
      <c r="DX160" s="67">
        <f t="shared" si="260"/>
        <v>0.70568588251477327</v>
      </c>
      <c r="DY160" s="67">
        <f t="shared" si="261"/>
        <v>1.0003673125551276</v>
      </c>
      <c r="DZ160" s="67">
        <f t="shared" si="262"/>
        <v>3.4771716112290765</v>
      </c>
      <c r="EA160" s="66">
        <f t="shared" si="263"/>
        <v>1007.0877978186688</v>
      </c>
      <c r="EB160" s="50">
        <f t="shared" si="264"/>
        <v>378.04778861114858</v>
      </c>
      <c r="EC160" s="66">
        <f t="shared" si="265"/>
        <v>83.41054335963976</v>
      </c>
      <c r="ED160" s="66">
        <f t="shared" si="266"/>
        <v>18.413811174688171</v>
      </c>
      <c r="EE160" s="67">
        <f t="shared" si="267"/>
        <v>6.6041345084557154E-2</v>
      </c>
      <c r="EF160" s="67">
        <f t="shared" si="268"/>
        <v>0.70568588251477327</v>
      </c>
      <c r="EG160" s="67">
        <f t="shared" si="269"/>
        <v>1.0003673125551276</v>
      </c>
      <c r="EH160" s="67">
        <f t="shared" si="270"/>
        <v>3.4771716112290765</v>
      </c>
      <c r="EI160" s="66">
        <f t="shared" si="271"/>
        <v>1007.0877978186688</v>
      </c>
      <c r="EJ160" s="50">
        <f t="shared" si="272"/>
        <v>378.04778861114858</v>
      </c>
      <c r="EK160" s="66">
        <f t="shared" si="273"/>
        <v>83.41054335963976</v>
      </c>
      <c r="EL160" s="66">
        <f t="shared" si="274"/>
        <v>18.413811174688171</v>
      </c>
      <c r="EM160" s="67">
        <f t="shared" si="275"/>
        <v>6.6041345084557154E-2</v>
      </c>
      <c r="EN160" s="67">
        <f t="shared" si="276"/>
        <v>0.70568588251477327</v>
      </c>
      <c r="EO160" s="67">
        <f t="shared" si="277"/>
        <v>1.0003673125551276</v>
      </c>
      <c r="EP160" s="67">
        <f t="shared" si="278"/>
        <v>3.4771716112290765</v>
      </c>
      <c r="EQ160" s="50">
        <f t="shared" si="279"/>
        <v>0.94021393550282784</v>
      </c>
      <c r="ER160" s="50">
        <f t="shared" si="280"/>
        <v>104.8977886111486</v>
      </c>
    </row>
    <row r="161" spans="18:148" x14ac:dyDescent="0.25">
      <c r="S161" s="50">
        <v>0.99</v>
      </c>
      <c r="T161" s="56">
        <f t="shared" si="154"/>
        <v>379.25673584419906</v>
      </c>
      <c r="U161" s="50">
        <f t="shared" si="155"/>
        <v>83.586847699779298</v>
      </c>
      <c r="V161" s="50">
        <f t="shared" si="156"/>
        <v>18.440593436638025</v>
      </c>
      <c r="W161" s="2">
        <f t="shared" si="281"/>
        <v>6.6252276125313966E-2</v>
      </c>
      <c r="X161" s="2">
        <f t="shared" si="282"/>
        <v>0.71034799194486364</v>
      </c>
      <c r="Y161" s="2">
        <f t="shared" si="157"/>
        <v>1.0000907267226162</v>
      </c>
      <c r="Z161" s="2">
        <f t="shared" si="158"/>
        <v>3.5173314001071763</v>
      </c>
      <c r="AA161" s="50">
        <f t="shared" si="159"/>
        <v>1027.9066509409984</v>
      </c>
      <c r="AB161" s="50">
        <f t="shared" si="160"/>
        <v>378.62236409459967</v>
      </c>
      <c r="AC161" s="50">
        <f t="shared" si="161"/>
        <v>83.494168882138482</v>
      </c>
      <c r="AD161" s="50">
        <f t="shared" si="162"/>
        <v>18.426524373729304</v>
      </c>
      <c r="AE161" s="2">
        <f t="shared" si="163"/>
        <v>6.6141769478154172E-2</v>
      </c>
      <c r="AF161" s="2">
        <f t="shared" si="164"/>
        <v>0.70790054717288053</v>
      </c>
      <c r="AG161" s="2">
        <f t="shared" si="165"/>
        <v>1.000091210252636</v>
      </c>
      <c r="AH161" s="2">
        <f t="shared" si="166"/>
        <v>3.5295417210474378</v>
      </c>
      <c r="AI161" s="50">
        <f t="shared" si="167"/>
        <v>1027.7757819884096</v>
      </c>
      <c r="AJ161" s="50">
        <f t="shared" si="168"/>
        <v>378.61878188821879</v>
      </c>
      <c r="AK161" s="50">
        <f t="shared" si="169"/>
        <v>83.49364658453797</v>
      </c>
      <c r="AL161" s="50">
        <f t="shared" si="170"/>
        <v>18.426445025610299</v>
      </c>
      <c r="AM161" s="2">
        <f t="shared" si="171"/>
        <v>6.6141144362350954E-2</v>
      </c>
      <c r="AN161" s="2">
        <f t="shared" si="172"/>
        <v>0.70788673366728994</v>
      </c>
      <c r="AO161" s="2">
        <f t="shared" si="173"/>
        <v>1.0000912129910522</v>
      </c>
      <c r="AP161" s="2">
        <f t="shared" si="174"/>
        <v>3.5296108747265418</v>
      </c>
      <c r="AQ161" s="50">
        <f t="shared" si="175"/>
        <v>1027.7750396977124</v>
      </c>
      <c r="AR161" s="50">
        <f t="shared" si="176"/>
        <v>378.61876156883386</v>
      </c>
      <c r="AS161" s="50">
        <f t="shared" si="177"/>
        <v>83.493643621937508</v>
      </c>
      <c r="AT161" s="50">
        <f t="shared" si="178"/>
        <v>18.426444575526311</v>
      </c>
      <c r="AU161" s="2">
        <f t="shared" si="179"/>
        <v>6.6141140816465202E-2</v>
      </c>
      <c r="AV161" s="2">
        <f t="shared" si="180"/>
        <v>0.70788665531302364</v>
      </c>
      <c r="AW161" s="2">
        <f t="shared" si="181"/>
        <v>1.0000912130065855</v>
      </c>
      <c r="AX161" s="2">
        <f t="shared" si="182"/>
        <v>3.5296112669941921</v>
      </c>
      <c r="AY161" s="50">
        <f t="shared" si="183"/>
        <v>1027.7750354871034</v>
      </c>
      <c r="AZ161" s="50">
        <f t="shared" si="184"/>
        <v>378.61876145357314</v>
      </c>
      <c r="BA161" s="50">
        <f t="shared" si="185"/>
        <v>83.493643605132334</v>
      </c>
      <c r="BB161" s="50">
        <f t="shared" si="186"/>
        <v>18.426444572973228</v>
      </c>
      <c r="BC161" s="2">
        <f t="shared" si="187"/>
        <v>6.6141140796351292E-2</v>
      </c>
      <c r="BD161" s="2">
        <f t="shared" si="188"/>
        <v>0.70788665486856317</v>
      </c>
      <c r="BE161" s="2">
        <f t="shared" si="189"/>
        <v>1.0000912130066737</v>
      </c>
      <c r="BF161" s="2">
        <f t="shared" si="190"/>
        <v>3.52961126921931</v>
      </c>
      <c r="BG161" s="50">
        <f t="shared" si="191"/>
        <v>1027.775035463219</v>
      </c>
      <c r="BH161" s="50">
        <f t="shared" si="192"/>
        <v>378.61876145291933</v>
      </c>
      <c r="BI161" s="50">
        <f t="shared" si="193"/>
        <v>83.493643605036965</v>
      </c>
      <c r="BJ161" s="50">
        <f t="shared" si="194"/>
        <v>18.426444572958744</v>
      </c>
      <c r="BK161" s="2">
        <f t="shared" si="195"/>
        <v>6.614114079623723E-2</v>
      </c>
      <c r="BL161" s="2">
        <f t="shared" si="196"/>
        <v>0.70788665486604185</v>
      </c>
      <c r="BM161" s="2">
        <f t="shared" si="197"/>
        <v>1.0000912130066741</v>
      </c>
      <c r="BN161" s="2">
        <f t="shared" si="198"/>
        <v>3.5296112692319319</v>
      </c>
      <c r="BO161" s="50">
        <f t="shared" si="199"/>
        <v>1027.7750354630834</v>
      </c>
      <c r="BP161" s="50">
        <f t="shared" si="200"/>
        <v>378.61876145291558</v>
      </c>
      <c r="BQ161" s="50">
        <f t="shared" si="201"/>
        <v>83.493643605036397</v>
      </c>
      <c r="BR161" s="50">
        <f t="shared" si="202"/>
        <v>18.426444572958665</v>
      </c>
      <c r="BS161" s="2">
        <f t="shared" si="203"/>
        <v>6.6141140796236592E-2</v>
      </c>
      <c r="BT161" s="2">
        <f t="shared" si="204"/>
        <v>0.70788665486602698</v>
      </c>
      <c r="BU161" s="2">
        <f t="shared" si="205"/>
        <v>1.0000912130066741</v>
      </c>
      <c r="BV161" s="2">
        <f t="shared" si="206"/>
        <v>3.5296112692320065</v>
      </c>
      <c r="BW161" s="50">
        <f t="shared" si="207"/>
        <v>1027.7750354630828</v>
      </c>
      <c r="BX161" s="50">
        <f t="shared" si="208"/>
        <v>378.61876145291558</v>
      </c>
      <c r="BY161" s="50">
        <f t="shared" si="209"/>
        <v>83.493643605036397</v>
      </c>
      <c r="BZ161" s="50">
        <f t="shared" si="210"/>
        <v>18.426444572958665</v>
      </c>
      <c r="CA161" s="2">
        <f t="shared" si="211"/>
        <v>6.6141140796236592E-2</v>
      </c>
      <c r="CB161" s="2">
        <f t="shared" si="212"/>
        <v>0.70788665486602698</v>
      </c>
      <c r="CC161" s="2">
        <f t="shared" si="213"/>
        <v>1.0000912130066741</v>
      </c>
      <c r="CD161" s="2">
        <f t="shared" si="214"/>
        <v>3.5296112692320065</v>
      </c>
      <c r="CE161" s="50">
        <f t="shared" si="215"/>
        <v>1027.7750354630828</v>
      </c>
      <c r="CF161" s="50">
        <f t="shared" si="216"/>
        <v>378.61876145291558</v>
      </c>
      <c r="CG161" s="50">
        <f t="shared" si="217"/>
        <v>83.493643605036397</v>
      </c>
      <c r="CH161" s="50">
        <f t="shared" si="218"/>
        <v>18.426444572958665</v>
      </c>
      <c r="CI161" s="2">
        <f t="shared" si="219"/>
        <v>6.6141140796236592E-2</v>
      </c>
      <c r="CJ161" s="2">
        <f t="shared" si="220"/>
        <v>0.70788665486602698</v>
      </c>
      <c r="CK161" s="2">
        <f t="shared" si="221"/>
        <v>1.0000912130066741</v>
      </c>
      <c r="CL161" s="2">
        <f t="shared" si="222"/>
        <v>3.5296112692320065</v>
      </c>
      <c r="CM161" s="50">
        <f t="shared" si="223"/>
        <v>1027.7750354630828</v>
      </c>
      <c r="CN161" s="50">
        <f t="shared" si="224"/>
        <v>378.61876145291558</v>
      </c>
      <c r="CO161" s="50">
        <f t="shared" si="225"/>
        <v>83.493643605036397</v>
      </c>
      <c r="CP161" s="50">
        <f t="shared" si="226"/>
        <v>18.426444572958665</v>
      </c>
      <c r="CQ161" s="2">
        <f t="shared" si="227"/>
        <v>6.6141140796236592E-2</v>
      </c>
      <c r="CR161" s="2">
        <f t="shared" si="228"/>
        <v>0.70788665486602698</v>
      </c>
      <c r="CS161" s="2">
        <f t="shared" si="229"/>
        <v>1.0000912130066741</v>
      </c>
      <c r="CT161" s="2">
        <f t="shared" si="230"/>
        <v>3.5296112692320065</v>
      </c>
      <c r="CU161" s="50">
        <f t="shared" si="231"/>
        <v>1027.7750354630828</v>
      </c>
      <c r="CV161" s="50">
        <f t="shared" si="232"/>
        <v>378.61876145291558</v>
      </c>
      <c r="CW161" s="66">
        <f t="shared" si="233"/>
        <v>83.493643605036397</v>
      </c>
      <c r="CX161" s="66">
        <f t="shared" si="234"/>
        <v>18.426444572958665</v>
      </c>
      <c r="CY161" s="67">
        <f t="shared" si="235"/>
        <v>6.6141140796236592E-2</v>
      </c>
      <c r="CZ161" s="67">
        <f t="shared" si="236"/>
        <v>0.70788665486602698</v>
      </c>
      <c r="DA161" s="67">
        <f t="shared" si="237"/>
        <v>1.0000912130066741</v>
      </c>
      <c r="DB161" s="67">
        <f t="shared" si="238"/>
        <v>3.5296112692320065</v>
      </c>
      <c r="DC161" s="66">
        <f t="shared" si="239"/>
        <v>1027.7750354630828</v>
      </c>
      <c r="DD161" s="50">
        <f t="shared" si="240"/>
        <v>378.61876145291558</v>
      </c>
      <c r="DE161" s="66">
        <f t="shared" si="241"/>
        <v>83.493643605036397</v>
      </c>
      <c r="DF161" s="66">
        <f t="shared" si="242"/>
        <v>18.426444572958665</v>
      </c>
      <c r="DG161" s="67">
        <f t="shared" si="243"/>
        <v>6.6141140796236592E-2</v>
      </c>
      <c r="DH161" s="67">
        <f t="shared" si="244"/>
        <v>0.70788665486602698</v>
      </c>
      <c r="DI161" s="67">
        <f t="shared" si="245"/>
        <v>1.0000912130066741</v>
      </c>
      <c r="DJ161" s="67">
        <f t="shared" si="246"/>
        <v>3.5296112692320065</v>
      </c>
      <c r="DK161" s="66">
        <f t="shared" si="247"/>
        <v>1027.7750354630828</v>
      </c>
      <c r="DL161" s="50">
        <f t="shared" si="248"/>
        <v>378.61876145291558</v>
      </c>
      <c r="DM161" s="66">
        <f t="shared" si="249"/>
        <v>83.493643605036397</v>
      </c>
      <c r="DN161" s="66">
        <f t="shared" si="250"/>
        <v>18.426444572958665</v>
      </c>
      <c r="DO161" s="67">
        <f t="shared" si="251"/>
        <v>6.6141140796236592E-2</v>
      </c>
      <c r="DP161" s="67">
        <f t="shared" si="252"/>
        <v>0.70788665486602698</v>
      </c>
      <c r="DQ161" s="67">
        <f t="shared" si="253"/>
        <v>1.0000912130066741</v>
      </c>
      <c r="DR161" s="67">
        <f t="shared" si="254"/>
        <v>3.5296112692320065</v>
      </c>
      <c r="DS161" s="66">
        <f t="shared" si="255"/>
        <v>1027.7750354630828</v>
      </c>
      <c r="DT161" s="50">
        <f t="shared" si="256"/>
        <v>378.61876145291558</v>
      </c>
      <c r="DU161" s="66">
        <f t="shared" si="257"/>
        <v>83.493643605036397</v>
      </c>
      <c r="DV161" s="66">
        <f t="shared" si="258"/>
        <v>18.426444572958665</v>
      </c>
      <c r="DW161" s="67">
        <f t="shared" si="259"/>
        <v>6.6141140796236592E-2</v>
      </c>
      <c r="DX161" s="67">
        <f t="shared" si="260"/>
        <v>0.70788665486602698</v>
      </c>
      <c r="DY161" s="67">
        <f t="shared" si="261"/>
        <v>1.0000912130066741</v>
      </c>
      <c r="DZ161" s="67">
        <f t="shared" si="262"/>
        <v>3.5296112692320065</v>
      </c>
      <c r="EA161" s="66">
        <f t="shared" si="263"/>
        <v>1027.7750354630828</v>
      </c>
      <c r="EB161" s="50">
        <f t="shared" si="264"/>
        <v>378.61876145291558</v>
      </c>
      <c r="EC161" s="66">
        <f t="shared" si="265"/>
        <v>83.493643605036397</v>
      </c>
      <c r="ED161" s="66">
        <f t="shared" si="266"/>
        <v>18.426444572958665</v>
      </c>
      <c r="EE161" s="67">
        <f t="shared" si="267"/>
        <v>6.6141140796236592E-2</v>
      </c>
      <c r="EF161" s="67">
        <f t="shared" si="268"/>
        <v>0.70788665486602698</v>
      </c>
      <c r="EG161" s="67">
        <f t="shared" si="269"/>
        <v>1.0000912130066741</v>
      </c>
      <c r="EH161" s="67">
        <f t="shared" si="270"/>
        <v>3.5296112692320065</v>
      </c>
      <c r="EI161" s="66">
        <f t="shared" si="271"/>
        <v>1027.7750354630828</v>
      </c>
      <c r="EJ161" s="50">
        <f t="shared" si="272"/>
        <v>378.61876145291558</v>
      </c>
      <c r="EK161" s="66">
        <f t="shared" si="273"/>
        <v>83.493643605036397</v>
      </c>
      <c r="EL161" s="66">
        <f t="shared" si="274"/>
        <v>18.426444572958665</v>
      </c>
      <c r="EM161" s="67">
        <f t="shared" si="275"/>
        <v>6.6141140796236592E-2</v>
      </c>
      <c r="EN161" s="67">
        <f t="shared" si="276"/>
        <v>0.70788665486602698</v>
      </c>
      <c r="EO161" s="67">
        <f t="shared" si="277"/>
        <v>1.0000912130066741</v>
      </c>
      <c r="EP161" s="67">
        <f t="shared" si="278"/>
        <v>3.5296112692320065</v>
      </c>
      <c r="EQ161" s="50">
        <f t="shared" si="279"/>
        <v>0.96905104068858561</v>
      </c>
      <c r="ER161" s="50">
        <f t="shared" si="280"/>
        <v>105.4687614529156</v>
      </c>
    </row>
    <row r="162" spans="18:148" x14ac:dyDescent="0.25">
      <c r="S162" s="61">
        <v>1</v>
      </c>
      <c r="T162" s="64">
        <f t="shared" si="154"/>
        <v>379.22427839681131</v>
      </c>
      <c r="U162" s="61">
        <f t="shared" si="155"/>
        <v>83.582096847365207</v>
      </c>
      <c r="V162" s="61">
        <f t="shared" si="156"/>
        <v>18.439872759247095</v>
      </c>
      <c r="W162" s="65">
        <f t="shared" si="281"/>
        <v>6.6246631504500553E-2</v>
      </c>
      <c r="X162" s="65">
        <f t="shared" si="282"/>
        <v>0.71022271033625506</v>
      </c>
      <c r="Y162" s="65">
        <f t="shared" si="157"/>
        <v>1</v>
      </c>
      <c r="Z162" s="65">
        <f t="shared" si="158"/>
        <v>3.5820313299567901</v>
      </c>
      <c r="AA162" s="61">
        <f t="shared" si="159"/>
        <v>1050.089264</v>
      </c>
      <c r="AB162" s="61">
        <f t="shared" si="160"/>
        <v>379.22427839681131</v>
      </c>
      <c r="AC162" s="61">
        <f t="shared" si="161"/>
        <v>83.582096847365207</v>
      </c>
      <c r="AD162" s="61">
        <f t="shared" si="162"/>
        <v>18.439872759247095</v>
      </c>
      <c r="AE162" s="65">
        <f t="shared" si="163"/>
        <v>6.6246631504500553E-2</v>
      </c>
      <c r="AF162" s="65">
        <f t="shared" si="164"/>
        <v>0.71022271033625506</v>
      </c>
      <c r="AG162" s="65">
        <f t="shared" si="165"/>
        <v>1</v>
      </c>
      <c r="AH162" s="65">
        <f t="shared" si="166"/>
        <v>3.5820313299567901</v>
      </c>
      <c r="AI162" s="61">
        <f t="shared" si="167"/>
        <v>1050.089264</v>
      </c>
      <c r="AJ162" s="61">
        <f t="shared" si="168"/>
        <v>379.22427839681131</v>
      </c>
      <c r="AK162" s="61">
        <f t="shared" si="169"/>
        <v>83.582096847365207</v>
      </c>
      <c r="AL162" s="61">
        <f t="shared" si="170"/>
        <v>18.439872759247095</v>
      </c>
      <c r="AM162" s="65">
        <f t="shared" si="171"/>
        <v>6.6246631504500553E-2</v>
      </c>
      <c r="AN162" s="65">
        <f t="shared" si="172"/>
        <v>0.71022271033625506</v>
      </c>
      <c r="AO162" s="65">
        <f t="shared" si="173"/>
        <v>1</v>
      </c>
      <c r="AP162" s="65">
        <f t="shared" si="174"/>
        <v>3.5820313299567901</v>
      </c>
      <c r="AQ162" s="61">
        <f t="shared" si="175"/>
        <v>1050.089264</v>
      </c>
      <c r="AR162" s="61">
        <f t="shared" si="176"/>
        <v>379.22427839681131</v>
      </c>
      <c r="AS162" s="61">
        <f t="shared" si="177"/>
        <v>83.582096847365207</v>
      </c>
      <c r="AT162" s="61">
        <f t="shared" si="178"/>
        <v>18.439872759247095</v>
      </c>
      <c r="AU162" s="65">
        <f t="shared" si="179"/>
        <v>6.6246631504500553E-2</v>
      </c>
      <c r="AV162" s="65">
        <f t="shared" si="180"/>
        <v>0.71022271033625506</v>
      </c>
      <c r="AW162" s="65">
        <f t="shared" si="181"/>
        <v>1</v>
      </c>
      <c r="AX162" s="65">
        <f t="shared" si="182"/>
        <v>3.5820313299567901</v>
      </c>
      <c r="AY162" s="61">
        <f t="shared" si="183"/>
        <v>1050.089264</v>
      </c>
      <c r="AZ162" s="61">
        <f t="shared" si="184"/>
        <v>379.22427839681131</v>
      </c>
      <c r="BA162" s="61">
        <f t="shared" si="185"/>
        <v>83.582096847365207</v>
      </c>
      <c r="BB162" s="61">
        <f t="shared" si="186"/>
        <v>18.439872759247095</v>
      </c>
      <c r="BC162" s="65">
        <f t="shared" si="187"/>
        <v>6.6246631504500553E-2</v>
      </c>
      <c r="BD162" s="65">
        <f t="shared" si="188"/>
        <v>0.71022271033625506</v>
      </c>
      <c r="BE162" s="65">
        <f t="shared" si="189"/>
        <v>1</v>
      </c>
      <c r="BF162" s="65">
        <f t="shared" si="190"/>
        <v>3.5820313299567901</v>
      </c>
      <c r="BG162" s="61">
        <f t="shared" si="191"/>
        <v>1050.089264</v>
      </c>
      <c r="BH162" s="61">
        <f t="shared" si="192"/>
        <v>379.22427839681131</v>
      </c>
      <c r="BI162" s="61">
        <f t="shared" si="193"/>
        <v>83.582096847365207</v>
      </c>
      <c r="BJ162" s="61">
        <f t="shared" si="194"/>
        <v>18.439872759247095</v>
      </c>
      <c r="BK162" s="65">
        <f t="shared" si="195"/>
        <v>6.6246631504500553E-2</v>
      </c>
      <c r="BL162" s="65">
        <f t="shared" si="196"/>
        <v>0.71022271033625506</v>
      </c>
      <c r="BM162" s="65">
        <f t="shared" si="197"/>
        <v>1</v>
      </c>
      <c r="BN162" s="65">
        <f t="shared" si="198"/>
        <v>3.5820313299567901</v>
      </c>
      <c r="BO162" s="61">
        <f t="shared" si="199"/>
        <v>1050.089264</v>
      </c>
      <c r="BP162" s="61">
        <f t="shared" si="200"/>
        <v>379.22427839681131</v>
      </c>
      <c r="BQ162" s="61">
        <f t="shared" si="201"/>
        <v>83.582096847365207</v>
      </c>
      <c r="BR162" s="61">
        <f t="shared" si="202"/>
        <v>18.439872759247095</v>
      </c>
      <c r="BS162" s="65">
        <f t="shared" si="203"/>
        <v>6.6246631504500553E-2</v>
      </c>
      <c r="BT162" s="65">
        <f t="shared" si="204"/>
        <v>0.71022271033625506</v>
      </c>
      <c r="BU162" s="65">
        <f t="shared" si="205"/>
        <v>1</v>
      </c>
      <c r="BV162" s="65">
        <f t="shared" si="206"/>
        <v>3.5820313299567901</v>
      </c>
      <c r="BW162" s="61">
        <f t="shared" si="207"/>
        <v>1050.089264</v>
      </c>
      <c r="BX162" s="61">
        <f t="shared" si="208"/>
        <v>379.22427839681131</v>
      </c>
      <c r="BY162" s="61">
        <f t="shared" si="209"/>
        <v>83.582096847365207</v>
      </c>
      <c r="BZ162" s="61">
        <f t="shared" si="210"/>
        <v>18.439872759247095</v>
      </c>
      <c r="CA162" s="65">
        <f t="shared" si="211"/>
        <v>6.6246631504500553E-2</v>
      </c>
      <c r="CB162" s="65">
        <f t="shared" si="212"/>
        <v>0.71022271033625506</v>
      </c>
      <c r="CC162" s="65">
        <f t="shared" si="213"/>
        <v>1</v>
      </c>
      <c r="CD162" s="65">
        <f t="shared" si="214"/>
        <v>3.5820313299567901</v>
      </c>
      <c r="CE162" s="61">
        <f t="shared" si="215"/>
        <v>1050.089264</v>
      </c>
      <c r="CF162" s="61">
        <f t="shared" si="216"/>
        <v>379.22427839681131</v>
      </c>
      <c r="CG162" s="61">
        <f t="shared" si="217"/>
        <v>83.582096847365207</v>
      </c>
      <c r="CH162" s="61">
        <f t="shared" si="218"/>
        <v>18.439872759247095</v>
      </c>
      <c r="CI162" s="65">
        <f t="shared" si="219"/>
        <v>6.6246631504500553E-2</v>
      </c>
      <c r="CJ162" s="65">
        <f t="shared" si="220"/>
        <v>0.71022271033625506</v>
      </c>
      <c r="CK162" s="65">
        <f t="shared" si="221"/>
        <v>1</v>
      </c>
      <c r="CL162" s="65">
        <f t="shared" si="222"/>
        <v>3.5820313299567901</v>
      </c>
      <c r="CM162" s="61">
        <f t="shared" si="223"/>
        <v>1050.089264</v>
      </c>
      <c r="CN162" s="61">
        <f t="shared" si="224"/>
        <v>379.22427839681131</v>
      </c>
      <c r="CO162" s="61">
        <f t="shared" si="225"/>
        <v>83.582096847365207</v>
      </c>
      <c r="CP162" s="61">
        <f t="shared" si="226"/>
        <v>18.439872759247095</v>
      </c>
      <c r="CQ162" s="65">
        <f t="shared" si="227"/>
        <v>6.6246631504500553E-2</v>
      </c>
      <c r="CR162" s="65">
        <f t="shared" si="228"/>
        <v>0.71022271033625506</v>
      </c>
      <c r="CS162" s="65">
        <f t="shared" si="229"/>
        <v>1</v>
      </c>
      <c r="CT162" s="65">
        <f t="shared" si="230"/>
        <v>3.5820313299567901</v>
      </c>
      <c r="CU162" s="61">
        <f t="shared" si="231"/>
        <v>1050.089264</v>
      </c>
      <c r="CV162" s="61">
        <f t="shared" si="232"/>
        <v>379.22427839681131</v>
      </c>
      <c r="CW162" s="61">
        <f t="shared" si="233"/>
        <v>83.582096847365207</v>
      </c>
      <c r="CX162" s="61">
        <f t="shared" si="234"/>
        <v>18.439872759247095</v>
      </c>
      <c r="CY162" s="65">
        <f t="shared" si="235"/>
        <v>6.6246631504500553E-2</v>
      </c>
      <c r="CZ162" s="65">
        <f t="shared" si="236"/>
        <v>0.71022271033625506</v>
      </c>
      <c r="DA162" s="65">
        <f t="shared" si="237"/>
        <v>1</v>
      </c>
      <c r="DB162" s="65">
        <f t="shared" si="238"/>
        <v>3.5820313299567901</v>
      </c>
      <c r="DC162" s="61">
        <f t="shared" si="239"/>
        <v>1050.089264</v>
      </c>
      <c r="DD162" s="61">
        <f t="shared" si="240"/>
        <v>379.22427839681131</v>
      </c>
      <c r="DE162" s="61">
        <f t="shared" si="241"/>
        <v>83.582096847365207</v>
      </c>
      <c r="DF162" s="61">
        <f t="shared" si="242"/>
        <v>18.439872759247095</v>
      </c>
      <c r="DG162" s="65">
        <f t="shared" si="243"/>
        <v>6.6246631504500553E-2</v>
      </c>
      <c r="DH162" s="65">
        <f t="shared" si="244"/>
        <v>0.71022271033625506</v>
      </c>
      <c r="DI162" s="65">
        <f t="shared" si="245"/>
        <v>1</v>
      </c>
      <c r="DJ162" s="65">
        <f t="shared" si="246"/>
        <v>3.5820313299567901</v>
      </c>
      <c r="DK162" s="61">
        <f t="shared" si="247"/>
        <v>1050.089264</v>
      </c>
      <c r="DL162" s="61">
        <f t="shared" si="248"/>
        <v>379.22427839681131</v>
      </c>
      <c r="DM162" s="61">
        <f t="shared" si="249"/>
        <v>83.582096847365207</v>
      </c>
      <c r="DN162" s="61">
        <f t="shared" si="250"/>
        <v>18.439872759247095</v>
      </c>
      <c r="DO162" s="65">
        <f t="shared" si="251"/>
        <v>6.6246631504500553E-2</v>
      </c>
      <c r="DP162" s="65">
        <f t="shared" si="252"/>
        <v>0.71022271033625506</v>
      </c>
      <c r="DQ162" s="65">
        <f t="shared" si="253"/>
        <v>1</v>
      </c>
      <c r="DR162" s="65">
        <f t="shared" si="254"/>
        <v>3.5820313299567901</v>
      </c>
      <c r="DS162" s="61">
        <f t="shared" si="255"/>
        <v>1050.089264</v>
      </c>
      <c r="DT162" s="61">
        <f t="shared" si="256"/>
        <v>379.22427839681131</v>
      </c>
      <c r="DU162" s="61">
        <f t="shared" si="257"/>
        <v>83.582096847365207</v>
      </c>
      <c r="DV162" s="61">
        <f t="shared" si="258"/>
        <v>18.439872759247095</v>
      </c>
      <c r="DW162" s="65">
        <f t="shared" si="259"/>
        <v>6.6246631504500553E-2</v>
      </c>
      <c r="DX162" s="65">
        <f t="shared" si="260"/>
        <v>0.71022271033625506</v>
      </c>
      <c r="DY162" s="65">
        <f t="shared" si="261"/>
        <v>1</v>
      </c>
      <c r="DZ162" s="65">
        <f t="shared" si="262"/>
        <v>3.5820313299567901</v>
      </c>
      <c r="EA162" s="61">
        <f t="shared" si="263"/>
        <v>1050.089264</v>
      </c>
      <c r="EB162" s="61">
        <f t="shared" si="264"/>
        <v>379.22427839681131</v>
      </c>
      <c r="EC162" s="61">
        <f t="shared" si="265"/>
        <v>83.582096847365207</v>
      </c>
      <c r="ED162" s="61">
        <f t="shared" si="266"/>
        <v>18.439872759247095</v>
      </c>
      <c r="EE162" s="65">
        <f t="shared" si="267"/>
        <v>6.6246631504500553E-2</v>
      </c>
      <c r="EF162" s="65">
        <f t="shared" si="268"/>
        <v>0.71022271033625506</v>
      </c>
      <c r="EG162" s="65">
        <f t="shared" si="269"/>
        <v>1</v>
      </c>
      <c r="EH162" s="65">
        <f t="shared" si="270"/>
        <v>3.5820313299567901</v>
      </c>
      <c r="EI162" s="61">
        <f t="shared" si="271"/>
        <v>1050.089264</v>
      </c>
      <c r="EJ162" s="61">
        <f t="shared" si="272"/>
        <v>379.22427839681131</v>
      </c>
      <c r="EK162" s="61">
        <f t="shared" si="273"/>
        <v>83.582096847365207</v>
      </c>
      <c r="EL162" s="61">
        <f t="shared" si="274"/>
        <v>18.439872759247095</v>
      </c>
      <c r="EM162" s="65">
        <f t="shared" si="275"/>
        <v>6.6246631504500553E-2</v>
      </c>
      <c r="EN162" s="65">
        <f t="shared" si="276"/>
        <v>0.71022271033625506</v>
      </c>
      <c r="EO162" s="65">
        <f t="shared" si="277"/>
        <v>1</v>
      </c>
      <c r="EP162" s="65">
        <f t="shared" si="278"/>
        <v>3.5820313299567901</v>
      </c>
      <c r="EQ162" s="61">
        <f t="shared" si="279"/>
        <v>0.99999999999999867</v>
      </c>
      <c r="ER162" s="61">
        <f t="shared" si="280"/>
        <v>106.07427839681134</v>
      </c>
    </row>
    <row r="163" spans="18:148" x14ac:dyDescent="0.25">
      <c r="AB163" s="56">
        <f>ABS(SUM(AB62:AB162)-SUM(T62:T162))</f>
        <v>905.00029842537333</v>
      </c>
      <c r="AJ163" s="56">
        <f>ABS(SUM(AJ62:AJ162)-SUM(AB62:AB162))</f>
        <v>43.97756900593231</v>
      </c>
      <c r="AR163" s="56">
        <f>ABS(SUM(AR62:AR162)-SUM(AJ62:AJ162))</f>
        <v>2.2836164968903176</v>
      </c>
      <c r="AZ163" s="56">
        <f>ABS(SUM(AZ62:AZ162)-SUM(AR62:AR162))</f>
        <v>0.11998912133276463</v>
      </c>
      <c r="BH163" s="63">
        <f>ABS(SUM(BH62:BH162)-SUM(AZ62:AZ162))</f>
        <v>6.3512301130685955E-3</v>
      </c>
      <c r="BP163" s="63">
        <f>ABS(SUM(BP62:BP162)-SUM(BH62:BH162))</f>
        <v>3.3832094050012529E-4</v>
      </c>
      <c r="BX163" s="63">
        <f>ABS(SUM(BX62:BX162)-SUM(BP62:BP162))</f>
        <v>1.8128113879356533E-5</v>
      </c>
      <c r="CF163" s="63">
        <f>ABS(SUM(CF62:CF162)-SUM(BX62:BX162))</f>
        <v>9.7681913757696748E-7</v>
      </c>
      <c r="CN163" s="63">
        <f>ABS(SUM(CN62:CN162)-SUM(CF62:CF162))</f>
        <v>5.2932591643184423E-8</v>
      </c>
      <c r="CV163" s="63">
        <f>ABS(SUM(CV62:CV162)-SUM(CN62:CN162))</f>
        <v>2.8740032576024532E-9</v>
      </c>
      <c r="DD163" s="63">
        <f>ABS(SUM(DD62:DD162)-SUM(CV62:CV162))</f>
        <v>1.673470251262188E-10</v>
      </c>
      <c r="DL163" s="63">
        <f>ABS(SUM(DL62:DL162)-SUM(DD62:DD162))</f>
        <v>1.4551915228366852E-11</v>
      </c>
      <c r="DT163" s="63">
        <f>ABS(SUM(DT62:DT162)-SUM(DL62:DL162))</f>
        <v>7.2759576141834259E-12</v>
      </c>
      <c r="EB163" s="63">
        <f>ABS(SUM(EB62:EB162)-SUM(DT62:DT162))</f>
        <v>7.2759576141834259E-12</v>
      </c>
      <c r="EJ163" s="63">
        <f>ABS(SUM(EJ62:EJ162)-SUM(EB62:EB162))</f>
        <v>7.2759576141834259E-12</v>
      </c>
    </row>
    <row r="164" spans="18:148" x14ac:dyDescent="0.25">
      <c r="R164" s="60" t="s">
        <v>606</v>
      </c>
      <c r="S164" s="53">
        <f>J16+273.15</f>
        <v>393.15</v>
      </c>
      <c r="T164" t="s">
        <v>10</v>
      </c>
    </row>
    <row r="165" spans="18:148" x14ac:dyDescent="0.25">
      <c r="S165" s="43">
        <v>1.9870000000000001</v>
      </c>
      <c r="T165" t="s">
        <v>575</v>
      </c>
    </row>
    <row r="166" spans="18:148" x14ac:dyDescent="0.25">
      <c r="S166" t="s">
        <v>607</v>
      </c>
      <c r="T166" t="s">
        <v>583</v>
      </c>
      <c r="U166" t="s">
        <v>584</v>
      </c>
      <c r="V166" t="s">
        <v>580</v>
      </c>
      <c r="W166" t="s">
        <v>581</v>
      </c>
      <c r="X166" s="15" t="s">
        <v>629</v>
      </c>
      <c r="Y166" s="15" t="s">
        <v>630</v>
      </c>
      <c r="Z166" t="s">
        <v>610</v>
      </c>
      <c r="AA166" t="s">
        <v>657</v>
      </c>
      <c r="AB166" t="s">
        <v>608</v>
      </c>
      <c r="AC166" t="s">
        <v>609</v>
      </c>
      <c r="AD166" t="s">
        <v>604</v>
      </c>
      <c r="AE166" t="s">
        <v>605</v>
      </c>
      <c r="AF166" t="s">
        <v>610</v>
      </c>
    </row>
    <row r="167" spans="18:148" x14ac:dyDescent="0.25">
      <c r="S167" s="61">
        <v>0</v>
      </c>
      <c r="T167" s="61">
        <f>$P$72*$P$70^(1+(1-$S$164/$P$67)^(2/7))</f>
        <v>85.714806645182065</v>
      </c>
      <c r="U167" s="61">
        <f>$Q$72*$Q$70^(1+(1-$S$164/$Q$67)^(2/7))</f>
        <v>18.757676934438784</v>
      </c>
      <c r="V167" s="65">
        <f>(U167/T167)*EXP(-1*$P$71/($S$165*$S$164))</f>
        <v>6.857235733966198E-2</v>
      </c>
      <c r="W167" s="65">
        <f>(T167/U167)*EXP(-1*$Q$71/($S$165*$S$164))</f>
        <v>0.76458968734603461</v>
      </c>
      <c r="X167" s="65">
        <f>IF($P$61,1,EXP(-1*LN(S167+(1-S167)*V167)+(1-S167)*(V167/(S167+(1-S167)*V167)-W167/(1-S167+S167*W167))))</f>
        <v>18.453906681829217</v>
      </c>
      <c r="Y167" s="65">
        <f>IF($P$61,1,EXP(-1*LN(1-S167+S167*W167)-S167*(V167/(S167+(1-S167)*V167)-W167/(1-S167+S167*W167))))</f>
        <v>1</v>
      </c>
      <c r="Z167" s="64">
        <f>S167*X167*EXP($P$64-$P$65/($P$66+$S$164))</f>
        <v>0</v>
      </c>
      <c r="AA167" s="64">
        <f>(1-S167)*Y167*EXP($Q$64-$Q$65/($Q$66+$S$164))</f>
        <v>1488.9816502454937</v>
      </c>
      <c r="AB167" s="61">
        <f>Z167/(Z167+AA167)</f>
        <v>0</v>
      </c>
      <c r="AC167" s="61">
        <f>(Z167+AA167)/750.06376</f>
        <v>1.9851401036166494</v>
      </c>
      <c r="AD167" s="50">
        <f>IF(P59,S167,"")</f>
        <v>0</v>
      </c>
      <c r="AE167" s="50">
        <f>IF(P59,AB167,"")</f>
        <v>0</v>
      </c>
      <c r="AF167" s="50">
        <f>IF(P59,AC167,"")</f>
        <v>1.9851401036166494</v>
      </c>
    </row>
    <row r="168" spans="18:148" x14ac:dyDescent="0.25">
      <c r="S168" s="66">
        <v>0.01</v>
      </c>
      <c r="T168" s="66">
        <f t="shared" ref="T168:T231" si="283">$P$72*$P$70^(1+(1-$S$164/$P$67)^(2/7))</f>
        <v>85.714806645182065</v>
      </c>
      <c r="U168" s="66">
        <f t="shared" ref="U168:U231" si="284">$Q$72*$Q$70^(1+(1-$S$164/$Q$67)^(2/7))</f>
        <v>18.757676934438784</v>
      </c>
      <c r="V168" s="67">
        <f t="shared" ref="V168:V231" si="285">(U168/T168)*EXP(-1*$P$71/($S$165*$S$164))</f>
        <v>6.857235733966198E-2</v>
      </c>
      <c r="W168" s="67">
        <f t="shared" ref="W168:W231" si="286">(T168/U168)*EXP(-1*$Q$71/($S$165*$S$164))</f>
        <v>0.76458968734603461</v>
      </c>
      <c r="X168" s="67">
        <f t="shared" ref="X168:X231" si="287">IF($P$61,1,EXP(-1*LN(S168+(1-S168)*V168)+(1-S168)*(V168/(S168+(1-S168)*V168)-W168/(1-S168+S168*W168))))</f>
        <v>14.373399902746533</v>
      </c>
      <c r="Y168" s="67">
        <f t="shared" ref="Y168:Y231" si="288">IF($P$61,1,EXP(-1*LN(1-S168+S168*W168)-S168*(V168/(S168+(1-S168)*V168)-W168/(1-S168+S168*W168))))</f>
        <v>1.0012174335357529</v>
      </c>
      <c r="Z168" s="56">
        <f t="shared" ref="Z168:Z231" si="289">S168*X168*EXP($P$64-$P$65/($P$66+$S$164))</f>
        <v>241.74393628599108</v>
      </c>
      <c r="AA168" s="56">
        <f t="shared" ref="AA168:AA231" si="290">(1-S168)*Y168*EXP($Q$64-$Q$65/($Q$66+$S$164))</f>
        <v>1475.886442576217</v>
      </c>
      <c r="AB168" s="50">
        <f t="shared" ref="AB168:AB231" si="291">Z168/(Z168+AA168)</f>
        <v>0.14074269951264309</v>
      </c>
      <c r="AC168" s="66">
        <f t="shared" ref="AC168:AC231" si="292">(Z168+AA168)/750.06376</f>
        <v>2.2899791597213124</v>
      </c>
      <c r="AD168" s="50">
        <f>IF(P59,S177,"")</f>
        <v>0.1</v>
      </c>
      <c r="AE168" s="50">
        <f>IF(P59,AB177,"")</f>
        <v>0.34608410945318013</v>
      </c>
      <c r="AF168" s="50">
        <f>IF(P59,AC177,"")</f>
        <v>2.900337681793419</v>
      </c>
    </row>
    <row r="169" spans="18:148" x14ac:dyDescent="0.25">
      <c r="S169" s="66">
        <v>0.02</v>
      </c>
      <c r="T169" s="66">
        <f t="shared" si="283"/>
        <v>85.714806645182065</v>
      </c>
      <c r="U169" s="66">
        <f t="shared" si="284"/>
        <v>18.757676934438784</v>
      </c>
      <c r="V169" s="67">
        <f t="shared" si="285"/>
        <v>6.857235733966198E-2</v>
      </c>
      <c r="W169" s="67">
        <f t="shared" si="286"/>
        <v>0.76458968734603461</v>
      </c>
      <c r="X169" s="67">
        <f t="shared" si="287"/>
        <v>11.673749340344411</v>
      </c>
      <c r="Y169" s="67">
        <f t="shared" si="288"/>
        <v>1.0043655165083027</v>
      </c>
      <c r="Z169" s="56">
        <f t="shared" si="289"/>
        <v>392.67788217756305</v>
      </c>
      <c r="AA169" s="56">
        <f t="shared" si="290"/>
        <v>1465.5721877357962</v>
      </c>
      <c r="AB169" s="50">
        <f t="shared" si="291"/>
        <v>0.21131595178461185</v>
      </c>
      <c r="AC169" s="66">
        <f t="shared" si="292"/>
        <v>2.4774561430795687</v>
      </c>
      <c r="AD169" s="50">
        <f>IF(P59,S187,"")</f>
        <v>0.2</v>
      </c>
      <c r="AE169" s="50">
        <f>IF(P59,AB187,"")</f>
        <v>0.38249891584787399</v>
      </c>
      <c r="AF169" s="50">
        <f>IF(P59,AC187,"")</f>
        <v>3.0026883611802497</v>
      </c>
    </row>
    <row r="170" spans="18:148" x14ac:dyDescent="0.25">
      <c r="S170" s="66">
        <v>0.03</v>
      </c>
      <c r="T170" s="66">
        <f t="shared" si="283"/>
        <v>85.714806645182065</v>
      </c>
      <c r="U170" s="66">
        <f t="shared" si="284"/>
        <v>18.757676934438784</v>
      </c>
      <c r="V170" s="67">
        <f t="shared" si="285"/>
        <v>6.857235733966198E-2</v>
      </c>
      <c r="W170" s="67">
        <f t="shared" si="286"/>
        <v>0.76458968734603461</v>
      </c>
      <c r="X170" s="67">
        <f t="shared" si="287"/>
        <v>9.7795744437507643</v>
      </c>
      <c r="Y170" s="67">
        <f t="shared" si="288"/>
        <v>1.0089132126582769</v>
      </c>
      <c r="Z170" s="56">
        <f t="shared" si="289"/>
        <v>493.44334059385039</v>
      </c>
      <c r="AA170" s="56">
        <f t="shared" si="290"/>
        <v>1457.1856625282519</v>
      </c>
      <c r="AB170" s="50">
        <f t="shared" si="291"/>
        <v>0.25296626872873507</v>
      </c>
      <c r="AC170" s="66">
        <f t="shared" si="292"/>
        <v>2.6006175836599574</v>
      </c>
      <c r="AD170" s="50">
        <f>IF(P59,S197,"")</f>
        <v>0.3</v>
      </c>
      <c r="AE170" s="50">
        <f>IF(P59,AB197,"")</f>
        <v>0.40882869754102846</v>
      </c>
      <c r="AF170" s="50">
        <f>IF(P59,AC197,"")</f>
        <v>3.0513927153161657</v>
      </c>
    </row>
    <row r="171" spans="18:148" x14ac:dyDescent="0.25">
      <c r="S171" s="66">
        <v>0.04</v>
      </c>
      <c r="T171" s="66">
        <f t="shared" si="283"/>
        <v>85.714806645182065</v>
      </c>
      <c r="U171" s="66">
        <f t="shared" si="284"/>
        <v>18.757676934438784</v>
      </c>
      <c r="V171" s="67">
        <f t="shared" si="285"/>
        <v>6.857235733966198E-2</v>
      </c>
      <c r="W171" s="67">
        <f t="shared" si="286"/>
        <v>0.76458968734603461</v>
      </c>
      <c r="X171" s="67">
        <f t="shared" si="287"/>
        <v>8.3894606656410424</v>
      </c>
      <c r="Y171" s="67">
        <f t="shared" si="288"/>
        <v>1.0145217109768483</v>
      </c>
      <c r="Z171" s="56">
        <f t="shared" si="289"/>
        <v>564.40404033871425</v>
      </c>
      <c r="AA171" s="56">
        <f t="shared" si="290"/>
        <v>1450.1800429633818</v>
      </c>
      <c r="AB171" s="50">
        <f t="shared" si="291"/>
        <v>0.28015908842762322</v>
      </c>
      <c r="AC171" s="66">
        <f t="shared" si="292"/>
        <v>2.6858837751367912</v>
      </c>
      <c r="AD171" s="50">
        <f>IF(P59,S207,"")</f>
        <v>0.4</v>
      </c>
      <c r="AE171" s="50">
        <f>IF(P59,AB207,"")</f>
        <v>0.43713855350125463</v>
      </c>
      <c r="AF171" s="50">
        <f>IF(P59,AC207,"")</f>
        <v>3.0769357507199286</v>
      </c>
    </row>
    <row r="172" spans="18:148" x14ac:dyDescent="0.25">
      <c r="S172" s="66">
        <v>0.05</v>
      </c>
      <c r="T172" s="66">
        <f t="shared" si="283"/>
        <v>85.714806645182065</v>
      </c>
      <c r="U172" s="66">
        <f t="shared" si="284"/>
        <v>18.757676934438784</v>
      </c>
      <c r="V172" s="67">
        <f t="shared" si="285"/>
        <v>6.857235733966198E-2</v>
      </c>
      <c r="W172" s="67">
        <f t="shared" si="286"/>
        <v>0.76458968734603461</v>
      </c>
      <c r="X172" s="67">
        <f t="shared" si="287"/>
        <v>7.3325438691435485</v>
      </c>
      <c r="Y172" s="67">
        <f t="shared" si="288"/>
        <v>1.0209650538358022</v>
      </c>
      <c r="Z172" s="56">
        <f t="shared" si="289"/>
        <v>616.6244694749488</v>
      </c>
      <c r="AA172" s="56">
        <f t="shared" si="290"/>
        <v>1444.1883191682414</v>
      </c>
      <c r="AB172" s="50">
        <f t="shared" si="291"/>
        <v>0.29921420949688765</v>
      </c>
      <c r="AC172" s="66">
        <f t="shared" si="292"/>
        <v>2.7475168092952393</v>
      </c>
      <c r="AD172" s="50">
        <f>IF(P59,S217,"")</f>
        <v>0.5</v>
      </c>
      <c r="AE172" s="50">
        <f>IF(P59,AB217,"")</f>
        <v>0.47132369718897582</v>
      </c>
      <c r="AF172" s="50">
        <f>IF(P59,AC217,"")</f>
        <v>3.0779824158744771</v>
      </c>
    </row>
    <row r="173" spans="18:148" x14ac:dyDescent="0.25">
      <c r="S173" s="66">
        <v>0.06</v>
      </c>
      <c r="T173" s="66">
        <f t="shared" si="283"/>
        <v>85.714806645182065</v>
      </c>
      <c r="U173" s="66">
        <f t="shared" si="284"/>
        <v>18.757676934438784</v>
      </c>
      <c r="V173" s="67">
        <f t="shared" si="285"/>
        <v>6.857235733966198E-2</v>
      </c>
      <c r="W173" s="67">
        <f t="shared" si="286"/>
        <v>0.76458968734603461</v>
      </c>
      <c r="X173" s="67">
        <f t="shared" si="287"/>
        <v>6.5057424876902612</v>
      </c>
      <c r="Y173" s="67">
        <f t="shared" si="288"/>
        <v>1.0280870993748357</v>
      </c>
      <c r="Z173" s="56">
        <f t="shared" si="289"/>
        <v>656.51431453044165</v>
      </c>
      <c r="AA173" s="56">
        <f t="shared" si="290"/>
        <v>1438.954656273851</v>
      </c>
      <c r="AB173" s="50">
        <f t="shared" si="291"/>
        <v>0.3133018544667141</v>
      </c>
      <c r="AC173" s="66">
        <f t="shared" si="292"/>
        <v>2.7937211241938851</v>
      </c>
      <c r="AD173" s="50">
        <f>IF(P59,S227,"")</f>
        <v>0.6</v>
      </c>
      <c r="AE173" s="50">
        <f>IF(P59,AB227,"")</f>
        <v>0.51501606245660581</v>
      </c>
      <c r="AF173" s="50">
        <f>IF(P59,AC227,"")</f>
        <v>3.046353823562578</v>
      </c>
    </row>
    <row r="174" spans="18:148" x14ac:dyDescent="0.25">
      <c r="S174" s="66">
        <v>7.0000000000000007E-2</v>
      </c>
      <c r="T174" s="66">
        <f t="shared" si="283"/>
        <v>85.714806645182065</v>
      </c>
      <c r="U174" s="66">
        <f t="shared" si="284"/>
        <v>18.757676934438784</v>
      </c>
      <c r="V174" s="67">
        <f t="shared" si="285"/>
        <v>6.857235733966198E-2</v>
      </c>
      <c r="W174" s="67">
        <f t="shared" si="286"/>
        <v>0.76458968734603461</v>
      </c>
      <c r="X174" s="67">
        <f t="shared" si="287"/>
        <v>5.843656609164066</v>
      </c>
      <c r="Y174" s="67">
        <f t="shared" si="288"/>
        <v>1.0357767908761335</v>
      </c>
      <c r="Z174" s="56">
        <f t="shared" si="289"/>
        <v>687.98474431447551</v>
      </c>
      <c r="AA174" s="56">
        <f t="shared" si="290"/>
        <v>1434.2949508891959</v>
      </c>
      <c r="AB174" s="50">
        <f t="shared" si="291"/>
        <v>0.32417251405142938</v>
      </c>
      <c r="AC174" s="66">
        <f t="shared" si="292"/>
        <v>2.8294657179593261</v>
      </c>
      <c r="AD174" s="50">
        <f>IF(P59,S237,"")</f>
        <v>0.7</v>
      </c>
      <c r="AE174" s="50">
        <f>IF(P59,AB237,"")</f>
        <v>0.57358241874788596</v>
      </c>
      <c r="AF174" s="50">
        <f>IF(P59,AC237,"")</f>
        <v>2.9692727035590636</v>
      </c>
    </row>
    <row r="175" spans="18:148" x14ac:dyDescent="0.25">
      <c r="S175" s="66">
        <v>0.08</v>
      </c>
      <c r="T175" s="66">
        <f t="shared" si="283"/>
        <v>85.714806645182065</v>
      </c>
      <c r="U175" s="66">
        <f t="shared" si="284"/>
        <v>18.757676934438784</v>
      </c>
      <c r="V175" s="67">
        <f t="shared" si="285"/>
        <v>6.857235733966198E-2</v>
      </c>
      <c r="W175" s="67">
        <f t="shared" si="286"/>
        <v>0.76458968734603461</v>
      </c>
      <c r="X175" s="67">
        <f t="shared" si="287"/>
        <v>5.3030341756860588</v>
      </c>
      <c r="Y175" s="67">
        <f t="shared" si="288"/>
        <v>1.0439532504696025</v>
      </c>
      <c r="Z175" s="56">
        <f t="shared" si="289"/>
        <v>713.5271346034242</v>
      </c>
      <c r="AA175" s="56">
        <f t="shared" si="290"/>
        <v>1430.073054970306</v>
      </c>
      <c r="AB175" s="50">
        <f t="shared" si="291"/>
        <v>0.33286390721271308</v>
      </c>
      <c r="AC175" s="66">
        <f t="shared" si="292"/>
        <v>2.8578906272897786</v>
      </c>
      <c r="AD175" s="50">
        <f>IF(P59,S247,"")</f>
        <v>0.8</v>
      </c>
      <c r="AE175" s="50">
        <f>IF(P59,AB247,"")</f>
        <v>0.65653260427883375</v>
      </c>
      <c r="AF175" s="50">
        <f>IF(P59,AC247,"")</f>
        <v>2.8285162581823737</v>
      </c>
    </row>
    <row r="176" spans="18:148" x14ac:dyDescent="0.25">
      <c r="S176" s="66">
        <v>0.09</v>
      </c>
      <c r="T176" s="66">
        <f t="shared" si="283"/>
        <v>85.714806645182065</v>
      </c>
      <c r="U176" s="66">
        <f t="shared" si="284"/>
        <v>18.757676934438784</v>
      </c>
      <c r="V176" s="67">
        <f t="shared" si="285"/>
        <v>6.857235733966198E-2</v>
      </c>
      <c r="W176" s="67">
        <f t="shared" si="286"/>
        <v>0.76458968734603461</v>
      </c>
      <c r="X176" s="67">
        <f t="shared" si="287"/>
        <v>4.8542573038092387</v>
      </c>
      <c r="Y176" s="67">
        <f t="shared" si="288"/>
        <v>1.0525564273053818</v>
      </c>
      <c r="Z176" s="56">
        <f t="shared" si="289"/>
        <v>734.78686231311838</v>
      </c>
      <c r="AA176" s="56">
        <f t="shared" si="290"/>
        <v>1426.1858575561582</v>
      </c>
      <c r="AB176" s="50">
        <f t="shared" si="291"/>
        <v>0.34002597791126565</v>
      </c>
      <c r="AC176" s="66">
        <f t="shared" si="292"/>
        <v>2.8810520319889563</v>
      </c>
      <c r="AD176" s="50">
        <f>IF(P59,S257,"")</f>
        <v>0.9</v>
      </c>
      <c r="AE176" s="50">
        <f>IF(P59,AB257,"")</f>
        <v>0.7831656607990487</v>
      </c>
      <c r="AF176" s="50">
        <f>IF(P59,AC257,"")</f>
        <v>2.5983613515225725</v>
      </c>
    </row>
    <row r="177" spans="19:32" x14ac:dyDescent="0.25">
      <c r="S177" s="61">
        <v>0.1</v>
      </c>
      <c r="T177" s="61">
        <f t="shared" si="283"/>
        <v>85.714806645182065</v>
      </c>
      <c r="U177" s="61">
        <f t="shared" si="284"/>
        <v>18.757676934438784</v>
      </c>
      <c r="V177" s="65">
        <f t="shared" si="285"/>
        <v>6.857235733966198E-2</v>
      </c>
      <c r="W177" s="65">
        <f t="shared" si="286"/>
        <v>0.76458968734603461</v>
      </c>
      <c r="X177" s="65">
        <f t="shared" si="287"/>
        <v>4.4764354482223725</v>
      </c>
      <c r="Y177" s="65">
        <f t="shared" si="288"/>
        <v>1.0615410270993766</v>
      </c>
      <c r="Z177" s="64">
        <f t="shared" si="289"/>
        <v>752.88458757530213</v>
      </c>
      <c r="AA177" s="64">
        <f t="shared" si="290"/>
        <v>1422.5535993003534</v>
      </c>
      <c r="AB177" s="61">
        <f t="shared" si="291"/>
        <v>0.34608410945318013</v>
      </c>
      <c r="AC177" s="61">
        <f t="shared" si="292"/>
        <v>2.900337681793419</v>
      </c>
      <c r="AD177" s="50">
        <f>IF(P59,S267,"")</f>
        <v>1</v>
      </c>
      <c r="AE177" s="50">
        <f>IF(P59,AB267,"")</f>
        <v>1</v>
      </c>
      <c r="AF177" s="50">
        <f>IF(P59,AC267,"")</f>
        <v>2.242321586733877</v>
      </c>
    </row>
    <row r="178" spans="19:32" x14ac:dyDescent="0.25">
      <c r="S178" s="66">
        <v>0.11</v>
      </c>
      <c r="T178" s="66">
        <f t="shared" si="283"/>
        <v>85.714806645182065</v>
      </c>
      <c r="U178" s="66">
        <f t="shared" si="284"/>
        <v>18.757676934438784</v>
      </c>
      <c r="V178" s="67">
        <f t="shared" si="285"/>
        <v>6.857235733966198E-2</v>
      </c>
      <c r="W178" s="67">
        <f t="shared" si="286"/>
        <v>0.76458968734603461</v>
      </c>
      <c r="X178" s="67">
        <f t="shared" si="287"/>
        <v>4.1544540945909612</v>
      </c>
      <c r="Y178" s="67">
        <f t="shared" si="288"/>
        <v>1.0708724543079222</v>
      </c>
      <c r="Z178" s="56">
        <f t="shared" si="289"/>
        <v>768.60415908233347</v>
      </c>
      <c r="AA178" s="56">
        <f t="shared" si="290"/>
        <v>1419.1133964538883</v>
      </c>
      <c r="AB178" s="50">
        <f t="shared" si="291"/>
        <v>0.35132696043751599</v>
      </c>
      <c r="AC178" s="66">
        <f t="shared" si="292"/>
        <v>2.9167087815790778</v>
      </c>
    </row>
    <row r="179" spans="19:32" x14ac:dyDescent="0.25">
      <c r="S179" s="66">
        <v>0.12</v>
      </c>
      <c r="T179" s="66">
        <f t="shared" si="283"/>
        <v>85.714806645182065</v>
      </c>
      <c r="U179" s="66">
        <f t="shared" si="284"/>
        <v>18.757676934438784</v>
      </c>
      <c r="V179" s="67">
        <f t="shared" si="285"/>
        <v>6.857235733966198E-2</v>
      </c>
      <c r="W179" s="67">
        <f t="shared" si="286"/>
        <v>0.76458968734603461</v>
      </c>
      <c r="X179" s="67">
        <f t="shared" si="287"/>
        <v>3.8771333875870044</v>
      </c>
      <c r="Y179" s="67">
        <f t="shared" si="288"/>
        <v>1.0805240294589527</v>
      </c>
      <c r="Z179" s="56">
        <f t="shared" si="289"/>
        <v>782.50670791566006</v>
      </c>
      <c r="AA179" s="56">
        <f t="shared" si="290"/>
        <v>1415.8147982120577</v>
      </c>
      <c r="AB179" s="50">
        <f t="shared" si="291"/>
        <v>0.35595644483050337</v>
      </c>
      <c r="AC179" s="66">
        <f t="shared" si="292"/>
        <v>2.9308461805003323</v>
      </c>
    </row>
    <row r="180" spans="19:32" x14ac:dyDescent="0.25">
      <c r="S180" s="66">
        <v>0.13</v>
      </c>
      <c r="T180" s="66">
        <f t="shared" si="283"/>
        <v>85.714806645182065</v>
      </c>
      <c r="U180" s="66">
        <f t="shared" si="284"/>
        <v>18.757676934438784</v>
      </c>
      <c r="V180" s="67">
        <f t="shared" si="285"/>
        <v>6.857235733966198E-2</v>
      </c>
      <c r="W180" s="67">
        <f t="shared" si="286"/>
        <v>0.76458968734603461</v>
      </c>
      <c r="X180" s="67">
        <f t="shared" si="287"/>
        <v>3.6360421312297273</v>
      </c>
      <c r="Y180" s="67">
        <f t="shared" si="288"/>
        <v>1.0904750376275338</v>
      </c>
      <c r="Z180" s="56">
        <f t="shared" si="289"/>
        <v>795.00221675345017</v>
      </c>
      <c r="AA180" s="56">
        <f t="shared" si="290"/>
        <v>1412.6166693380012</v>
      </c>
      <c r="AB180" s="50">
        <f t="shared" si="291"/>
        <v>0.36011751021073524</v>
      </c>
      <c r="AC180" s="66">
        <f t="shared" si="292"/>
        <v>2.9432416333398792</v>
      </c>
    </row>
    <row r="181" spans="19:32" x14ac:dyDescent="0.25">
      <c r="S181" s="66">
        <v>0.14000000000000001</v>
      </c>
      <c r="T181" s="66">
        <f t="shared" si="283"/>
        <v>85.714806645182065</v>
      </c>
      <c r="U181" s="66">
        <f t="shared" si="284"/>
        <v>18.757676934438784</v>
      </c>
      <c r="V181" s="67">
        <f t="shared" si="285"/>
        <v>6.857235733966198E-2</v>
      </c>
      <c r="W181" s="67">
        <f t="shared" si="286"/>
        <v>0.76458968734603461</v>
      </c>
      <c r="X181" s="67">
        <f t="shared" si="287"/>
        <v>3.4247123121694689</v>
      </c>
      <c r="Y181" s="67">
        <f t="shared" si="288"/>
        <v>1.1007093323622885</v>
      </c>
      <c r="Z181" s="56">
        <f t="shared" si="289"/>
        <v>806.3957148829096</v>
      </c>
      <c r="AA181" s="56">
        <f t="shared" si="290"/>
        <v>1409.4849584016176</v>
      </c>
      <c r="AB181" s="50">
        <f t="shared" si="291"/>
        <v>0.36391657935606059</v>
      </c>
      <c r="AC181" s="66">
        <f t="shared" si="292"/>
        <v>2.9542564131941629</v>
      </c>
    </row>
    <row r="182" spans="19:32" x14ac:dyDescent="0.25">
      <c r="S182" s="66">
        <v>0.15</v>
      </c>
      <c r="T182" s="66">
        <f t="shared" si="283"/>
        <v>85.714806645182065</v>
      </c>
      <c r="U182" s="66">
        <f t="shared" si="284"/>
        <v>18.757676934438784</v>
      </c>
      <c r="V182" s="67">
        <f t="shared" si="285"/>
        <v>6.857235733966198E-2</v>
      </c>
      <c r="W182" s="67">
        <f t="shared" si="286"/>
        <v>0.76458968734603461</v>
      </c>
      <c r="X182" s="67">
        <f t="shared" si="287"/>
        <v>3.2381059178333138</v>
      </c>
      <c r="Y182" s="67">
        <f t="shared" si="288"/>
        <v>1.1112143191556114</v>
      </c>
      <c r="Z182" s="56">
        <f t="shared" si="289"/>
        <v>816.91785797152397</v>
      </c>
      <c r="AA182" s="56">
        <f t="shared" si="290"/>
        <v>1406.3910711058331</v>
      </c>
      <c r="AB182" s="50">
        <f t="shared" si="291"/>
        <v>0.3674333545318571</v>
      </c>
      <c r="AC182" s="66">
        <f t="shared" si="292"/>
        <v>2.9641599123217963</v>
      </c>
    </row>
    <row r="183" spans="19:32" x14ac:dyDescent="0.25">
      <c r="S183" s="66">
        <v>0.16</v>
      </c>
      <c r="T183" s="66">
        <f t="shared" si="283"/>
        <v>85.714806645182065</v>
      </c>
      <c r="U183" s="66">
        <f t="shared" si="284"/>
        <v>18.757676934438784</v>
      </c>
      <c r="V183" s="67">
        <f t="shared" si="285"/>
        <v>6.857235733966198E-2</v>
      </c>
      <c r="W183" s="67">
        <f t="shared" si="286"/>
        <v>0.76458968734603461</v>
      </c>
      <c r="X183" s="67">
        <f t="shared" si="287"/>
        <v>3.0722449969809951</v>
      </c>
      <c r="Y183" s="67">
        <f t="shared" si="288"/>
        <v>1.1219802034654829</v>
      </c>
      <c r="Z183" s="56">
        <f t="shared" si="289"/>
        <v>826.74563160323476</v>
      </c>
      <c r="AA183" s="56">
        <f t="shared" si="290"/>
        <v>1403.3106653150001</v>
      </c>
      <c r="AB183" s="50">
        <f t="shared" si="291"/>
        <v>0.37072859225380689</v>
      </c>
      <c r="AC183" s="66">
        <f t="shared" si="292"/>
        <v>2.9731556380196729</v>
      </c>
    </row>
    <row r="184" spans="19:32" x14ac:dyDescent="0.25">
      <c r="S184" s="66">
        <v>0.17</v>
      </c>
      <c r="T184" s="66">
        <f t="shared" si="283"/>
        <v>85.714806645182065</v>
      </c>
      <c r="U184" s="66">
        <f t="shared" si="284"/>
        <v>18.757676934438784</v>
      </c>
      <c r="V184" s="67">
        <f t="shared" si="285"/>
        <v>6.857235733966198E-2</v>
      </c>
      <c r="W184" s="67">
        <f t="shared" si="286"/>
        <v>0.76458968734603461</v>
      </c>
      <c r="X184" s="67">
        <f t="shared" si="287"/>
        <v>2.9239498998046427</v>
      </c>
      <c r="Y184" s="67">
        <f t="shared" si="288"/>
        <v>1.1329994264662477</v>
      </c>
      <c r="Z184" s="56">
        <f t="shared" si="289"/>
        <v>836.0166538255512</v>
      </c>
      <c r="AA184" s="56">
        <f t="shared" si="290"/>
        <v>1400.2227452699365</v>
      </c>
      <c r="AB184" s="50">
        <f t="shared" si="291"/>
        <v>0.37384935359054244</v>
      </c>
      <c r="AC184" s="66">
        <f t="shared" si="292"/>
        <v>2.9813990734540861</v>
      </c>
    </row>
    <row r="185" spans="19:32" x14ac:dyDescent="0.25">
      <c r="S185" s="66">
        <v>0.18</v>
      </c>
      <c r="T185" s="66">
        <f t="shared" si="283"/>
        <v>85.714806645182065</v>
      </c>
      <c r="U185" s="66">
        <f t="shared" si="284"/>
        <v>18.757676934438784</v>
      </c>
      <c r="V185" s="67">
        <f t="shared" si="285"/>
        <v>6.857235733966198E-2</v>
      </c>
      <c r="W185" s="67">
        <f t="shared" si="286"/>
        <v>0.76458968734603461</v>
      </c>
      <c r="X185" s="67">
        <f t="shared" si="287"/>
        <v>2.7906507635772884</v>
      </c>
      <c r="Y185" s="67">
        <f t="shared" si="288"/>
        <v>1.1442662361904494</v>
      </c>
      <c r="Z185" s="56">
        <f t="shared" si="289"/>
        <v>844.83923700194748</v>
      </c>
      <c r="AA185" s="56">
        <f t="shared" si="290"/>
        <v>1397.1089715201053</v>
      </c>
      <c r="AB185" s="50">
        <f t="shared" si="291"/>
        <v>0.37683262877820278</v>
      </c>
      <c r="AC185" s="66">
        <f t="shared" si="292"/>
        <v>2.9890101723112883</v>
      </c>
    </row>
    <row r="186" spans="19:32" x14ac:dyDescent="0.25">
      <c r="S186" s="66">
        <v>0.19</v>
      </c>
      <c r="T186" s="66">
        <f t="shared" si="283"/>
        <v>85.714806645182065</v>
      </c>
      <c r="U186" s="66">
        <f t="shared" si="284"/>
        <v>18.757676934438784</v>
      </c>
      <c r="V186" s="67">
        <f t="shared" si="285"/>
        <v>6.857235733966198E-2</v>
      </c>
      <c r="W186" s="67">
        <f t="shared" si="286"/>
        <v>0.76458968734603461</v>
      </c>
      <c r="X186" s="67">
        <f t="shared" si="287"/>
        <v>2.6702495612735926</v>
      </c>
      <c r="Y186" s="67">
        <f t="shared" si="288"/>
        <v>1.1557763577661793</v>
      </c>
      <c r="Z186" s="56">
        <f t="shared" si="289"/>
        <v>853.2995839079482</v>
      </c>
      <c r="AA186" s="56">
        <f t="shared" si="290"/>
        <v>1393.9531286861436</v>
      </c>
      <c r="AB186" s="50">
        <f t="shared" si="291"/>
        <v>0.37970788915989384</v>
      </c>
      <c r="AC186" s="66">
        <f t="shared" si="292"/>
        <v>2.9960822431870215</v>
      </c>
    </row>
    <row r="187" spans="19:32" x14ac:dyDescent="0.25">
      <c r="S187" s="61">
        <v>0.2</v>
      </c>
      <c r="T187" s="61">
        <f t="shared" si="283"/>
        <v>85.714806645182065</v>
      </c>
      <c r="U187" s="61">
        <f t="shared" si="284"/>
        <v>18.757676934438784</v>
      </c>
      <c r="V187" s="65">
        <f t="shared" si="285"/>
        <v>6.857235733966198E-2</v>
      </c>
      <c r="W187" s="65">
        <f t="shared" si="286"/>
        <v>0.76458968734603461</v>
      </c>
      <c r="X187" s="65">
        <f t="shared" si="287"/>
        <v>2.5610176737704129</v>
      </c>
      <c r="Y187" s="65">
        <f t="shared" si="288"/>
        <v>1.1675267371694236</v>
      </c>
      <c r="Z187" s="64">
        <f t="shared" si="289"/>
        <v>861.46701204208398</v>
      </c>
      <c r="AA187" s="64">
        <f t="shared" si="290"/>
        <v>1390.7407102530121</v>
      </c>
      <c r="AB187" s="61">
        <f t="shared" si="291"/>
        <v>0.38249891584787399</v>
      </c>
      <c r="AC187" s="61">
        <f t="shared" si="292"/>
        <v>3.0026883611802497</v>
      </c>
    </row>
    <row r="188" spans="19:32" x14ac:dyDescent="0.25">
      <c r="S188" s="66">
        <v>0.21</v>
      </c>
      <c r="T188" s="66">
        <f t="shared" si="283"/>
        <v>85.714806645182065</v>
      </c>
      <c r="U188" s="66">
        <f t="shared" si="284"/>
        <v>18.757676934438784</v>
      </c>
      <c r="V188" s="67">
        <f t="shared" si="285"/>
        <v>6.857235733966198E-2</v>
      </c>
      <c r="W188" s="67">
        <f t="shared" si="286"/>
        <v>0.76458968734603461</v>
      </c>
      <c r="X188" s="67">
        <f t="shared" si="287"/>
        <v>2.4615188223810613</v>
      </c>
      <c r="Y188" s="67">
        <f t="shared" si="288"/>
        <v>1.1795153401941965</v>
      </c>
      <c r="Z188" s="56">
        <f t="shared" si="289"/>
        <v>869.39779879537934</v>
      </c>
      <c r="AA188" s="56">
        <f t="shared" si="290"/>
        <v>1387.4585912084615</v>
      </c>
      <c r="AB188" s="50">
        <f t="shared" si="291"/>
        <v>0.38522513113645651</v>
      </c>
      <c r="AC188" s="66">
        <f t="shared" si="292"/>
        <v>3.0088860579050514</v>
      </c>
    </row>
    <row r="189" spans="19:32" x14ac:dyDescent="0.25">
      <c r="S189" s="66">
        <v>0.22</v>
      </c>
      <c r="T189" s="66">
        <f t="shared" si="283"/>
        <v>85.714806645182065</v>
      </c>
      <c r="U189" s="66">
        <f t="shared" si="284"/>
        <v>18.757676934438784</v>
      </c>
      <c r="V189" s="67">
        <f t="shared" si="285"/>
        <v>6.857235733966198E-2</v>
      </c>
      <c r="W189" s="67">
        <f t="shared" si="286"/>
        <v>0.76458968734603461</v>
      </c>
      <c r="X189" s="67">
        <f t="shared" si="287"/>
        <v>2.3705503733235975</v>
      </c>
      <c r="Y189" s="67">
        <f t="shared" si="288"/>
        <v>1.1917409933740843</v>
      </c>
      <c r="Z189" s="56">
        <f t="shared" si="289"/>
        <v>877.13804739011653</v>
      </c>
      <c r="AA189" s="56">
        <f t="shared" si="290"/>
        <v>1384.0947673638916</v>
      </c>
      <c r="AB189" s="50">
        <f t="shared" si="291"/>
        <v>0.38790258201941819</v>
      </c>
      <c r="AC189" s="66">
        <f t="shared" si="292"/>
        <v>3.0147207948748362</v>
      </c>
    </row>
    <row r="190" spans="19:32" x14ac:dyDescent="0.25">
      <c r="S190" s="66">
        <v>0.23</v>
      </c>
      <c r="T190" s="66">
        <f t="shared" si="283"/>
        <v>85.714806645182065</v>
      </c>
      <c r="U190" s="66">
        <f t="shared" si="284"/>
        <v>18.757676934438784</v>
      </c>
      <c r="V190" s="67">
        <f t="shared" si="285"/>
        <v>6.857235733966198E-2</v>
      </c>
      <c r="W190" s="67">
        <f t="shared" si="286"/>
        <v>0.76458968734603461</v>
      </c>
      <c r="X190" s="67">
        <f t="shared" si="287"/>
        <v>2.2870981317014594</v>
      </c>
      <c r="Y190" s="67">
        <f t="shared" si="288"/>
        <v>1.2042032571154724</v>
      </c>
      <c r="Z190" s="56">
        <f t="shared" si="289"/>
        <v>884.72584786683262</v>
      </c>
      <c r="AA190" s="56">
        <f t="shared" si="290"/>
        <v>1380.6381458183118</v>
      </c>
      <c r="AB190" s="50">
        <f t="shared" si="291"/>
        <v>0.39054467641097229</v>
      </c>
      <c r="AC190" s="66">
        <f t="shared" si="292"/>
        <v>3.0202285652157688</v>
      </c>
    </row>
    <row r="191" spans="19:32" x14ac:dyDescent="0.25">
      <c r="S191" s="66">
        <v>0.24</v>
      </c>
      <c r="T191" s="66">
        <f t="shared" si="283"/>
        <v>85.714806645182065</v>
      </c>
      <c r="U191" s="66">
        <f t="shared" si="284"/>
        <v>18.757676934438784</v>
      </c>
      <c r="V191" s="67">
        <f t="shared" si="285"/>
        <v>6.857235733966198E-2</v>
      </c>
      <c r="W191" s="67">
        <f t="shared" si="286"/>
        <v>0.76458968734603461</v>
      </c>
      <c r="X191" s="67">
        <f t="shared" si="287"/>
        <v>2.2103011636106227</v>
      </c>
      <c r="Y191" s="67">
        <f t="shared" si="288"/>
        <v>1.2169023238088186</v>
      </c>
      <c r="Z191" s="56">
        <f t="shared" si="289"/>
        <v>892.19292406936233</v>
      </c>
      <c r="AA191" s="56">
        <f t="shared" si="290"/>
        <v>1377.0783750222474</v>
      </c>
      <c r="AB191" s="50">
        <f t="shared" si="291"/>
        <v>0.39316274102021542</v>
      </c>
      <c r="AC191" s="66">
        <f t="shared" si="292"/>
        <v>3.0254378628979617</v>
      </c>
    </row>
    <row r="192" spans="19:32" x14ac:dyDescent="0.25">
      <c r="S192" s="66">
        <v>0.25</v>
      </c>
      <c r="T192" s="66">
        <f t="shared" si="283"/>
        <v>85.714806645182065</v>
      </c>
      <c r="U192" s="66">
        <f t="shared" si="284"/>
        <v>18.757676934438784</v>
      </c>
      <c r="V192" s="67">
        <f t="shared" si="285"/>
        <v>6.857235733966198E-2</v>
      </c>
      <c r="W192" s="67">
        <f t="shared" si="286"/>
        <v>0.76458968734603461</v>
      </c>
      <c r="X192" s="67">
        <f t="shared" si="287"/>
        <v>2.1394241590578389</v>
      </c>
      <c r="Y192" s="67">
        <f t="shared" si="288"/>
        <v>1.2298389354878243</v>
      </c>
      <c r="Z192" s="56">
        <f t="shared" si="289"/>
        <v>899.56590141411277</v>
      </c>
      <c r="AA192" s="56">
        <f t="shared" si="290"/>
        <v>1373.4057057741165</v>
      </c>
      <c r="AB192" s="50">
        <f t="shared" si="291"/>
        <v>0.3957664488941493</v>
      </c>
      <c r="AC192" s="66">
        <f t="shared" si="292"/>
        <v>3.0303711876284085</v>
      </c>
    </row>
    <row r="193" spans="19:29" x14ac:dyDescent="0.25">
      <c r="S193" s="66">
        <v>0.26</v>
      </c>
      <c r="T193" s="66">
        <f t="shared" si="283"/>
        <v>85.714806645182065</v>
      </c>
      <c r="U193" s="66">
        <f t="shared" si="284"/>
        <v>18.757676934438784</v>
      </c>
      <c r="V193" s="67">
        <f t="shared" si="285"/>
        <v>6.857235733966198E-2</v>
      </c>
      <c r="W193" s="67">
        <f t="shared" si="286"/>
        <v>0.76458968734603461</v>
      </c>
      <c r="X193" s="67">
        <f t="shared" si="287"/>
        <v>2.0738355258448187</v>
      </c>
      <c r="Y193" s="67">
        <f t="shared" si="288"/>
        <v>1.2430143169194652</v>
      </c>
      <c r="Z193" s="56">
        <f t="shared" si="289"/>
        <v>906.86729181055352</v>
      </c>
      <c r="AA193" s="56">
        <f t="shared" si="290"/>
        <v>1369.6108765752851</v>
      </c>
      <c r="AB193" s="50">
        <f t="shared" si="291"/>
        <v>0.39836415055698843</v>
      </c>
      <c r="AC193" s="66">
        <f t="shared" si="292"/>
        <v>3.0350462051197336</v>
      </c>
    </row>
    <row r="194" spans="19:29" x14ac:dyDescent="0.25">
      <c r="S194" s="66">
        <v>0.27</v>
      </c>
      <c r="T194" s="66">
        <f t="shared" si="283"/>
        <v>85.714806645182065</v>
      </c>
      <c r="U194" s="66">
        <f t="shared" si="284"/>
        <v>18.757676934438784</v>
      </c>
      <c r="V194" s="67">
        <f t="shared" si="285"/>
        <v>6.857235733966198E-2</v>
      </c>
      <c r="W194" s="67">
        <f t="shared" si="286"/>
        <v>0.76458968734603461</v>
      </c>
      <c r="X194" s="67">
        <f t="shared" si="287"/>
        <v>2.0129898821492325</v>
      </c>
      <c r="Y194" s="67">
        <f t="shared" si="288"/>
        <v>1.2564301209744226</v>
      </c>
      <c r="Z194" s="56">
        <f t="shared" si="289"/>
        <v>914.11626545535171</v>
      </c>
      <c r="AA194" s="56">
        <f t="shared" si="290"/>
        <v>1365.685018311048</v>
      </c>
      <c r="AB194" s="50">
        <f t="shared" si="291"/>
        <v>0.4009631330434047</v>
      </c>
      <c r="AC194" s="66">
        <f t="shared" si="292"/>
        <v>3.0394766489803473</v>
      </c>
    </row>
    <row r="195" spans="19:29" x14ac:dyDescent="0.25">
      <c r="S195" s="66">
        <v>0.28000000000000003</v>
      </c>
      <c r="T195" s="66">
        <f t="shared" si="283"/>
        <v>85.714806645182065</v>
      </c>
      <c r="U195" s="66">
        <f t="shared" si="284"/>
        <v>18.757676934438784</v>
      </c>
      <c r="V195" s="67">
        <f t="shared" si="285"/>
        <v>6.857235733966198E-2</v>
      </c>
      <c r="W195" s="67">
        <f t="shared" si="286"/>
        <v>0.76458968734603461</v>
      </c>
      <c r="X195" s="67">
        <f t="shared" si="287"/>
        <v>1.9564139564385279</v>
      </c>
      <c r="Y195" s="67">
        <f t="shared" si="288"/>
        <v>1.2700883838462054</v>
      </c>
      <c r="Z195" s="56">
        <f t="shared" si="289"/>
        <v>921.32926050641072</v>
      </c>
      <c r="AA195" s="56">
        <f t="shared" si="290"/>
        <v>1361.6195743706076</v>
      </c>
      <c r="AB195" s="50">
        <f t="shared" si="291"/>
        <v>0.40356982444420064</v>
      </c>
      <c r="AC195" s="66">
        <f t="shared" si="292"/>
        <v>3.0436730270464185</v>
      </c>
    </row>
    <row r="196" spans="19:29" x14ac:dyDescent="0.25">
      <c r="S196" s="66">
        <v>0.28999999999999998</v>
      </c>
      <c r="T196" s="66">
        <f t="shared" si="283"/>
        <v>85.714806645182065</v>
      </c>
      <c r="U196" s="66">
        <f t="shared" si="284"/>
        <v>18.757676934438784</v>
      </c>
      <c r="V196" s="67">
        <f t="shared" si="285"/>
        <v>6.857235733966198E-2</v>
      </c>
      <c r="W196" s="67">
        <f t="shared" si="286"/>
        <v>0.76458968734603461</v>
      </c>
      <c r="X196" s="67">
        <f t="shared" si="287"/>
        <v>1.9036951495548544</v>
      </c>
      <c r="Y196" s="67">
        <f t="shared" si="288"/>
        <v>1.283991488226828</v>
      </c>
      <c r="Z196" s="56">
        <f t="shared" si="289"/>
        <v>928.52046833860209</v>
      </c>
      <c r="AA196" s="56">
        <f t="shared" si="290"/>
        <v>1357.4062331792163</v>
      </c>
      <c r="AB196" s="50">
        <f t="shared" si="291"/>
        <v>0.40618995688797871</v>
      </c>
      <c r="AC196" s="66">
        <f t="shared" si="292"/>
        <v>3.0476431783850195</v>
      </c>
    </row>
    <row r="197" spans="19:29" x14ac:dyDescent="0.25">
      <c r="S197" s="61">
        <v>0.3</v>
      </c>
      <c r="T197" s="61">
        <f t="shared" si="283"/>
        <v>85.714806645182065</v>
      </c>
      <c r="U197" s="61">
        <f t="shared" si="284"/>
        <v>18.757676934438784</v>
      </c>
      <c r="V197" s="65">
        <f t="shared" si="285"/>
        <v>6.857235733966198E-2</v>
      </c>
      <c r="W197" s="65">
        <f t="shared" si="286"/>
        <v>0.76458968734603461</v>
      </c>
      <c r="X197" s="65">
        <f t="shared" si="287"/>
        <v>1.8544721935654951</v>
      </c>
      <c r="Y197" s="65">
        <f t="shared" si="288"/>
        <v>1.2981421329556306</v>
      </c>
      <c r="Z197" s="64">
        <f t="shared" si="289"/>
        <v>935.70222251961673</v>
      </c>
      <c r="AA197" s="64">
        <f t="shared" si="290"/>
        <v>1353.0368707670359</v>
      </c>
      <c r="AB197" s="61">
        <f t="shared" si="291"/>
        <v>0.40882869754102846</v>
      </c>
      <c r="AC197" s="61">
        <f t="shared" si="292"/>
        <v>3.0513927153161657</v>
      </c>
    </row>
    <row r="198" spans="19:29" x14ac:dyDescent="0.25">
      <c r="S198" s="66">
        <v>0.31</v>
      </c>
      <c r="T198" s="66">
        <f t="shared" si="283"/>
        <v>85.714806645182065</v>
      </c>
      <c r="U198" s="66">
        <f t="shared" si="284"/>
        <v>18.757676934438784</v>
      </c>
      <c r="V198" s="67">
        <f t="shared" si="285"/>
        <v>6.857235733966198E-2</v>
      </c>
      <c r="W198" s="67">
        <f t="shared" si="286"/>
        <v>0.76458968734603461</v>
      </c>
      <c r="X198" s="67">
        <f t="shared" si="287"/>
        <v>1.8084274745615714</v>
      </c>
      <c r="Y198" s="67">
        <f t="shared" si="288"/>
        <v>1.3125433079699995</v>
      </c>
      <c r="Z198" s="56">
        <f t="shared" si="289"/>
        <v>942.88531269807845</v>
      </c>
      <c r="AA198" s="56">
        <f t="shared" si="290"/>
        <v>1348.5035014966959</v>
      </c>
      <c r="AB198" s="50">
        <f t="shared" si="291"/>
        <v>0.41149075480209207</v>
      </c>
      <c r="AC198" s="66">
        <f t="shared" si="292"/>
        <v>3.054925376203717</v>
      </c>
    </row>
    <row r="199" spans="19:29" x14ac:dyDescent="0.25">
      <c r="S199" s="66">
        <v>0.32</v>
      </c>
      <c r="T199" s="66">
        <f t="shared" si="283"/>
        <v>85.714806645182065</v>
      </c>
      <c r="U199" s="66">
        <f t="shared" si="284"/>
        <v>18.757676934438784</v>
      </c>
      <c r="V199" s="67">
        <f t="shared" si="285"/>
        <v>6.857235733966198E-2</v>
      </c>
      <c r="W199" s="67">
        <f t="shared" si="286"/>
        <v>0.76458968734603461</v>
      </c>
      <c r="X199" s="67">
        <f t="shared" si="287"/>
        <v>1.7652806853255107</v>
      </c>
      <c r="Y199" s="67">
        <f t="shared" si="288"/>
        <v>1.3271982736271124</v>
      </c>
      <c r="Z199" s="56">
        <f t="shared" si="289"/>
        <v>950.07923950113195</v>
      </c>
      <c r="AA199" s="56">
        <f t="shared" si="290"/>
        <v>1343.7982354544222</v>
      </c>
      <c r="AB199" s="50">
        <f t="shared" si="291"/>
        <v>0.41418046511814699</v>
      </c>
      <c r="AC199" s="66">
        <f t="shared" si="292"/>
        <v>3.0582433084829401</v>
      </c>
    </row>
    <row r="200" spans="19:29" x14ac:dyDescent="0.25">
      <c r="S200" s="66">
        <v>0.33</v>
      </c>
      <c r="T200" s="66">
        <f t="shared" si="283"/>
        <v>85.714806645182065</v>
      </c>
      <c r="U200" s="66">
        <f t="shared" si="284"/>
        <v>18.757676934438784</v>
      </c>
      <c r="V200" s="67">
        <f t="shared" si="285"/>
        <v>6.857235733966198E-2</v>
      </c>
      <c r="W200" s="67">
        <f t="shared" si="286"/>
        <v>0.76458968734603461</v>
      </c>
      <c r="X200" s="67">
        <f t="shared" si="287"/>
        <v>1.7247835479813864</v>
      </c>
      <c r="Y200" s="67">
        <f t="shared" si="288"/>
        <v>1.3421105436522573</v>
      </c>
      <c r="Z200" s="56">
        <f t="shared" si="289"/>
        <v>957.29242276713649</v>
      </c>
      <c r="AA200" s="56">
        <f t="shared" si="290"/>
        <v>1338.9132413064738</v>
      </c>
      <c r="AB200" s="50">
        <f t="shared" si="291"/>
        <v>0.41690186456070355</v>
      </c>
      <c r="AC200" s="66">
        <f t="shared" si="292"/>
        <v>3.061347296759958</v>
      </c>
    </row>
    <row r="201" spans="19:29" x14ac:dyDescent="0.25">
      <c r="S201" s="66">
        <v>0.34</v>
      </c>
      <c r="T201" s="66">
        <f t="shared" si="283"/>
        <v>85.714806645182065</v>
      </c>
      <c r="U201" s="66">
        <f t="shared" si="284"/>
        <v>18.757676934438784</v>
      </c>
      <c r="V201" s="67">
        <f t="shared" si="285"/>
        <v>6.857235733966198E-2</v>
      </c>
      <c r="W201" s="67">
        <f t="shared" si="286"/>
        <v>0.76458968734603461</v>
      </c>
      <c r="X201" s="67">
        <f t="shared" si="287"/>
        <v>1.6867154029669891</v>
      </c>
      <c r="Y201" s="67">
        <f t="shared" si="288"/>
        <v>1.3572838711149227</v>
      </c>
      <c r="Z201" s="56">
        <f t="shared" si="289"/>
        <v>964.53237262286393</v>
      </c>
      <c r="AA201" s="56">
        <f t="shared" si="290"/>
        <v>1333.8407136544308</v>
      </c>
      <c r="AB201" s="50">
        <f t="shared" si="291"/>
        <v>0.41965874834756695</v>
      </c>
      <c r="AC201" s="66">
        <f t="shared" si="292"/>
        <v>3.0642369473727067</v>
      </c>
    </row>
    <row r="202" spans="19:29" x14ac:dyDescent="0.25">
      <c r="S202" s="66">
        <v>0.35</v>
      </c>
      <c r="T202" s="66">
        <f t="shared" si="283"/>
        <v>85.714806645182065</v>
      </c>
      <c r="U202" s="66">
        <f t="shared" si="284"/>
        <v>18.757676934438784</v>
      </c>
      <c r="V202" s="67">
        <f t="shared" si="285"/>
        <v>6.857235733966198E-2</v>
      </c>
      <c r="W202" s="67">
        <f t="shared" si="286"/>
        <v>0.76458968734603461</v>
      </c>
      <c r="X202" s="67">
        <f t="shared" si="287"/>
        <v>1.6508795036159658</v>
      </c>
      <c r="Y202" s="67">
        <f t="shared" si="288"/>
        <v>1.3727222369483729</v>
      </c>
      <c r="Z202" s="56">
        <f t="shared" si="289"/>
        <v>971.80583079445478</v>
      </c>
      <c r="AA202" s="56">
        <f t="shared" si="290"/>
        <v>1328.572844105048</v>
      </c>
      <c r="AB202" s="50">
        <f t="shared" si="291"/>
        <v>0.42245472078066032</v>
      </c>
      <c r="AC202" s="66">
        <f t="shared" si="292"/>
        <v>3.0669108382192771</v>
      </c>
    </row>
    <row r="203" spans="19:29" x14ac:dyDescent="0.25">
      <c r="S203" s="66">
        <v>0.36</v>
      </c>
      <c r="T203" s="66">
        <f t="shared" si="283"/>
        <v>85.714806645182065</v>
      </c>
      <c r="U203" s="66">
        <f t="shared" si="284"/>
        <v>18.757676934438784</v>
      </c>
      <c r="V203" s="67">
        <f t="shared" si="285"/>
        <v>6.857235733966198E-2</v>
      </c>
      <c r="W203" s="67">
        <f t="shared" si="286"/>
        <v>0.76458968734603461</v>
      </c>
      <c r="X203" s="67">
        <f t="shared" si="287"/>
        <v>1.6170998886954979</v>
      </c>
      <c r="Y203" s="67">
        <f t="shared" si="288"/>
        <v>1.388429840619086</v>
      </c>
      <c r="Z203" s="56">
        <f t="shared" si="289"/>
        <v>979.11888793289438</v>
      </c>
      <c r="AA203" s="56">
        <f t="shared" si="290"/>
        <v>1323.1017954144604</v>
      </c>
      <c r="AB203" s="50">
        <f t="shared" si="291"/>
        <v>0.42529323753155024</v>
      </c>
      <c r="AC203" s="66">
        <f t="shared" si="292"/>
        <v>3.0693666407071243</v>
      </c>
    </row>
    <row r="204" spans="19:29" x14ac:dyDescent="0.25">
      <c r="S204" s="66">
        <v>0.37</v>
      </c>
      <c r="T204" s="66">
        <f t="shared" si="283"/>
        <v>85.714806645182065</v>
      </c>
      <c r="U204" s="66">
        <f t="shared" si="284"/>
        <v>18.757676934438784</v>
      </c>
      <c r="V204" s="67">
        <f t="shared" si="285"/>
        <v>6.857235733966198E-2</v>
      </c>
      <c r="W204" s="67">
        <f t="shared" si="286"/>
        <v>0.76458968734603461</v>
      </c>
      <c r="X204" s="67">
        <f t="shared" si="287"/>
        <v>1.5852187308705556</v>
      </c>
      <c r="Y204" s="67">
        <f t="shared" si="288"/>
        <v>1.4044110926245981</v>
      </c>
      <c r="Z204" s="56">
        <f t="shared" si="289"/>
        <v>986.47708150547339</v>
      </c>
      <c r="AA204" s="56">
        <f t="shared" si="290"/>
        <v>1317.4196781811281</v>
      </c>
      <c r="AB204" s="50">
        <f t="shared" si="291"/>
        <v>0.42817764179661577</v>
      </c>
      <c r="AC204" s="66">
        <f t="shared" si="292"/>
        <v>3.0716012191904878</v>
      </c>
    </row>
    <row r="205" spans="19:29" x14ac:dyDescent="0.25">
      <c r="S205" s="66">
        <v>0.38</v>
      </c>
      <c r="T205" s="66">
        <f t="shared" si="283"/>
        <v>85.714806645182065</v>
      </c>
      <c r="U205" s="66">
        <f t="shared" si="284"/>
        <v>18.757676934438784</v>
      </c>
      <c r="V205" s="67">
        <f t="shared" si="285"/>
        <v>6.857235733966198E-2</v>
      </c>
      <c r="W205" s="67">
        <f t="shared" si="286"/>
        <v>0.76458968734603461</v>
      </c>
      <c r="X205" s="67">
        <f t="shared" si="287"/>
        <v>1.555094079065376</v>
      </c>
      <c r="Y205" s="67">
        <f t="shared" si="288"/>
        <v>1.4206706085560985</v>
      </c>
      <c r="Z205" s="56">
        <f t="shared" si="289"/>
        <v>993.88547785870378</v>
      </c>
      <c r="AA205" s="56">
        <f t="shared" si="290"/>
        <v>1311.5185296535403</v>
      </c>
      <c r="AB205" s="50">
        <f t="shared" si="291"/>
        <v>0.431111195530194</v>
      </c>
      <c r="AC205" s="66">
        <f t="shared" si="292"/>
        <v>3.0736107121243186</v>
      </c>
    </row>
    <row r="206" spans="19:29" x14ac:dyDescent="0.25">
      <c r="S206" s="66">
        <v>0.39</v>
      </c>
      <c r="T206" s="66">
        <f t="shared" si="283"/>
        <v>85.714806645182065</v>
      </c>
      <c r="U206" s="66">
        <f t="shared" si="284"/>
        <v>18.757676934438784</v>
      </c>
      <c r="V206" s="67">
        <f t="shared" si="285"/>
        <v>6.857235733966198E-2</v>
      </c>
      <c r="W206" s="67">
        <f t="shared" si="286"/>
        <v>0.76458968734603461</v>
      </c>
      <c r="X206" s="67">
        <f t="shared" si="287"/>
        <v>1.5265979284021123</v>
      </c>
      <c r="Y206" s="67">
        <f t="shared" si="288"/>
        <v>1.4372132045086925</v>
      </c>
      <c r="Z206" s="56">
        <f t="shared" si="289"/>
        <v>1001.3487413253175</v>
      </c>
      <c r="AA206" s="56">
        <f t="shared" si="290"/>
        <v>1305.3902942924201</v>
      </c>
      <c r="AB206" s="50">
        <f t="shared" si="291"/>
        <v>0.43409710672241669</v>
      </c>
      <c r="AC206" s="66">
        <f t="shared" si="292"/>
        <v>3.0753905982842547</v>
      </c>
    </row>
    <row r="207" spans="19:29" x14ac:dyDescent="0.25">
      <c r="S207" s="61">
        <v>0.4</v>
      </c>
      <c r="T207" s="61">
        <f t="shared" si="283"/>
        <v>85.714806645182065</v>
      </c>
      <c r="U207" s="61">
        <f t="shared" si="284"/>
        <v>18.757676934438784</v>
      </c>
      <c r="V207" s="65">
        <f t="shared" si="285"/>
        <v>6.857235733966198E-2</v>
      </c>
      <c r="W207" s="65">
        <f t="shared" si="286"/>
        <v>0.76458968734603461</v>
      </c>
      <c r="X207" s="65">
        <f t="shared" si="287"/>
        <v>1.4996145638114924</v>
      </c>
      <c r="Y207" s="65">
        <f t="shared" si="288"/>
        <v>1.4540438936599165</v>
      </c>
      <c r="Z207" s="64">
        <f t="shared" si="289"/>
        <v>1008.8711926767369</v>
      </c>
      <c r="AA207" s="64">
        <f t="shared" si="290"/>
        <v>1299.0268057866754</v>
      </c>
      <c r="AB207" s="61">
        <f t="shared" si="291"/>
        <v>0.43713855350125463</v>
      </c>
      <c r="AC207" s="61">
        <f t="shared" si="292"/>
        <v>3.0769357507199286</v>
      </c>
    </row>
    <row r="208" spans="19:29" x14ac:dyDescent="0.25">
      <c r="S208" s="66">
        <v>0.41</v>
      </c>
      <c r="T208" s="66">
        <f t="shared" si="283"/>
        <v>85.714806645182065</v>
      </c>
      <c r="U208" s="66">
        <f t="shared" si="284"/>
        <v>18.757676934438784</v>
      </c>
      <c r="V208" s="67">
        <f t="shared" si="285"/>
        <v>6.857235733966198E-2</v>
      </c>
      <c r="W208" s="67">
        <f t="shared" si="286"/>
        <v>0.76458968734603461</v>
      </c>
      <c r="X208" s="67">
        <f t="shared" si="287"/>
        <v>1.4740391332787934</v>
      </c>
      <c r="Y208" s="67">
        <f t="shared" si="288"/>
        <v>1.4711678838677793</v>
      </c>
      <c r="Z208" s="56">
        <f t="shared" si="289"/>
        <v>1016.4568587744448</v>
      </c>
      <c r="AA208" s="56">
        <f t="shared" si="290"/>
        <v>1292.4197702706742</v>
      </c>
      <c r="AB208" s="50">
        <f t="shared" si="291"/>
        <v>0.4402387056924823</v>
      </c>
      <c r="AC208" s="66">
        <f t="shared" si="292"/>
        <v>3.0782404805761034</v>
      </c>
    </row>
    <row r="209" spans="19:29" x14ac:dyDescent="0.25">
      <c r="S209" s="66">
        <v>0.42</v>
      </c>
      <c r="T209" s="66">
        <f t="shared" si="283"/>
        <v>85.714806645182065</v>
      </c>
      <c r="U209" s="66">
        <f t="shared" si="284"/>
        <v>18.757676934438784</v>
      </c>
      <c r="V209" s="67">
        <f t="shared" si="285"/>
        <v>6.857235733966198E-2</v>
      </c>
      <c r="W209" s="67">
        <f t="shared" si="286"/>
        <v>0.76458968734603461</v>
      </c>
      <c r="X209" s="67">
        <f t="shared" si="287"/>
        <v>1.4497764145762588</v>
      </c>
      <c r="Y209" s="67">
        <f t="shared" si="288"/>
        <v>1.4885905761646829</v>
      </c>
      <c r="Z209" s="56">
        <f t="shared" si="289"/>
        <v>1024.1095149204043</v>
      </c>
      <c r="AA209" s="56">
        <f t="shared" si="290"/>
        <v>1285.5607505297965</v>
      </c>
      <c r="AB209" s="50">
        <f t="shared" si="291"/>
        <v>0.44340074435724058</v>
      </c>
      <c r="AC209" s="66">
        <f t="shared" si="292"/>
        <v>3.0792985724976241</v>
      </c>
    </row>
    <row r="210" spans="19:29" x14ac:dyDescent="0.25">
      <c r="S210" s="66">
        <v>0.43</v>
      </c>
      <c r="T210" s="66">
        <f t="shared" si="283"/>
        <v>85.714806645182065</v>
      </c>
      <c r="U210" s="66">
        <f t="shared" si="284"/>
        <v>18.757676934438784</v>
      </c>
      <c r="V210" s="67">
        <f t="shared" si="285"/>
        <v>6.857235733966198E-2</v>
      </c>
      <c r="W210" s="67">
        <f t="shared" si="286"/>
        <v>0.76458968734603461</v>
      </c>
      <c r="X210" s="67">
        <f t="shared" si="287"/>
        <v>1.4267397456711384</v>
      </c>
      <c r="Y210" s="67">
        <f t="shared" si="288"/>
        <v>1.5063175640441975</v>
      </c>
      <c r="Z210" s="56">
        <f t="shared" si="289"/>
        <v>1031.8327211265632</v>
      </c>
      <c r="AA210" s="56">
        <f t="shared" si="290"/>
        <v>1278.4411510134519</v>
      </c>
      <c r="AB210" s="50">
        <f t="shared" si="291"/>
        <v>0.44662787973738061</v>
      </c>
      <c r="AC210" s="66">
        <f t="shared" si="292"/>
        <v>3.0801033130037041</v>
      </c>
    </row>
    <row r="211" spans="19:29" x14ac:dyDescent="0.25">
      <c r="S211" s="66">
        <v>0.44</v>
      </c>
      <c r="T211" s="66">
        <f t="shared" si="283"/>
        <v>85.714806645182065</v>
      </c>
      <c r="U211" s="66">
        <f t="shared" si="284"/>
        <v>18.757676934438784</v>
      </c>
      <c r="V211" s="67">
        <f t="shared" si="285"/>
        <v>6.857235733966198E-2</v>
      </c>
      <c r="W211" s="67">
        <f t="shared" si="286"/>
        <v>0.76458968734603461</v>
      </c>
      <c r="X211" s="67">
        <f t="shared" si="287"/>
        <v>1.4048500941169828</v>
      </c>
      <c r="Y211" s="67">
        <f t="shared" si="288"/>
        <v>1.5243546334546803</v>
      </c>
      <c r="Z211" s="56">
        <f t="shared" si="289"/>
        <v>1039.6298533002159</v>
      </c>
      <c r="AA211" s="56">
        <f t="shared" si="290"/>
        <v>1271.0522035012002</v>
      </c>
      <c r="AB211" s="50">
        <f t="shared" si="291"/>
        <v>0.44992336796838828</v>
      </c>
      <c r="AC211" s="66">
        <f t="shared" si="292"/>
        <v>3.0806475129546538</v>
      </c>
    </row>
    <row r="212" spans="19:29" x14ac:dyDescent="0.25">
      <c r="S212" s="66">
        <v>0.45</v>
      </c>
      <c r="T212" s="66">
        <f t="shared" si="283"/>
        <v>85.714806645182065</v>
      </c>
      <c r="U212" s="66">
        <f t="shared" si="284"/>
        <v>18.757676934438784</v>
      </c>
      <c r="V212" s="67">
        <f t="shared" si="285"/>
        <v>6.857235733966198E-2</v>
      </c>
      <c r="W212" s="67">
        <f t="shared" si="286"/>
        <v>0.76458968734603461</v>
      </c>
      <c r="X212" s="67">
        <f t="shared" si="287"/>
        <v>1.384035244889293</v>
      </c>
      <c r="Y212" s="67">
        <f t="shared" si="288"/>
        <v>1.5427077634278596</v>
      </c>
      <c r="Z212" s="56">
        <f t="shared" si="289"/>
        <v>1047.5041301631595</v>
      </c>
      <c r="AA212" s="56">
        <f t="shared" si="290"/>
        <v>1263.3849532894421</v>
      </c>
      <c r="AB212" s="50">
        <f t="shared" si="291"/>
        <v>0.45329052686428711</v>
      </c>
      <c r="AC212" s="66">
        <f t="shared" si="292"/>
        <v>3.0809235250248617</v>
      </c>
    </row>
    <row r="213" spans="19:29" x14ac:dyDescent="0.25">
      <c r="S213" s="66">
        <v>0.46</v>
      </c>
      <c r="T213" s="66">
        <f t="shared" si="283"/>
        <v>85.714806645182065</v>
      </c>
      <c r="U213" s="66">
        <f t="shared" si="284"/>
        <v>18.757676934438784</v>
      </c>
      <c r="V213" s="67">
        <f t="shared" si="285"/>
        <v>6.857235733966198E-2</v>
      </c>
      <c r="W213" s="67">
        <f t="shared" si="286"/>
        <v>0.76458968734603461</v>
      </c>
      <c r="X213" s="67">
        <f t="shared" si="287"/>
        <v>1.3642290895125897</v>
      </c>
      <c r="Y213" s="67">
        <f t="shared" si="288"/>
        <v>1.5613831272822698</v>
      </c>
      <c r="Z213" s="56">
        <f t="shared" si="289"/>
        <v>1055.4586365786702</v>
      </c>
      <c r="AA213" s="56">
        <f t="shared" si="290"/>
        <v>1255.4302457841609</v>
      </c>
      <c r="AB213" s="50">
        <f t="shared" si="291"/>
        <v>0.45673275103538846</v>
      </c>
      <c r="AC213" s="66">
        <f t="shared" si="292"/>
        <v>3.0809232569279592</v>
      </c>
    </row>
    <row r="214" spans="19:29" x14ac:dyDescent="0.25">
      <c r="S214" s="66">
        <v>0.47</v>
      </c>
      <c r="T214" s="66">
        <f t="shared" si="283"/>
        <v>85.714806645182065</v>
      </c>
      <c r="U214" s="66">
        <f t="shared" si="284"/>
        <v>18.757676934438784</v>
      </c>
      <c r="V214" s="67">
        <f t="shared" si="285"/>
        <v>6.857235733966198E-2</v>
      </c>
      <c r="W214" s="67">
        <f t="shared" si="286"/>
        <v>0.76458968734603461</v>
      </c>
      <c r="X214" s="67">
        <f t="shared" si="287"/>
        <v>1.3453710020984382</v>
      </c>
      <c r="Y214" s="67">
        <f t="shared" si="288"/>
        <v>1.5803870943512646</v>
      </c>
      <c r="Z214" s="56">
        <f t="shared" si="289"/>
        <v>1063.4963438439779</v>
      </c>
      <c r="AA214" s="56">
        <f t="shared" si="290"/>
        <v>1247.1787134001281</v>
      </c>
      <c r="AB214" s="50">
        <f t="shared" si="291"/>
        <v>0.46025352656569024</v>
      </c>
      <c r="AC214" s="66">
        <f t="shared" si="292"/>
        <v>3.0806381810049137</v>
      </c>
    </row>
    <row r="215" spans="19:29" x14ac:dyDescent="0.25">
      <c r="S215" s="66">
        <v>0.48</v>
      </c>
      <c r="T215" s="66">
        <f t="shared" si="283"/>
        <v>85.714806645182065</v>
      </c>
      <c r="U215" s="66">
        <f t="shared" si="284"/>
        <v>18.757676934438784</v>
      </c>
      <c r="V215" s="67">
        <f t="shared" si="285"/>
        <v>6.857235733966198E-2</v>
      </c>
      <c r="W215" s="67">
        <f t="shared" si="286"/>
        <v>0.76458968734603461</v>
      </c>
      <c r="X215" s="67">
        <f t="shared" si="287"/>
        <v>1.3274052901936848</v>
      </c>
      <c r="Y215" s="67">
        <f t="shared" si="288"/>
        <v>1.5997262321936394</v>
      </c>
      <c r="Z215" s="56">
        <f t="shared" si="289"/>
        <v>1071.6201274114485</v>
      </c>
      <c r="AA215" s="56">
        <f t="shared" si="290"/>
        <v>1238.6207626793994</v>
      </c>
      <c r="AB215" s="50">
        <f t="shared" si="291"/>
        <v>0.46385644545028731</v>
      </c>
      <c r="AC215" s="66">
        <f t="shared" si="292"/>
        <v>3.0800593406763817</v>
      </c>
    </row>
    <row r="216" spans="19:29" x14ac:dyDescent="0.25">
      <c r="S216" s="66">
        <v>0.49</v>
      </c>
      <c r="T216" s="66">
        <f t="shared" si="283"/>
        <v>85.714806645182065</v>
      </c>
      <c r="U216" s="66">
        <f t="shared" si="284"/>
        <v>18.757676934438784</v>
      </c>
      <c r="V216" s="67">
        <f t="shared" si="285"/>
        <v>6.857235733966198E-2</v>
      </c>
      <c r="W216" s="67">
        <f t="shared" si="286"/>
        <v>0.76458968734603461</v>
      </c>
      <c r="X216" s="67">
        <f t="shared" si="287"/>
        <v>1.3102807102203415</v>
      </c>
      <c r="Y216" s="67">
        <f t="shared" si="288"/>
        <v>1.6194073092518761</v>
      </c>
      <c r="Z216" s="56">
        <f t="shared" si="289"/>
        <v>1079.8327824246651</v>
      </c>
      <c r="AA216" s="56">
        <f t="shared" si="290"/>
        <v>1229.7465615522312</v>
      </c>
      <c r="AB216" s="50">
        <f t="shared" si="291"/>
        <v>0.4675452199729524</v>
      </c>
      <c r="AC216" s="66">
        <f t="shared" si="292"/>
        <v>3.0791773541717258</v>
      </c>
    </row>
    <row r="217" spans="19:29" x14ac:dyDescent="0.25">
      <c r="S217" s="61">
        <v>0.5</v>
      </c>
      <c r="T217" s="61">
        <f t="shared" si="283"/>
        <v>85.714806645182065</v>
      </c>
      <c r="U217" s="61">
        <f t="shared" si="284"/>
        <v>18.757676934438784</v>
      </c>
      <c r="V217" s="65">
        <f t="shared" si="285"/>
        <v>6.857235733966198E-2</v>
      </c>
      <c r="W217" s="65">
        <f t="shared" si="286"/>
        <v>0.76458968734603461</v>
      </c>
      <c r="X217" s="65">
        <f t="shared" si="287"/>
        <v>1.2939500388485439</v>
      </c>
      <c r="Y217" s="65">
        <f t="shared" si="288"/>
        <v>1.6394372979289749</v>
      </c>
      <c r="Z217" s="64">
        <f t="shared" si="289"/>
        <v>1088.1370373925447</v>
      </c>
      <c r="AA217" s="64">
        <f t="shared" si="290"/>
        <v>1220.5460266721491</v>
      </c>
      <c r="AB217" s="61">
        <f t="shared" si="291"/>
        <v>0.47132369718897582</v>
      </c>
      <c r="AC217" s="61">
        <f t="shared" si="292"/>
        <v>3.0779824158744771</v>
      </c>
    </row>
    <row r="218" spans="19:29" x14ac:dyDescent="0.25">
      <c r="S218" s="66">
        <v>0.51</v>
      </c>
      <c r="T218" s="66">
        <f t="shared" si="283"/>
        <v>85.714806645182065</v>
      </c>
      <c r="U218" s="66">
        <f t="shared" si="284"/>
        <v>18.757676934438784</v>
      </c>
      <c r="V218" s="67">
        <f t="shared" si="285"/>
        <v>6.857235733966198E-2</v>
      </c>
      <c r="W218" s="67">
        <f t="shared" si="286"/>
        <v>0.76458968734603461</v>
      </c>
      <c r="X218" s="67">
        <f t="shared" si="287"/>
        <v>1.2783696929418258</v>
      </c>
      <c r="Y218" s="67">
        <f t="shared" si="288"/>
        <v>1.6598233780598988</v>
      </c>
      <c r="Z218" s="56">
        <f t="shared" si="289"/>
        <v>1096.5355662728298</v>
      </c>
      <c r="AA218" s="56">
        <f t="shared" si="290"/>
        <v>1211.0088107640422</v>
      </c>
      <c r="AB218" s="50">
        <f t="shared" si="291"/>
        <v>0.47519587366761545</v>
      </c>
      <c r="AC218" s="66">
        <f t="shared" si="292"/>
        <v>3.0764642955645156</v>
      </c>
    </row>
    <row r="219" spans="19:29" x14ac:dyDescent="0.25">
      <c r="S219" s="66">
        <v>0.52</v>
      </c>
      <c r="T219" s="66">
        <f t="shared" si="283"/>
        <v>85.714806645182065</v>
      </c>
      <c r="U219" s="66">
        <f t="shared" si="284"/>
        <v>18.757676934438784</v>
      </c>
      <c r="V219" s="67">
        <f t="shared" si="285"/>
        <v>6.857235733966198E-2</v>
      </c>
      <c r="W219" s="67">
        <f t="shared" si="286"/>
        <v>0.76458968734603461</v>
      </c>
      <c r="X219" s="67">
        <f t="shared" si="287"/>
        <v>1.263499391797515</v>
      </c>
      <c r="Y219" s="67">
        <f t="shared" si="288"/>
        <v>1.680572940758005</v>
      </c>
      <c r="Z219" s="56">
        <f t="shared" si="289"/>
        <v>1105.0309991935533</v>
      </c>
      <c r="AA219" s="56">
        <f t="shared" si="290"/>
        <v>1201.1242899301328</v>
      </c>
      <c r="AB219" s="50">
        <f t="shared" si="291"/>
        <v>0.47916591064145253</v>
      </c>
      <c r="AC219" s="66">
        <f t="shared" si="292"/>
        <v>3.0746123357882085</v>
      </c>
    </row>
    <row r="220" spans="19:29" x14ac:dyDescent="0.25">
      <c r="S220" s="66">
        <v>0.53</v>
      </c>
      <c r="T220" s="66">
        <f t="shared" si="283"/>
        <v>85.714806645182065</v>
      </c>
      <c r="U220" s="66">
        <f t="shared" si="284"/>
        <v>18.757676934438784</v>
      </c>
      <c r="V220" s="67">
        <f t="shared" si="285"/>
        <v>6.857235733966198E-2</v>
      </c>
      <c r="W220" s="67">
        <f t="shared" si="286"/>
        <v>0.76458968734603461</v>
      </c>
      <c r="X220" s="67">
        <f t="shared" si="287"/>
        <v>1.2493018563128755</v>
      </c>
      <c r="Y220" s="67">
        <f t="shared" si="288"/>
        <v>1.7016935926205774</v>
      </c>
      <c r="Z220" s="56">
        <f t="shared" si="289"/>
        <v>1113.625932005712</v>
      </c>
      <c r="AA220" s="56">
        <f t="shared" si="290"/>
        <v>1190.8815508636139</v>
      </c>
      <c r="AB220" s="50">
        <f t="shared" si="291"/>
        <v>0.48323814970613344</v>
      </c>
      <c r="AC220" s="66">
        <f t="shared" si="292"/>
        <v>3.0724154475471872</v>
      </c>
    </row>
    <row r="221" spans="19:29" x14ac:dyDescent="0.25">
      <c r="S221" s="66">
        <v>0.54</v>
      </c>
      <c r="T221" s="66">
        <f t="shared" si="283"/>
        <v>85.714806645182065</v>
      </c>
      <c r="U221" s="66">
        <f t="shared" si="284"/>
        <v>18.757676934438784</v>
      </c>
      <c r="V221" s="67">
        <f t="shared" si="285"/>
        <v>6.857235733966198E-2</v>
      </c>
      <c r="W221" s="67">
        <f t="shared" si="286"/>
        <v>0.76458968734603461</v>
      </c>
      <c r="X221" s="67">
        <f t="shared" si="287"/>
        <v>1.2357425404707583</v>
      </c>
      <c r="Y221" s="67">
        <f t="shared" si="288"/>
        <v>1.7231931602808168</v>
      </c>
      <c r="Z221" s="56">
        <f t="shared" si="289"/>
        <v>1122.3229348310206</v>
      </c>
      <c r="AA221" s="56">
        <f t="shared" si="290"/>
        <v>1180.2693779238718</v>
      </c>
      <c r="AB221" s="50">
        <f t="shared" si="291"/>
        <v>0.48741712921304725</v>
      </c>
      <c r="AC221" s="66">
        <f t="shared" si="292"/>
        <v>3.0698621044628154</v>
      </c>
    </row>
    <row r="222" spans="19:29" x14ac:dyDescent="0.25">
      <c r="S222" s="66">
        <v>0.55000000000000004</v>
      </c>
      <c r="T222" s="66">
        <f t="shared" si="283"/>
        <v>85.714806645182065</v>
      </c>
      <c r="U222" s="66">
        <f t="shared" si="284"/>
        <v>18.757676934438784</v>
      </c>
      <c r="V222" s="67">
        <f t="shared" si="285"/>
        <v>6.857235733966198E-2</v>
      </c>
      <c r="W222" s="67">
        <f t="shared" si="286"/>
        <v>0.76458968734603461</v>
      </c>
      <c r="X222" s="67">
        <f t="shared" si="287"/>
        <v>1.2227893911820522</v>
      </c>
      <c r="Y222" s="67">
        <f t="shared" si="288"/>
        <v>1.7450796952964733</v>
      </c>
      <c r="Z222" s="56">
        <f t="shared" si="289"/>
        <v>1131.12455974413</v>
      </c>
      <c r="AA222" s="56">
        <f t="shared" si="290"/>
        <v>1169.2762400306008</v>
      </c>
      <c r="AB222" s="50">
        <f t="shared" si="291"/>
        <v>0.49170760149922421</v>
      </c>
      <c r="AC222" s="66">
        <f t="shared" si="292"/>
        <v>3.0669403355452487</v>
      </c>
    </row>
    <row r="223" spans="19:29" x14ac:dyDescent="0.25">
      <c r="S223" s="66">
        <v>0.56000000000000005</v>
      </c>
      <c r="T223" s="66">
        <f t="shared" si="283"/>
        <v>85.714806645182065</v>
      </c>
      <c r="U223" s="66">
        <f t="shared" si="284"/>
        <v>18.757676934438784</v>
      </c>
      <c r="V223" s="67">
        <f t="shared" si="285"/>
        <v>6.857235733966198E-2</v>
      </c>
      <c r="W223" s="67">
        <f t="shared" si="286"/>
        <v>0.76458968734603461</v>
      </c>
      <c r="X223" s="67">
        <f t="shared" si="287"/>
        <v>1.2104126330666167</v>
      </c>
      <c r="Y223" s="67">
        <f t="shared" si="288"/>
        <v>1.7673614793677743</v>
      </c>
      <c r="Z223" s="56">
        <f t="shared" si="289"/>
        <v>1140.0333477082547</v>
      </c>
      <c r="AA223" s="56">
        <f t="shared" si="290"/>
        <v>1157.890277336912</v>
      </c>
      <c r="AB223" s="50">
        <f t="shared" si="291"/>
        <v>0.49611455110299707</v>
      </c>
      <c r="AC223" s="66">
        <f t="shared" si="292"/>
        <v>3.0636377166724689</v>
      </c>
    </row>
    <row r="224" spans="19:29" x14ac:dyDescent="0.25">
      <c r="S224" s="66">
        <v>0.56999999999999995</v>
      </c>
      <c r="T224" s="66">
        <f t="shared" si="283"/>
        <v>85.714806645182065</v>
      </c>
      <c r="U224" s="66">
        <f t="shared" si="284"/>
        <v>18.757676934438784</v>
      </c>
      <c r="V224" s="67">
        <f t="shared" si="285"/>
        <v>6.857235733966198E-2</v>
      </c>
      <c r="W224" s="67">
        <f t="shared" si="286"/>
        <v>0.76458968734603461</v>
      </c>
      <c r="X224" s="67">
        <f t="shared" si="287"/>
        <v>1.1985845752162514</v>
      </c>
      <c r="Y224" s="67">
        <f t="shared" si="288"/>
        <v>1.7900470298795019</v>
      </c>
      <c r="Z224" s="56">
        <f t="shared" si="289"/>
        <v>1149.0518348659937</v>
      </c>
      <c r="AA224" s="56">
        <f t="shared" si="290"/>
        <v>1146.0992876438211</v>
      </c>
      <c r="AB224" s="50">
        <f t="shared" si="291"/>
        <v>0.50064321412067714</v>
      </c>
      <c r="AC224" s="66">
        <f t="shared" si="292"/>
        <v>3.0599413608648613</v>
      </c>
    </row>
    <row r="225" spans="19:29" x14ac:dyDescent="0.25">
      <c r="S225" s="66">
        <v>0.57999999999999996</v>
      </c>
      <c r="T225" s="66">
        <f t="shared" si="283"/>
        <v>85.714806645182065</v>
      </c>
      <c r="U225" s="66">
        <f t="shared" si="284"/>
        <v>18.757676934438784</v>
      </c>
      <c r="V225" s="67">
        <f t="shared" si="285"/>
        <v>6.857235733966198E-2</v>
      </c>
      <c r="W225" s="67">
        <f t="shared" si="286"/>
        <v>0.76458968734603461</v>
      </c>
      <c r="X225" s="67">
        <f t="shared" si="287"/>
        <v>1.1872794373762672</v>
      </c>
      <c r="Y225" s="67">
        <f t="shared" si="288"/>
        <v>1.813145105764002</v>
      </c>
      <c r="Z225" s="56">
        <f t="shared" si="289"/>
        <v>1158.1825582727188</v>
      </c>
      <c r="AA225" s="56">
        <f t="shared" si="290"/>
        <v>1133.8907125203102</v>
      </c>
      <c r="AB225" s="50">
        <f t="shared" si="291"/>
        <v>0.50529909886868574</v>
      </c>
      <c r="AC225" s="66">
        <f t="shared" si="292"/>
        <v>3.0558379074240691</v>
      </c>
    </row>
    <row r="226" spans="19:29" x14ac:dyDescent="0.25">
      <c r="S226" s="66">
        <v>0.59</v>
      </c>
      <c r="T226" s="66">
        <f t="shared" si="283"/>
        <v>85.714806645182065</v>
      </c>
      <c r="U226" s="66">
        <f t="shared" si="284"/>
        <v>18.757676934438784</v>
      </c>
      <c r="V226" s="67">
        <f t="shared" si="285"/>
        <v>6.857235733966198E-2</v>
      </c>
      <c r="W226" s="67">
        <f t="shared" si="286"/>
        <v>0.76458968734603461</v>
      </c>
      <c r="X226" s="67">
        <f t="shared" si="287"/>
        <v>1.1764731933175512</v>
      </c>
      <c r="Y226" s="67">
        <f t="shared" si="288"/>
        <v>1.8366647136836409</v>
      </c>
      <c r="Z226" s="56">
        <f t="shared" si="289"/>
        <v>1167.4280611477427</v>
      </c>
      <c r="AA226" s="56">
        <f t="shared" si="290"/>
        <v>1121.2516230946173</v>
      </c>
      <c r="AB226" s="50">
        <f t="shared" si="291"/>
        <v>0.51008800802730325</v>
      </c>
      <c r="AC226" s="66">
        <f t="shared" si="292"/>
        <v>3.0513135099906172</v>
      </c>
    </row>
    <row r="227" spans="19:29" x14ac:dyDescent="0.25">
      <c r="S227" s="61">
        <v>0.6</v>
      </c>
      <c r="T227" s="61">
        <f t="shared" si="283"/>
        <v>85.714806645182065</v>
      </c>
      <c r="U227" s="61">
        <f t="shared" si="284"/>
        <v>18.757676934438784</v>
      </c>
      <c r="V227" s="65">
        <f t="shared" si="285"/>
        <v>6.857235733966198E-2</v>
      </c>
      <c r="W227" s="65">
        <f t="shared" si="286"/>
        <v>0.76458968734603461</v>
      </c>
      <c r="X227" s="65">
        <f t="shared" si="287"/>
        <v>1.1661434294579229</v>
      </c>
      <c r="Y227" s="65">
        <f t="shared" si="288"/>
        <v>1.8606151145328182</v>
      </c>
      <c r="Z227" s="64">
        <f t="shared" si="289"/>
        <v>1176.7908977082102</v>
      </c>
      <c r="AA227" s="64">
        <f t="shared" si="290"/>
        <v>1108.1687054835138</v>
      </c>
      <c r="AB227" s="61">
        <f t="shared" si="291"/>
        <v>0.51501606245660581</v>
      </c>
      <c r="AC227" s="61">
        <f t="shared" si="292"/>
        <v>3.046353823562578</v>
      </c>
    </row>
    <row r="228" spans="19:29" x14ac:dyDescent="0.25">
      <c r="S228" s="66">
        <v>0.61</v>
      </c>
      <c r="T228" s="66">
        <f t="shared" si="283"/>
        <v>85.714806645182065</v>
      </c>
      <c r="U228" s="66">
        <f t="shared" si="284"/>
        <v>18.757676934438784</v>
      </c>
      <c r="V228" s="67">
        <f t="shared" si="285"/>
        <v>6.857235733966198E-2</v>
      </c>
      <c r="W228" s="67">
        <f t="shared" si="286"/>
        <v>0.76458968734603461</v>
      </c>
      <c r="X228" s="67">
        <f t="shared" si="287"/>
        <v>1.1562692170376663</v>
      </c>
      <c r="Y228" s="67">
        <f t="shared" si="288"/>
        <v>1.8850058302610357</v>
      </c>
      <c r="Z228" s="56">
        <f t="shared" si="289"/>
        <v>1186.2736376419366</v>
      </c>
      <c r="AA228" s="56">
        <f t="shared" si="290"/>
        <v>1094.6282458271371</v>
      </c>
      <c r="AB228" s="50">
        <f t="shared" si="291"/>
        <v>0.52008972689246369</v>
      </c>
      <c r="AC228" s="66">
        <f t="shared" si="292"/>
        <v>3.0409439905069853</v>
      </c>
    </row>
    <row r="229" spans="19:29" x14ac:dyDescent="0.25">
      <c r="S229" s="66">
        <v>0.62</v>
      </c>
      <c r="T229" s="66">
        <f t="shared" si="283"/>
        <v>85.714806645182065</v>
      </c>
      <c r="U229" s="66">
        <f t="shared" si="284"/>
        <v>18.757676934438784</v>
      </c>
      <c r="V229" s="67">
        <f t="shared" si="285"/>
        <v>6.857235733966198E-2</v>
      </c>
      <c r="W229" s="67">
        <f t="shared" si="286"/>
        <v>0.76458968734603461</v>
      </c>
      <c r="X229" s="67">
        <f t="shared" si="287"/>
        <v>1.1468309963657559</v>
      </c>
      <c r="Y229" s="67">
        <f t="shared" si="288"/>
        <v>1.9098466510198475</v>
      </c>
      <c r="Z229" s="56">
        <f t="shared" si="289"/>
        <v>1195.8788702680249</v>
      </c>
      <c r="AA229" s="56">
        <f t="shared" si="290"/>
        <v>1080.6161148975175</v>
      </c>
      <c r="AB229" s="50">
        <f t="shared" si="291"/>
        <v>0.52531583775092872</v>
      </c>
      <c r="AC229" s="66">
        <f t="shared" si="292"/>
        <v>3.0350686255866335</v>
      </c>
    </row>
    <row r="230" spans="19:29" x14ac:dyDescent="0.25">
      <c r="S230" s="66">
        <v>0.63</v>
      </c>
      <c r="T230" s="66">
        <f t="shared" si="283"/>
        <v>85.714806645182065</v>
      </c>
      <c r="U230" s="66">
        <f t="shared" si="284"/>
        <v>18.757676934438784</v>
      </c>
      <c r="V230" s="67">
        <f t="shared" si="285"/>
        <v>6.857235733966198E-2</v>
      </c>
      <c r="W230" s="67">
        <f t="shared" si="286"/>
        <v>0.76458968734603461</v>
      </c>
      <c r="X230" s="67">
        <f t="shared" si="287"/>
        <v>1.1378104718357334</v>
      </c>
      <c r="Y230" s="67">
        <f t="shared" si="288"/>
        <v>1.9351476426377276</v>
      </c>
      <c r="Z230" s="56">
        <f t="shared" si="289"/>
        <v>1205.6092084277977</v>
      </c>
      <c r="AA230" s="56">
        <f t="shared" si="290"/>
        <v>1066.1177522492583</v>
      </c>
      <c r="AB230" s="50">
        <f t="shared" si="291"/>
        <v>0.53070163329332631</v>
      </c>
      <c r="AC230" s="66">
        <f t="shared" si="292"/>
        <v>3.0287118000169158</v>
      </c>
    </row>
    <row r="231" spans="19:29" x14ac:dyDescent="0.25">
      <c r="S231" s="66">
        <v>0.64</v>
      </c>
      <c r="T231" s="66">
        <f t="shared" si="283"/>
        <v>85.714806645182065</v>
      </c>
      <c r="U231" s="66">
        <f t="shared" si="284"/>
        <v>18.757676934438784</v>
      </c>
      <c r="V231" s="67">
        <f t="shared" si="285"/>
        <v>6.857235733966198E-2</v>
      </c>
      <c r="W231" s="67">
        <f t="shared" si="286"/>
        <v>0.76458968734603461</v>
      </c>
      <c r="X231" s="67">
        <f t="shared" si="287"/>
        <v>1.129190516567806</v>
      </c>
      <c r="Y231" s="67">
        <f t="shared" si="288"/>
        <v>1.9609191544279991</v>
      </c>
      <c r="Z231" s="56">
        <f t="shared" si="289"/>
        <v>1215.4672921431841</v>
      </c>
      <c r="AA231" s="56">
        <f t="shared" si="290"/>
        <v>1051.1181498809519</v>
      </c>
      <c r="AB231" s="50">
        <f t="shared" si="291"/>
        <v>0.53625478643228719</v>
      </c>
      <c r="AC231" s="66">
        <f t="shared" si="292"/>
        <v>3.0218570245603331</v>
      </c>
    </row>
    <row r="232" spans="19:29" x14ac:dyDescent="0.25">
      <c r="S232" s="66">
        <v>0.65</v>
      </c>
      <c r="T232" s="66">
        <f t="shared" ref="T232:T267" si="293">$P$72*$P$70^(1+(1-$S$164/$P$67)^(2/7))</f>
        <v>85.714806645182065</v>
      </c>
      <c r="U232" s="66">
        <f t="shared" ref="U232:U267" si="294">$Q$72*$Q$70^(1+(1-$S$164/$Q$67)^(2/7))</f>
        <v>18.757676934438784</v>
      </c>
      <c r="V232" s="67">
        <f t="shared" ref="V232:V267" si="295">(U232/T232)*EXP(-1*$P$71/($S$165*$S$164))</f>
        <v>6.857235733966198E-2</v>
      </c>
      <c r="W232" s="67">
        <f t="shared" ref="W232:W267" si="296">(T232/U232)*EXP(-1*$Q$71/($S$165*$S$164))</f>
        <v>0.76458968734603461</v>
      </c>
      <c r="X232" s="67">
        <f t="shared" ref="X232:X267" si="297">IF($P$61,1,EXP(-1*LN(S232+(1-S232)*V232)+(1-S232)*(V232/(S232+(1-S232)*V232)-W232/(1-S232+S232*W232))))</f>
        <v>1.1209550856702897</v>
      </c>
      <c r="Y232" s="67">
        <f t="shared" ref="Y232:Y267" si="298">IF($P$61,1,EXP(-1*LN(1-S232+S232*W232)-S232*(V232/(S232+(1-S232)*V232)-W232/(1-S232+S232*W232))))</f>
        <v>1.9871718273360508</v>
      </c>
      <c r="Z232" s="56">
        <f t="shared" ref="Z232:Z267" si="299">S232*X232*EXP($P$64-$P$65/($P$66+$S$164))</f>
        <v>1225.4557920751301</v>
      </c>
      <c r="AA232" s="56">
        <f t="shared" ref="AA232:AA267" si="300">(1-S232)*Y232*EXP($Q$64-$Q$65/($Q$66+$S$164))</f>
        <v>1035.6018353758652</v>
      </c>
      <c r="AB232" s="50">
        <f t="shared" ref="AB232:AB267" si="301">Z232/(Z232+AA232)</f>
        <v>0.54198344049136349</v>
      </c>
      <c r="AC232" s="66">
        <f t="shared" ref="AC232:AC267" si="302">(Z232+AA232)/750.06376</f>
        <v>3.0144872316601394</v>
      </c>
    </row>
    <row r="233" spans="19:29" x14ac:dyDescent="0.25">
      <c r="S233" s="66">
        <v>0.66</v>
      </c>
      <c r="T233" s="66">
        <f t="shared" si="293"/>
        <v>85.714806645182065</v>
      </c>
      <c r="U233" s="66">
        <f t="shared" si="294"/>
        <v>18.757676934438784</v>
      </c>
      <c r="V233" s="67">
        <f t="shared" si="295"/>
        <v>6.857235733966198E-2</v>
      </c>
      <c r="W233" s="67">
        <f t="shared" si="296"/>
        <v>0.76458968734603461</v>
      </c>
      <c r="X233" s="67">
        <f t="shared" si="297"/>
        <v>1.1130891372319922</v>
      </c>
      <c r="Y233" s="67">
        <f t="shared" si="298"/>
        <v>2.0139166024330559</v>
      </c>
      <c r="Z233" s="56">
        <f t="shared" si="299"/>
        <v>1235.5774128106359</v>
      </c>
      <c r="AA233" s="56">
        <f t="shared" si="300"/>
        <v>1019.5528544901734</v>
      </c>
      <c r="AB233" s="50">
        <f t="shared" si="301"/>
        <v>0.54789624826840366</v>
      </c>
      <c r="AC233" s="66">
        <f t="shared" si="302"/>
        <v>3.0065847566089707</v>
      </c>
    </row>
    <row r="234" spans="19:29" x14ac:dyDescent="0.25">
      <c r="S234" s="66">
        <v>0.67</v>
      </c>
      <c r="T234" s="66">
        <f t="shared" si="293"/>
        <v>85.714806645182065</v>
      </c>
      <c r="U234" s="66">
        <f t="shared" si="294"/>
        <v>18.757676934438784</v>
      </c>
      <c r="V234" s="67">
        <f t="shared" si="295"/>
        <v>6.857235733966198E-2</v>
      </c>
      <c r="W234" s="67">
        <f t="shared" si="296"/>
        <v>0.76458968734603461</v>
      </c>
      <c r="X234" s="67">
        <f t="shared" si="297"/>
        <v>1.1055785602602188</v>
      </c>
      <c r="Y234" s="67">
        <f t="shared" si="298"/>
        <v>2.0411647297643909</v>
      </c>
      <c r="Z234" s="56">
        <f t="shared" si="299"/>
        <v>1245.8348960036551</v>
      </c>
      <c r="AA234" s="56">
        <f t="shared" si="300"/>
        <v>1002.9547531566683</v>
      </c>
      <c r="AB234" s="50">
        <f t="shared" si="301"/>
        <v>0.55400241479626078</v>
      </c>
      <c r="AC234" s="66">
        <f t="shared" si="302"/>
        <v>2.9981313177433386</v>
      </c>
    </row>
    <row r="235" spans="19:29" x14ac:dyDescent="0.25">
      <c r="S235" s="66">
        <v>0.68</v>
      </c>
      <c r="T235" s="66">
        <f t="shared" si="293"/>
        <v>85.714806645182065</v>
      </c>
      <c r="U235" s="66">
        <f t="shared" si="294"/>
        <v>18.757676934438784</v>
      </c>
      <c r="V235" s="67">
        <f t="shared" si="295"/>
        <v>6.857235733966198E-2</v>
      </c>
      <c r="W235" s="67">
        <f t="shared" si="296"/>
        <v>0.76458968734603461</v>
      </c>
      <c r="X235" s="67">
        <f t="shared" si="297"/>
        <v>1.0984101088689386</v>
      </c>
      <c r="Y235" s="67">
        <f t="shared" si="298"/>
        <v>2.0689277775618611</v>
      </c>
      <c r="Z235" s="56">
        <f t="shared" si="299"/>
        <v>1256.2310233921901</v>
      </c>
      <c r="AA235" s="56">
        <f t="shared" si="300"/>
        <v>985.7905588712963</v>
      </c>
      <c r="AB235" s="50">
        <f t="shared" si="301"/>
        <v>0.56031174424464369</v>
      </c>
      <c r="AC235" s="66">
        <f t="shared" si="302"/>
        <v>2.9891079956502451</v>
      </c>
    </row>
    <row r="236" spans="19:29" x14ac:dyDescent="0.25">
      <c r="S236" s="66">
        <v>0.69</v>
      </c>
      <c r="T236" s="66">
        <f t="shared" si="293"/>
        <v>85.714806645182065</v>
      </c>
      <c r="U236" s="66">
        <f t="shared" si="294"/>
        <v>18.757676934438784</v>
      </c>
      <c r="V236" s="67">
        <f t="shared" si="295"/>
        <v>6.857235733966198E-2</v>
      </c>
      <c r="W236" s="67">
        <f t="shared" si="296"/>
        <v>0.76458968734603461</v>
      </c>
      <c r="X236" s="67">
        <f t="shared" si="297"/>
        <v>1.0915713421001034</v>
      </c>
      <c r="Y236" s="67">
        <f t="shared" si="298"/>
        <v>2.097217641829781</v>
      </c>
      <c r="Z236" s="56">
        <f t="shared" si="299"/>
        <v>1266.7686197113876</v>
      </c>
      <c r="AA236" s="56">
        <f t="shared" si="300"/>
        <v>968.04276142925789</v>
      </c>
      <c r="AB236" s="50">
        <f t="shared" si="301"/>
        <v>0.56683469146502652</v>
      </c>
      <c r="AC236" s="66">
        <f t="shared" si="302"/>
        <v>2.9794952113679583</v>
      </c>
    </row>
    <row r="237" spans="19:29" x14ac:dyDescent="0.25">
      <c r="S237" s="61">
        <v>0.7</v>
      </c>
      <c r="T237" s="61">
        <f t="shared" si="293"/>
        <v>85.714806645182065</v>
      </c>
      <c r="U237" s="61">
        <f t="shared" si="294"/>
        <v>18.757676934438784</v>
      </c>
      <c r="V237" s="65">
        <f t="shared" si="295"/>
        <v>6.857235733966198E-2</v>
      </c>
      <c r="W237" s="65">
        <f t="shared" si="296"/>
        <v>0.76458968734603461</v>
      </c>
      <c r="X237" s="65">
        <f t="shared" si="297"/>
        <v>1.0850505688298189</v>
      </c>
      <c r="Y237" s="65">
        <f t="shared" si="298"/>
        <v>2.1260465563158175</v>
      </c>
      <c r="Z237" s="64">
        <f t="shared" si="299"/>
        <v>1277.4505555203139</v>
      </c>
      <c r="AA237" s="64">
        <f t="shared" si="300"/>
        <v>949.69329297656259</v>
      </c>
      <c r="AB237" s="61">
        <f t="shared" si="301"/>
        <v>0.57358241874788596</v>
      </c>
      <c r="AC237" s="61">
        <f t="shared" si="302"/>
        <v>2.9692727035590636</v>
      </c>
    </row>
    <row r="238" spans="19:29" x14ac:dyDescent="0.25">
      <c r="S238" s="66">
        <v>0.71</v>
      </c>
      <c r="T238" s="66">
        <f t="shared" si="293"/>
        <v>85.714806645182065</v>
      </c>
      <c r="U238" s="66">
        <f t="shared" si="294"/>
        <v>18.757676934438784</v>
      </c>
      <c r="V238" s="67">
        <f t="shared" si="295"/>
        <v>6.857235733966198E-2</v>
      </c>
      <c r="W238" s="67">
        <f t="shared" si="296"/>
        <v>0.76458968734603461</v>
      </c>
      <c r="X238" s="67">
        <f t="shared" si="297"/>
        <v>1.07883679727127</v>
      </c>
      <c r="Y238" s="67">
        <f t="shared" si="298"/>
        <v>2.1554271028784036</v>
      </c>
      <c r="Z238" s="56">
        <f t="shared" si="299"/>
        <v>1288.2797499582005</v>
      </c>
      <c r="AA238" s="56">
        <f t="shared" si="300"/>
        <v>930.72350734204724</v>
      </c>
      <c r="AB238" s="50">
        <f t="shared" si="301"/>
        <v>0.58056685843967037</v>
      </c>
      <c r="AC238" s="66">
        <f t="shared" si="302"/>
        <v>2.9584195046301764</v>
      </c>
    </row>
    <row r="239" spans="19:29" x14ac:dyDescent="0.25">
      <c r="S239" s="66">
        <v>0.72</v>
      </c>
      <c r="T239" s="66">
        <f t="shared" si="293"/>
        <v>85.714806645182065</v>
      </c>
      <c r="U239" s="66">
        <f t="shared" si="294"/>
        <v>18.757676934438784</v>
      </c>
      <c r="V239" s="67">
        <f t="shared" si="295"/>
        <v>6.857235733966198E-2</v>
      </c>
      <c r="W239" s="67">
        <f t="shared" si="296"/>
        <v>0.76458968734603461</v>
      </c>
      <c r="X239" s="67">
        <f t="shared" si="297"/>
        <v>1.0729196886392116</v>
      </c>
      <c r="Y239" s="67">
        <f t="shared" si="298"/>
        <v>2.1853722222634158</v>
      </c>
      <c r="Z239" s="56">
        <f t="shared" si="299"/>
        <v>1299.2591734443506</v>
      </c>
      <c r="AA239" s="56">
        <f t="shared" si="300"/>
        <v>911.11415861380408</v>
      </c>
      <c r="AB239" s="50">
        <f t="shared" si="301"/>
        <v>0.58780078215772069</v>
      </c>
      <c r="AC239" s="66">
        <f t="shared" si="302"/>
        <v>2.9469139157691804</v>
      </c>
    </row>
    <row r="240" spans="19:29" x14ac:dyDescent="0.25">
      <c r="S240" s="66">
        <v>0.73</v>
      </c>
      <c r="T240" s="66">
        <f t="shared" si="293"/>
        <v>85.714806645182065</v>
      </c>
      <c r="U240" s="66">
        <f t="shared" si="294"/>
        <v>18.757676934438784</v>
      </c>
      <c r="V240" s="67">
        <f t="shared" si="295"/>
        <v>6.857235733966198E-2</v>
      </c>
      <c r="W240" s="67">
        <f t="shared" si="296"/>
        <v>0.76458968734603461</v>
      </c>
      <c r="X240" s="67">
        <f t="shared" si="297"/>
        <v>1.0672895145873948</v>
      </c>
      <c r="Y240" s="67">
        <f t="shared" si="298"/>
        <v>2.2158952253036732</v>
      </c>
      <c r="Z240" s="56">
        <f t="shared" si="299"/>
        <v>1310.3918503345083</v>
      </c>
      <c r="AA240" s="56">
        <f t="shared" si="300"/>
        <v>890.8453789228189</v>
      </c>
      <c r="AB240" s="50">
        <f t="shared" si="301"/>
        <v>0.59529787744713902</v>
      </c>
      <c r="AC240" s="66">
        <f t="shared" si="302"/>
        <v>2.9347334808674495</v>
      </c>
    </row>
    <row r="241" spans="19:29" x14ac:dyDescent="0.25">
      <c r="S241" s="66">
        <v>0.74</v>
      </c>
      <c r="T241" s="66">
        <f t="shared" si="293"/>
        <v>85.714806645182065</v>
      </c>
      <c r="U241" s="66">
        <f t="shared" si="294"/>
        <v>18.757676934438784</v>
      </c>
      <c r="V241" s="67">
        <f t="shared" si="295"/>
        <v>6.857235733966198E-2</v>
      </c>
      <c r="W241" s="67">
        <f t="shared" si="296"/>
        <v>0.76458968734603461</v>
      </c>
      <c r="X241" s="67">
        <f t="shared" si="297"/>
        <v>1.0619371180713508</v>
      </c>
      <c r="Y241" s="67">
        <f t="shared" si="298"/>
        <v>2.247009804555713</v>
      </c>
      <c r="Z241" s="56">
        <f t="shared" si="299"/>
        <v>1321.6808615452849</v>
      </c>
      <c r="AA241" s="56">
        <f t="shared" si="300"/>
        <v>869.89665539534417</v>
      </c>
      <c r="AB241" s="50">
        <f t="shared" si="301"/>
        <v>0.60307283284704827</v>
      </c>
      <c r="AC241" s="66">
        <f t="shared" si="302"/>
        <v>2.9218549592912324</v>
      </c>
    </row>
    <row r="242" spans="19:29" x14ac:dyDescent="0.25">
      <c r="S242" s="66">
        <v>0.75</v>
      </c>
      <c r="T242" s="66">
        <f t="shared" si="293"/>
        <v>85.714806645182065</v>
      </c>
      <c r="U242" s="66">
        <f t="shared" si="294"/>
        <v>18.757676934438784</v>
      </c>
      <c r="V242" s="67">
        <f t="shared" si="295"/>
        <v>6.857235733966198E-2</v>
      </c>
      <c r="W242" s="67">
        <f t="shared" si="296"/>
        <v>0.76458968734603461</v>
      </c>
      <c r="X242" s="67">
        <f t="shared" si="297"/>
        <v>1.0568538773251912</v>
      </c>
      <c r="Y242" s="67">
        <f t="shared" si="298"/>
        <v>2.2787300463892088</v>
      </c>
      <c r="Z242" s="56">
        <f t="shared" si="299"/>
        <v>1333.1293471571948</v>
      </c>
      <c r="AA242" s="56">
        <f t="shared" si="300"/>
        <v>848.24680623414861</v>
      </c>
      <c r="AB242" s="50">
        <f t="shared" si="301"/>
        <v>0.61114143247811903</v>
      </c>
      <c r="AC242" s="66">
        <f t="shared" si="302"/>
        <v>2.9082542974631163</v>
      </c>
    </row>
    <row r="243" spans="19:29" x14ac:dyDescent="0.25">
      <c r="S243" s="66">
        <v>0.76</v>
      </c>
      <c r="T243" s="66">
        <f t="shared" si="293"/>
        <v>85.714806645182065</v>
      </c>
      <c r="U243" s="66">
        <f t="shared" si="294"/>
        <v>18.757676934438784</v>
      </c>
      <c r="V243" s="67">
        <f t="shared" si="295"/>
        <v>6.857235733966198E-2</v>
      </c>
      <c r="W243" s="67">
        <f t="shared" si="296"/>
        <v>0.76458968734603461</v>
      </c>
      <c r="X243" s="67">
        <f t="shared" si="297"/>
        <v>1.0520316726731718</v>
      </c>
      <c r="Y243" s="67">
        <f t="shared" si="298"/>
        <v>2.3110704435452862</v>
      </c>
      <c r="Z243" s="56">
        <f t="shared" si="299"/>
        <v>1344.7405090059633</v>
      </c>
      <c r="AA243" s="56">
        <f t="shared" si="300"/>
        <v>825.87395588727475</v>
      </c>
      <c r="AB243" s="50">
        <f t="shared" si="301"/>
        <v>0.61952066143266238</v>
      </c>
      <c r="AC243" s="66">
        <f t="shared" si="302"/>
        <v>2.8939065992112964</v>
      </c>
    </row>
    <row r="244" spans="19:29" x14ac:dyDescent="0.25">
      <c r="S244" s="66">
        <v>0.77</v>
      </c>
      <c r="T244" s="66">
        <f t="shared" si="293"/>
        <v>85.714806645182065</v>
      </c>
      <c r="U244" s="66">
        <f t="shared" si="294"/>
        <v>18.757676934438784</v>
      </c>
      <c r="V244" s="67">
        <f t="shared" si="295"/>
        <v>6.857235733966198E-2</v>
      </c>
      <c r="W244" s="67">
        <f t="shared" si="296"/>
        <v>0.76458968734603461</v>
      </c>
      <c r="X244" s="67">
        <f t="shared" si="297"/>
        <v>1.0474628559251602</v>
      </c>
      <c r="Y244" s="67">
        <f t="shared" si="298"/>
        <v>2.344045908180969</v>
      </c>
      <c r="Z244" s="56">
        <f t="shared" si="299"/>
        <v>1356.5176132709751</v>
      </c>
      <c r="AA244" s="56">
        <f t="shared" si="300"/>
        <v>802.75550926133417</v>
      </c>
      <c r="AB244" s="50">
        <f t="shared" si="301"/>
        <v>0.62822882344782094</v>
      </c>
      <c r="AC244" s="66">
        <f t="shared" si="302"/>
        <v>2.8787860948412027</v>
      </c>
    </row>
    <row r="245" spans="19:29" x14ac:dyDescent="0.25">
      <c r="S245" s="66">
        <v>0.78</v>
      </c>
      <c r="T245" s="66">
        <f t="shared" si="293"/>
        <v>85.714806645182065</v>
      </c>
      <c r="U245" s="66">
        <f t="shared" si="294"/>
        <v>18.757676934438784</v>
      </c>
      <c r="V245" s="67">
        <f t="shared" si="295"/>
        <v>6.857235733966198E-2</v>
      </c>
      <c r="W245" s="67">
        <f t="shared" si="296"/>
        <v>0.76458968734603461</v>
      </c>
      <c r="X245" s="67">
        <f t="shared" si="297"/>
        <v>1.0431402221303845</v>
      </c>
      <c r="Y245" s="67">
        <f t="shared" si="298"/>
        <v>2.3776717854178915</v>
      </c>
      <c r="Z245" s="56">
        <f t="shared" si="299"/>
        <v>1368.4639930690835</v>
      </c>
      <c r="AA245" s="56">
        <f t="shared" si="300"/>
        <v>778.8681249346098</v>
      </c>
      <c r="AB245" s="50">
        <f t="shared" si="301"/>
        <v>0.63728567257742186</v>
      </c>
      <c r="AC245" s="66">
        <f t="shared" si="302"/>
        <v>2.8628661088807879</v>
      </c>
    </row>
    <row r="246" spans="19:29" x14ac:dyDescent="0.25">
      <c r="S246" s="66">
        <v>0.79</v>
      </c>
      <c r="T246" s="66">
        <f t="shared" si="293"/>
        <v>85.714806645182065</v>
      </c>
      <c r="U246" s="66">
        <f t="shared" si="294"/>
        <v>18.757676934438784</v>
      </c>
      <c r="V246" s="67">
        <f t="shared" si="295"/>
        <v>6.857235733966198E-2</v>
      </c>
      <c r="W246" s="67">
        <f t="shared" si="296"/>
        <v>0.76458968734603461</v>
      </c>
      <c r="X246" s="67">
        <f t="shared" si="297"/>
        <v>1.0390569834862422</v>
      </c>
      <c r="Y246" s="67">
        <f t="shared" si="298"/>
        <v>2.4119638674144763</v>
      </c>
      <c r="Z246" s="56">
        <f t="shared" si="299"/>
        <v>1380.5830510614087</v>
      </c>
      <c r="AA246" s="56">
        <f t="shared" si="300"/>
        <v>754.18768732341493</v>
      </c>
      <c r="AB246" s="50">
        <f t="shared" si="301"/>
        <v>0.64671256085604933</v>
      </c>
      <c r="AC246" s="66">
        <f t="shared" si="302"/>
        <v>2.8461190264475964</v>
      </c>
    </row>
    <row r="247" spans="19:29" x14ac:dyDescent="0.25">
      <c r="S247" s="61">
        <v>0.8</v>
      </c>
      <c r="T247" s="61">
        <f t="shared" si="293"/>
        <v>85.714806645182065</v>
      </c>
      <c r="U247" s="61">
        <f t="shared" si="294"/>
        <v>18.757676934438784</v>
      </c>
      <c r="V247" s="65">
        <f t="shared" si="295"/>
        <v>6.857235733966198E-2</v>
      </c>
      <c r="W247" s="65">
        <f t="shared" si="296"/>
        <v>0.76458968734603461</v>
      </c>
      <c r="X247" s="65">
        <f t="shared" si="297"/>
        <v>1.035206745218906</v>
      </c>
      <c r="Y247" s="65">
        <f t="shared" si="298"/>
        <v>2.4469384079817198</v>
      </c>
      <c r="Z247" s="64">
        <f t="shared" si="299"/>
        <v>1392.8782620802617</v>
      </c>
      <c r="AA247" s="64">
        <f t="shared" si="300"/>
        <v>728.68927775314023</v>
      </c>
      <c r="AB247" s="61">
        <f t="shared" si="301"/>
        <v>0.65653260427883375</v>
      </c>
      <c r="AC247" s="61">
        <f t="shared" si="302"/>
        <v>2.8285162581823737</v>
      </c>
    </row>
    <row r="248" spans="19:29" x14ac:dyDescent="0.25">
      <c r="S248" s="66">
        <v>0.81</v>
      </c>
      <c r="T248" s="66">
        <f t="shared" si="293"/>
        <v>85.714806645182065</v>
      </c>
      <c r="U248" s="66">
        <f t="shared" si="294"/>
        <v>18.757676934438784</v>
      </c>
      <c r="V248" s="67">
        <f t="shared" si="295"/>
        <v>6.857235733966198E-2</v>
      </c>
      <c r="W248" s="67">
        <f t="shared" si="296"/>
        <v>0.76458968734603461</v>
      </c>
      <c r="X248" s="67">
        <f t="shared" si="297"/>
        <v>1.0315834832702568</v>
      </c>
      <c r="Y248" s="67">
        <f t="shared" si="298"/>
        <v>2.4826121377638413</v>
      </c>
      <c r="Z248" s="56">
        <f t="shared" si="299"/>
        <v>1405.353175782911</v>
      </c>
      <c r="AA248" s="56">
        <f t="shared" si="300"/>
        <v>702.34714438334834</v>
      </c>
      <c r="AB248" s="50">
        <f t="shared" si="301"/>
        <v>0.66677086981324474</v>
      </c>
      <c r="AC248" s="66">
        <f t="shared" si="302"/>
        <v>2.8100282036906559</v>
      </c>
    </row>
    <row r="249" spans="19:29" x14ac:dyDescent="0.25">
      <c r="S249" s="66">
        <v>0.82</v>
      </c>
      <c r="T249" s="66">
        <f t="shared" si="293"/>
        <v>85.714806645182065</v>
      </c>
      <c r="U249" s="66">
        <f t="shared" si="294"/>
        <v>18.757676934438784</v>
      </c>
      <c r="V249" s="67">
        <f t="shared" si="295"/>
        <v>6.857235733966198E-2</v>
      </c>
      <c r="W249" s="67">
        <f t="shared" si="296"/>
        <v>0.76458968734603461</v>
      </c>
      <c r="X249" s="67">
        <f t="shared" si="297"/>
        <v>1.0281815236415557</v>
      </c>
      <c r="Y249" s="67">
        <f t="shared" si="298"/>
        <v>2.5190022800061231</v>
      </c>
      <c r="Z249" s="56">
        <f t="shared" si="299"/>
        <v>1418.0114193385559</v>
      </c>
      <c r="AA249" s="56">
        <f t="shared" si="300"/>
        <v>675.13467093402232</v>
      </c>
      <c r="AB249" s="50">
        <f t="shared" si="301"/>
        <v>0.67745458662844527</v>
      </c>
      <c r="AC249" s="66">
        <f t="shared" si="302"/>
        <v>2.790624213430307</v>
      </c>
    </row>
    <row r="250" spans="19:29" x14ac:dyDescent="0.25">
      <c r="S250" s="66">
        <v>0.83</v>
      </c>
      <c r="T250" s="66">
        <f t="shared" si="293"/>
        <v>85.714806645182065</v>
      </c>
      <c r="U250" s="66">
        <f t="shared" si="294"/>
        <v>18.757676934438784</v>
      </c>
      <c r="V250" s="67">
        <f t="shared" si="295"/>
        <v>6.857235733966198E-2</v>
      </c>
      <c r="W250" s="67">
        <f t="shared" si="296"/>
        <v>0.76458968734603461</v>
      </c>
      <c r="X250" s="67">
        <f t="shared" si="297"/>
        <v>1.0249955232584611</v>
      </c>
      <c r="Y250" s="67">
        <f t="shared" si="298"/>
        <v>2.5561265669333975</v>
      </c>
      <c r="Z250" s="56">
        <f t="shared" si="299"/>
        <v>1430.8567001545489</v>
      </c>
      <c r="AA250" s="56">
        <f t="shared" si="300"/>
        <v>647.02434415770267</v>
      </c>
      <c r="AB250" s="50">
        <f t="shared" si="301"/>
        <v>0.68861338529036997</v>
      </c>
      <c r="AC250" s="66">
        <f t="shared" si="302"/>
        <v>2.7702725489793716</v>
      </c>
    </row>
    <row r="251" spans="19:29" x14ac:dyDescent="0.25">
      <c r="S251" s="66">
        <v>0.84</v>
      </c>
      <c r="T251" s="66">
        <f t="shared" si="293"/>
        <v>85.714806645182065</v>
      </c>
      <c r="U251" s="66">
        <f t="shared" si="294"/>
        <v>18.757676934438784</v>
      </c>
      <c r="V251" s="67">
        <f t="shared" si="295"/>
        <v>6.857235733966198E-2</v>
      </c>
      <c r="W251" s="67">
        <f t="shared" si="296"/>
        <v>0.76458968734603461</v>
      </c>
      <c r="X251" s="67">
        <f t="shared" si="297"/>
        <v>1.0220204522347267</v>
      </c>
      <c r="Y251" s="67">
        <f t="shared" si="298"/>
        <v>2.594003256763842</v>
      </c>
      <c r="Z251" s="56">
        <f t="shared" si="299"/>
        <v>1443.8928086476792</v>
      </c>
      <c r="AA251" s="56">
        <f t="shared" si="300"/>
        <v>617.98771999974576</v>
      </c>
      <c r="AB251" s="50">
        <f t="shared" si="301"/>
        <v>0.70027956934772551</v>
      </c>
      <c r="AC251" s="66">
        <f t="shared" si="302"/>
        <v>2.7489403416149911</v>
      </c>
    </row>
    <row r="252" spans="19:29" x14ac:dyDescent="0.25">
      <c r="S252" s="66">
        <v>0.85</v>
      </c>
      <c r="T252" s="66">
        <f t="shared" si="293"/>
        <v>85.714806645182065</v>
      </c>
      <c r="U252" s="66">
        <f t="shared" si="294"/>
        <v>18.757676934438784</v>
      </c>
      <c r="V252" s="67">
        <f t="shared" si="295"/>
        <v>6.857235733966198E-2</v>
      </c>
      <c r="W252" s="67">
        <f t="shared" si="296"/>
        <v>0.76458968734603461</v>
      </c>
      <c r="X252" s="67">
        <f t="shared" si="297"/>
        <v>1.0192515774233026</v>
      </c>
      <c r="Y252" s="67">
        <f t="shared" si="298"/>
        <v>2.6326511513839552</v>
      </c>
      <c r="Z252" s="56">
        <f t="shared" si="299"/>
        <v>1457.1236210661068</v>
      </c>
      <c r="AA252" s="56">
        <f t="shared" si="300"/>
        <v>587.99538838625722</v>
      </c>
      <c r="AB252" s="50">
        <f t="shared" si="301"/>
        <v>0.7124884245520221</v>
      </c>
      <c r="AC252" s="66">
        <f t="shared" si="302"/>
        <v>2.7265935491302287</v>
      </c>
    </row>
    <row r="253" spans="19:29" x14ac:dyDescent="0.25">
      <c r="S253" s="66">
        <v>0.86</v>
      </c>
      <c r="T253" s="66">
        <f t="shared" si="293"/>
        <v>85.714806645182065</v>
      </c>
      <c r="U253" s="66">
        <f t="shared" si="294"/>
        <v>18.757676934438784</v>
      </c>
      <c r="V253" s="67">
        <f t="shared" si="295"/>
        <v>6.857235733966198E-2</v>
      </c>
      <c r="W253" s="67">
        <f t="shared" si="296"/>
        <v>0.76458968734603461</v>
      </c>
      <c r="X253" s="67">
        <f t="shared" si="297"/>
        <v>1.0166844471538043</v>
      </c>
      <c r="Y253" s="67">
        <f t="shared" si="298"/>
        <v>2.67208961471189</v>
      </c>
      <c r="Z253" s="56">
        <f t="shared" si="299"/>
        <v>1470.5531023673743</v>
      </c>
      <c r="AA253" s="56">
        <f t="shared" si="300"/>
        <v>557.01693657645785</v>
      </c>
      <c r="AB253" s="50">
        <f t="shared" si="301"/>
        <v>0.72527857194683654</v>
      </c>
      <c r="AC253" s="66">
        <f t="shared" si="302"/>
        <v>2.7031969108117315</v>
      </c>
    </row>
    <row r="254" spans="19:29" x14ac:dyDescent="0.25">
      <c r="S254" s="66">
        <v>0.87</v>
      </c>
      <c r="T254" s="66">
        <f t="shared" si="293"/>
        <v>85.714806645182065</v>
      </c>
      <c r="U254" s="66">
        <f t="shared" si="294"/>
        <v>18.757676934438784</v>
      </c>
      <c r="V254" s="67">
        <f t="shared" si="295"/>
        <v>6.857235733966198E-2</v>
      </c>
      <c r="W254" s="67">
        <f t="shared" si="296"/>
        <v>0.76458968734603461</v>
      </c>
      <c r="X254" s="67">
        <f t="shared" si="297"/>
        <v>1.0143148770645101</v>
      </c>
      <c r="Y254" s="67">
        <f t="shared" si="298"/>
        <v>2.7123385917776504</v>
      </c>
      <c r="Z254" s="56">
        <f t="shared" si="299"/>
        <v>1484.1853091577873</v>
      </c>
      <c r="AA254" s="56">
        <f t="shared" si="300"/>
        <v>525.02091101325118</v>
      </c>
      <c r="AB254" s="50">
        <f t="shared" si="301"/>
        <v>0.73869237227000151</v>
      </c>
      <c r="AC254" s="66">
        <f t="shared" si="302"/>
        <v>2.6787139004969904</v>
      </c>
    </row>
    <row r="255" spans="19:29" x14ac:dyDescent="0.25">
      <c r="S255" s="66">
        <v>0.88</v>
      </c>
      <c r="T255" s="66">
        <f t="shared" si="293"/>
        <v>85.714806645182065</v>
      </c>
      <c r="U255" s="66">
        <f t="shared" si="294"/>
        <v>18.757676934438784</v>
      </c>
      <c r="V255" s="67">
        <f t="shared" si="295"/>
        <v>6.857235733966198E-2</v>
      </c>
      <c r="W255" s="67">
        <f t="shared" si="296"/>
        <v>0.76458968734603461</v>
      </c>
      <c r="X255" s="67">
        <f t="shared" si="297"/>
        <v>1.0121389369453342</v>
      </c>
      <c r="Y255" s="67">
        <f t="shared" si="298"/>
        <v>2.7534186285500692</v>
      </c>
      <c r="Z255" s="56">
        <f t="shared" si="299"/>
        <v>1498.0243926983612</v>
      </c>
      <c r="AA255" s="56">
        <f t="shared" si="300"/>
        <v>491.97477760261989</v>
      </c>
      <c r="AB255" s="50">
        <f t="shared" si="301"/>
        <v>0.75277639059105217</v>
      </c>
      <c r="AC255" s="66">
        <f t="shared" si="302"/>
        <v>2.6531066776256211</v>
      </c>
    </row>
    <row r="256" spans="19:29" x14ac:dyDescent="0.25">
      <c r="S256" s="66">
        <v>0.89</v>
      </c>
      <c r="T256" s="66">
        <f t="shared" si="293"/>
        <v>85.714806645182065</v>
      </c>
      <c r="U256" s="66">
        <f t="shared" si="294"/>
        <v>18.757676934438784</v>
      </c>
      <c r="V256" s="67">
        <f t="shared" si="295"/>
        <v>6.857235733966198E-2</v>
      </c>
      <c r="W256" s="67">
        <f t="shared" si="296"/>
        <v>0.76458968734603461</v>
      </c>
      <c r="X256" s="67">
        <f t="shared" si="297"/>
        <v>1.010152938515682</v>
      </c>
      <c r="Y256" s="67">
        <f t="shared" si="298"/>
        <v>2.7953508925419626</v>
      </c>
      <c r="Z256" s="56">
        <f t="shared" si="299"/>
        <v>1512.0746019824542</v>
      </c>
      <c r="AA256" s="56">
        <f t="shared" si="300"/>
        <v>457.8448803491579</v>
      </c>
      <c r="AB256" s="50">
        <f t="shared" si="301"/>
        <v>0.76758193192381186</v>
      </c>
      <c r="AC256" s="66">
        <f t="shared" si="302"/>
        <v>2.6263360361945924</v>
      </c>
    </row>
    <row r="257" spans="19:29" x14ac:dyDescent="0.25">
      <c r="S257" s="61">
        <v>0.9</v>
      </c>
      <c r="T257" s="61">
        <f t="shared" si="293"/>
        <v>85.714806645182065</v>
      </c>
      <c r="U257" s="61">
        <f t="shared" si="294"/>
        <v>18.757676934438784</v>
      </c>
      <c r="V257" s="65">
        <f t="shared" si="295"/>
        <v>6.857235733966198E-2</v>
      </c>
      <c r="W257" s="65">
        <f t="shared" si="296"/>
        <v>0.76458968734603461</v>
      </c>
      <c r="X257" s="65">
        <f t="shared" si="297"/>
        <v>1.0083534240678309</v>
      </c>
      <c r="Y257" s="65">
        <f t="shared" si="298"/>
        <v>2.8381571942263712</v>
      </c>
      <c r="Z257" s="64">
        <f t="shared" si="299"/>
        <v>1526.3402868901724</v>
      </c>
      <c r="AA257" s="64">
        <f t="shared" si="300"/>
        <v>422.59639827153018</v>
      </c>
      <c r="AB257" s="61">
        <f t="shared" si="301"/>
        <v>0.7831656607990487</v>
      </c>
      <c r="AC257" s="61">
        <f t="shared" si="302"/>
        <v>2.5983613515225725</v>
      </c>
    </row>
    <row r="258" spans="19:29" x14ac:dyDescent="0.25">
      <c r="S258" s="66">
        <v>0.91</v>
      </c>
      <c r="T258" s="66">
        <f t="shared" si="293"/>
        <v>85.714806645182065</v>
      </c>
      <c r="U258" s="66">
        <f t="shared" si="294"/>
        <v>18.757676934438784</v>
      </c>
      <c r="V258" s="67">
        <f t="shared" si="295"/>
        <v>6.857235733966198E-2</v>
      </c>
      <c r="W258" s="67">
        <f t="shared" si="296"/>
        <v>0.76458968734603461</v>
      </c>
      <c r="X258" s="67">
        <f t="shared" si="297"/>
        <v>1.006737155912566</v>
      </c>
      <c r="Y258" s="67">
        <f t="shared" si="298"/>
        <v>2.8818600092984514</v>
      </c>
      <c r="Z258" s="56">
        <f t="shared" si="299"/>
        <v>1540.8259014246023</v>
      </c>
      <c r="AA258" s="56">
        <f t="shared" si="300"/>
        <v>386.19330051795305</v>
      </c>
      <c r="AB258" s="50">
        <f t="shared" si="301"/>
        <v>0.79959032056938195</v>
      </c>
      <c r="AC258" s="66">
        <f t="shared" si="302"/>
        <v>2.5691405247235988</v>
      </c>
    </row>
    <row r="259" spans="19:29" x14ac:dyDescent="0.25">
      <c r="S259" s="66">
        <v>0.92</v>
      </c>
      <c r="T259" s="66">
        <f t="shared" si="293"/>
        <v>85.714806645182065</v>
      </c>
      <c r="U259" s="66">
        <f t="shared" si="294"/>
        <v>18.757676934438784</v>
      </c>
      <c r="V259" s="67">
        <f t="shared" si="295"/>
        <v>6.857235733966198E-2</v>
      </c>
      <c r="W259" s="67">
        <f t="shared" si="296"/>
        <v>0.76458968734603461</v>
      </c>
      <c r="X259" s="67">
        <f t="shared" si="297"/>
        <v>1.0053011065693043</v>
      </c>
      <c r="Y259" s="67">
        <f t="shared" si="298"/>
        <v>2.926482501819236</v>
      </c>
      <c r="Z259" s="56">
        <f t="shared" si="299"/>
        <v>1555.5360070349452</v>
      </c>
      <c r="AA259" s="56">
        <f t="shared" si="300"/>
        <v>348.59829959786919</v>
      </c>
      <c r="AB259" s="50">
        <f t="shared" si="301"/>
        <v>0.81692557169755797</v>
      </c>
      <c r="AC259" s="66">
        <f t="shared" si="302"/>
        <v>2.5386299247850803</v>
      </c>
    </row>
    <row r="260" spans="19:29" x14ac:dyDescent="0.25">
      <c r="S260" s="66">
        <v>0.93</v>
      </c>
      <c r="T260" s="66">
        <f t="shared" si="293"/>
        <v>85.714806645182065</v>
      </c>
      <c r="U260" s="66">
        <f t="shared" si="294"/>
        <v>18.757676934438784</v>
      </c>
      <c r="V260" s="67">
        <f t="shared" si="295"/>
        <v>6.857235733966198E-2</v>
      </c>
      <c r="W260" s="67">
        <f t="shared" si="296"/>
        <v>0.76458968734603461</v>
      </c>
      <c r="X260" s="67">
        <f t="shared" si="297"/>
        <v>1.0040424496479285</v>
      </c>
      <c r="Y260" s="67">
        <f t="shared" si="298"/>
        <v>2.9720485482792749</v>
      </c>
      <c r="Z260" s="56">
        <f t="shared" si="299"/>
        <v>1570.4752760316458</v>
      </c>
      <c r="AA260" s="56">
        <f t="shared" si="300"/>
        <v>309.77280264186169</v>
      </c>
      <c r="AB260" s="50">
        <f t="shared" si="301"/>
        <v>0.83524897264599107</v>
      </c>
      <c r="AC260" s="66">
        <f t="shared" si="302"/>
        <v>2.5067843281396605</v>
      </c>
    </row>
    <row r="261" spans="19:29" x14ac:dyDescent="0.25">
      <c r="S261" s="66">
        <v>0.94</v>
      </c>
      <c r="T261" s="66">
        <f t="shared" si="293"/>
        <v>85.714806645182065</v>
      </c>
      <c r="U261" s="66">
        <f t="shared" si="294"/>
        <v>18.757676934438784</v>
      </c>
      <c r="V261" s="67">
        <f t="shared" si="295"/>
        <v>6.857235733966198E-2</v>
      </c>
      <c r="W261" s="67">
        <f t="shared" si="296"/>
        <v>0.76458968734603461</v>
      </c>
      <c r="X261" s="67">
        <f t="shared" si="297"/>
        <v>1.0029585513740711</v>
      </c>
      <c r="Y261" s="67">
        <f t="shared" si="298"/>
        <v>3.0185827626220512</v>
      </c>
      <c r="Z261" s="56">
        <f t="shared" si="299"/>
        <v>1585.6484950986521</v>
      </c>
      <c r="AA261" s="56">
        <f t="shared" si="300"/>
        <v>269.67686059749519</v>
      </c>
      <c r="AB261" s="50">
        <f t="shared" si="301"/>
        <v>0.85464713249913615</v>
      </c>
      <c r="AC261" s="66">
        <f t="shared" si="302"/>
        <v>2.4735568556147109</v>
      </c>
    </row>
    <row r="262" spans="19:29" x14ac:dyDescent="0.25">
      <c r="S262" s="66">
        <v>0.95</v>
      </c>
      <c r="T262" s="66">
        <f t="shared" si="293"/>
        <v>85.714806645182065</v>
      </c>
      <c r="U262" s="66">
        <f t="shared" si="294"/>
        <v>18.757676934438784</v>
      </c>
      <c r="V262" s="67">
        <f t="shared" si="295"/>
        <v>6.857235733966198E-2</v>
      </c>
      <c r="W262" s="67">
        <f t="shared" si="296"/>
        <v>0.76458968734603461</v>
      </c>
      <c r="X262" s="67">
        <f t="shared" si="297"/>
        <v>1.0020469627136932</v>
      </c>
      <c r="Y262" s="67">
        <f t="shared" si="298"/>
        <v>3.0661105222689868</v>
      </c>
      <c r="Z262" s="56">
        <f t="shared" si="299"/>
        <v>1601.0605689080198</v>
      </c>
      <c r="AA262" s="56">
        <f t="shared" si="300"/>
        <v>228.26911526415762</v>
      </c>
      <c r="AB262" s="50">
        <f t="shared" si="301"/>
        <v>0.87521707145562677</v>
      </c>
      <c r="AC262" s="66">
        <f t="shared" si="302"/>
        <v>2.4388989066371871</v>
      </c>
    </row>
    <row r="263" spans="19:29" x14ac:dyDescent="0.25">
      <c r="S263" s="66">
        <v>0.96</v>
      </c>
      <c r="T263" s="66">
        <f t="shared" si="293"/>
        <v>85.714806645182065</v>
      </c>
      <c r="U263" s="66">
        <f t="shared" si="294"/>
        <v>18.757676934438784</v>
      </c>
      <c r="V263" s="67">
        <f t="shared" si="295"/>
        <v>6.857235733966198E-2</v>
      </c>
      <c r="W263" s="67">
        <f t="shared" si="296"/>
        <v>0.76458968734603461</v>
      </c>
      <c r="X263" s="67">
        <f t="shared" si="297"/>
        <v>1.0013054120565421</v>
      </c>
      <c r="Y263" s="67">
        <f t="shared" si="298"/>
        <v>3.1146579951899382</v>
      </c>
      <c r="Z263" s="56">
        <f t="shared" si="299"/>
        <v>1616.716523842146</v>
      </c>
      <c r="AA263" s="56">
        <f t="shared" si="300"/>
        <v>185.50674406512957</v>
      </c>
      <c r="AB263" s="50">
        <f t="shared" si="301"/>
        <v>0.89706783428640435</v>
      </c>
      <c r="AC263" s="66">
        <f t="shared" si="302"/>
        <v>2.4027600905652013</v>
      </c>
    </row>
    <row r="264" spans="19:29" x14ac:dyDescent="0.25">
      <c r="S264" s="66">
        <v>0.97</v>
      </c>
      <c r="T264" s="66">
        <f t="shared" si="293"/>
        <v>85.714806645182065</v>
      </c>
      <c r="U264" s="66">
        <f t="shared" si="294"/>
        <v>18.757676934438784</v>
      </c>
      <c r="V264" s="67">
        <f t="shared" si="295"/>
        <v>6.857235733966198E-2</v>
      </c>
      <c r="W264" s="67">
        <f t="shared" si="296"/>
        <v>0.76458968734603461</v>
      </c>
      <c r="X264" s="67">
        <f t="shared" si="297"/>
        <v>1.0007317984214523</v>
      </c>
      <c r="Y264" s="67">
        <f t="shared" si="298"/>
        <v>3.164252168065266</v>
      </c>
      <c r="Z264" s="56">
        <f t="shared" si="299"/>
        <v>1632.6215118290245</v>
      </c>
      <c r="AA264" s="56">
        <f t="shared" si="300"/>
        <v>141.34540244996117</v>
      </c>
      <c r="AB264" s="50">
        <f t="shared" si="301"/>
        <v>0.9203224133932566</v>
      </c>
      <c r="AC264" s="66">
        <f t="shared" si="302"/>
        <v>2.3650881550109628</v>
      </c>
    </row>
    <row r="265" spans="19:29" x14ac:dyDescent="0.25">
      <c r="S265" s="66">
        <v>0.98</v>
      </c>
      <c r="T265" s="66">
        <f t="shared" si="293"/>
        <v>85.714806645182065</v>
      </c>
      <c r="U265" s="66">
        <f t="shared" si="294"/>
        <v>18.757676934438784</v>
      </c>
      <c r="V265" s="67">
        <f t="shared" si="295"/>
        <v>6.857235733966198E-2</v>
      </c>
      <c r="W265" s="67">
        <f t="shared" si="296"/>
        <v>0.76458968734603461</v>
      </c>
      <c r="X265" s="67">
        <f t="shared" si="297"/>
        <v>1.0003241851495692</v>
      </c>
      <c r="Y265" s="67">
        <f t="shared" si="298"/>
        <v>3.2149208755877776</v>
      </c>
      <c r="Z265" s="56">
        <f t="shared" si="299"/>
        <v>1648.7808142960414</v>
      </c>
      <c r="AA265" s="56">
        <f t="shared" si="300"/>
        <v>95.73916381482762</v>
      </c>
      <c r="AB265" s="50">
        <f t="shared" si="301"/>
        <v>0.94512005307127345</v>
      </c>
      <c r="AC265" s="66">
        <f t="shared" si="302"/>
        <v>2.3258289110126706</v>
      </c>
    </row>
    <row r="266" spans="19:29" x14ac:dyDescent="0.25">
      <c r="S266" s="66">
        <v>0.99</v>
      </c>
      <c r="T266" s="66">
        <f t="shared" si="293"/>
        <v>85.714806645182065</v>
      </c>
      <c r="U266" s="66">
        <f t="shared" si="294"/>
        <v>18.757676934438784</v>
      </c>
      <c r="V266" s="67">
        <f t="shared" si="295"/>
        <v>6.857235733966198E-2</v>
      </c>
      <c r="W266" s="67">
        <f t="shared" si="296"/>
        <v>0.76458968734603461</v>
      </c>
      <c r="X266" s="67">
        <f t="shared" si="297"/>
        <v>1.0000807940543757</v>
      </c>
      <c r="Y266" s="67">
        <f t="shared" si="298"/>
        <v>3.26669283095532</v>
      </c>
      <c r="Z266" s="56">
        <f t="shared" si="299"/>
        <v>1665.1998462479419</v>
      </c>
      <c r="AA266" s="56">
        <f t="shared" si="300"/>
        <v>48.640456822809803</v>
      </c>
      <c r="AB266" s="50">
        <f t="shared" si="301"/>
        <v>0.97161902615100204</v>
      </c>
      <c r="AC266" s="66">
        <f t="shared" si="302"/>
        <v>2.2849261549054862</v>
      </c>
    </row>
    <row r="267" spans="19:29" x14ac:dyDescent="0.25">
      <c r="S267" s="61">
        <v>1</v>
      </c>
      <c r="T267" s="61">
        <f t="shared" si="293"/>
        <v>85.714806645182065</v>
      </c>
      <c r="U267" s="61">
        <f t="shared" si="294"/>
        <v>18.757676934438784</v>
      </c>
      <c r="V267" s="65">
        <f t="shared" si="295"/>
        <v>6.857235733966198E-2</v>
      </c>
      <c r="W267" s="65">
        <f t="shared" si="296"/>
        <v>0.76458968734603461</v>
      </c>
      <c r="X267" s="65">
        <f t="shared" si="297"/>
        <v>1</v>
      </c>
      <c r="Y267" s="65">
        <f t="shared" si="298"/>
        <v>3.3195976576072419</v>
      </c>
      <c r="Z267" s="64">
        <f t="shared" si="299"/>
        <v>1681.8841604747779</v>
      </c>
      <c r="AA267" s="64">
        <f t="shared" si="300"/>
        <v>0</v>
      </c>
      <c r="AB267" s="61">
        <f t="shared" si="301"/>
        <v>1</v>
      </c>
      <c r="AC267" s="61">
        <f t="shared" si="302"/>
        <v>2.242321586733877</v>
      </c>
    </row>
  </sheetData>
  <mergeCells count="17">
    <mergeCell ref="EJ60:EQ60"/>
    <mergeCell ref="DT60:EA60"/>
    <mergeCell ref="EB60:EI60"/>
    <mergeCell ref="B2:J2"/>
    <mergeCell ref="CN60:CU60"/>
    <mergeCell ref="CV60:DC60"/>
    <mergeCell ref="DD60:DK60"/>
    <mergeCell ref="DL60:DS60"/>
    <mergeCell ref="AR60:AY60"/>
    <mergeCell ref="AZ60:BG60"/>
    <mergeCell ref="BH60:BO60"/>
    <mergeCell ref="BP60:BW60"/>
    <mergeCell ref="BX60:CE60"/>
    <mergeCell ref="CF60:CM60"/>
    <mergeCell ref="T60:AA60"/>
    <mergeCell ref="AB60:AI60"/>
    <mergeCell ref="AJ60:AQ60"/>
  </mergeCells>
  <hyperlinks>
    <hyperlink ref="B3" r:id="rId1"/>
  </hyperlinks>
  <pageMargins left="0.25" right="0.25" top="0.75" bottom="0.75" header="0.3" footer="0.3"/>
  <pageSetup paperSize="9" orientation="portrait" horizontalDpi="4294967293" verticalDpi="429496729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D267"/>
  <sheetViews>
    <sheetView showGridLines="0" zoomScale="85" zoomScaleNormal="85" workbookViewId="0"/>
  </sheetViews>
  <sheetFormatPr defaultRowHeight="15" x14ac:dyDescent="0.25"/>
  <cols>
    <col min="1" max="1" width="2.7109375" customWidth="1"/>
    <col min="13" max="13" width="6.42578125" customWidth="1"/>
    <col min="16" max="17" width="25.7109375" style="34" customWidth="1"/>
    <col min="18" max="18" width="39.42578125" customWidth="1"/>
  </cols>
  <sheetData>
    <row r="1" spans="1:24" x14ac:dyDescent="0.25">
      <c r="A1" s="1"/>
      <c r="B1" s="2"/>
      <c r="C1" s="2"/>
      <c r="D1" s="2"/>
      <c r="E1" s="2"/>
      <c r="F1" s="2"/>
      <c r="G1" s="2"/>
      <c r="H1" s="2"/>
    </row>
    <row r="2" spans="1:24" ht="18.75" x14ac:dyDescent="0.25">
      <c r="A2" s="3"/>
      <c r="B2" s="102" t="s">
        <v>621</v>
      </c>
      <c r="C2" s="102"/>
      <c r="D2" s="102"/>
      <c r="E2" s="102"/>
      <c r="F2" s="102"/>
      <c r="G2" s="102"/>
      <c r="H2" s="102"/>
      <c r="I2" s="102"/>
      <c r="J2" s="102"/>
      <c r="K2" s="68"/>
    </row>
    <row r="3" spans="1:24" x14ac:dyDescent="0.25">
      <c r="A3" s="4"/>
      <c r="B3" s="13" t="s">
        <v>3</v>
      </c>
      <c r="C3" s="5"/>
      <c r="D3" s="5"/>
      <c r="E3" s="5"/>
      <c r="I3" s="6" t="s">
        <v>0</v>
      </c>
      <c r="J3" s="106" t="s">
        <v>659</v>
      </c>
      <c r="K3" s="7"/>
      <c r="L3" s="37"/>
    </row>
    <row r="4" spans="1:24" x14ac:dyDescent="0.25">
      <c r="A4" s="4"/>
      <c r="B4" s="8" t="s">
        <v>4</v>
      </c>
      <c r="C4" s="5"/>
      <c r="D4" s="5"/>
      <c r="E4" s="5"/>
      <c r="I4" s="6" t="s">
        <v>1</v>
      </c>
      <c r="J4" s="9" t="s">
        <v>5</v>
      </c>
      <c r="K4" s="10"/>
      <c r="L4" s="38"/>
      <c r="M4" s="14" t="s">
        <v>546</v>
      </c>
      <c r="P4" s="34">
        <f>IF(ISNUMBER(F6),F6,51)</f>
        <v>3</v>
      </c>
    </row>
    <row r="5" spans="1:24" ht="15" customHeight="1" x14ac:dyDescent="0.25">
      <c r="A5" s="4"/>
      <c r="D5" s="12"/>
      <c r="E5" s="12"/>
      <c r="X5" t="s">
        <v>554</v>
      </c>
    </row>
    <row r="6" spans="1:24" ht="15" customHeight="1" x14ac:dyDescent="0.25">
      <c r="A6" s="4"/>
      <c r="B6" s="35" t="s">
        <v>549</v>
      </c>
      <c r="C6" s="36"/>
      <c r="D6" s="36"/>
      <c r="E6" s="16"/>
      <c r="F6" s="47">
        <v>3</v>
      </c>
      <c r="H6" s="45"/>
      <c r="I6" s="57" t="s">
        <v>2</v>
      </c>
      <c r="J6" s="11"/>
      <c r="M6" s="19"/>
      <c r="N6" s="18" t="s">
        <v>637</v>
      </c>
      <c r="O6" s="18" t="s">
        <v>638</v>
      </c>
      <c r="P6" s="39" t="s">
        <v>550</v>
      </c>
      <c r="Q6" s="39" t="s">
        <v>551</v>
      </c>
      <c r="R6" s="19"/>
      <c r="S6" s="87" t="s">
        <v>624</v>
      </c>
      <c r="T6" s="19" t="s">
        <v>622</v>
      </c>
      <c r="U6" s="87" t="s">
        <v>623</v>
      </c>
      <c r="V6" s="19"/>
      <c r="X6" t="s">
        <v>555</v>
      </c>
    </row>
    <row r="7" spans="1:24" x14ac:dyDescent="0.25">
      <c r="B7" t="s">
        <v>556</v>
      </c>
      <c r="G7" s="48" t="str">
        <f>IF(P59,VLOOKUP(F6,M7:R56,6),P60)</f>
        <v>1-PROPANOL + WATER</v>
      </c>
      <c r="M7" s="18">
        <v>1</v>
      </c>
      <c r="N7" s="40">
        <v>233</v>
      </c>
      <c r="O7" s="40">
        <v>355</v>
      </c>
      <c r="P7" s="39" t="str">
        <f>IF(ISNUMBER(N7),VLOOKUP(N7,Dbk!$A$14:$B$481,2),"")</f>
        <v>ETHANOL</v>
      </c>
      <c r="Q7" s="39" t="str">
        <f>IF(ISNUMBER(O7),VLOOKUP(O7,Dbk!$A$14:$B$481,2),"")</f>
        <v>N-HEXANE</v>
      </c>
      <c r="R7" s="19" t="str">
        <f>P7&amp;" + "&amp;Q7</f>
        <v>ETHANOL + N-HEXANE</v>
      </c>
      <c r="S7" s="89">
        <v>0.47</v>
      </c>
      <c r="T7" s="88">
        <v>1010</v>
      </c>
      <c r="U7" s="88">
        <v>1515</v>
      </c>
      <c r="V7" s="20"/>
      <c r="W7" s="18">
        <v>1</v>
      </c>
      <c r="X7" t="b">
        <f>IF(AND(ISNUMBER(N7),ISNUMBER(O7)),IF(AND(N7&lt;=468,O7&lt;=468),TRUE,FALSE),FALSE)</f>
        <v>1</v>
      </c>
    </row>
    <row r="8" spans="1:24" x14ac:dyDescent="0.25">
      <c r="B8" s="49" t="s">
        <v>557</v>
      </c>
      <c r="G8">
        <v>1</v>
      </c>
      <c r="H8">
        <v>2</v>
      </c>
      <c r="M8" s="18">
        <v>2</v>
      </c>
      <c r="N8" s="40">
        <v>308</v>
      </c>
      <c r="O8" s="40">
        <v>355</v>
      </c>
      <c r="P8" s="39" t="str">
        <f>IF(ISNUMBER(N8),VLOOKUP(N8,Dbk!$A$14:$B$481,2),"")</f>
        <v>METHYL ETHYL KETONE</v>
      </c>
      <c r="Q8" s="39" t="str">
        <f>IF(ISNUMBER(O8),VLOOKUP(O8,Dbk!$A$14:$B$481,2),"")</f>
        <v>N-HEXANE</v>
      </c>
      <c r="R8" s="19" t="str">
        <f t="shared" ref="R8:R56" si="0">P8&amp;" + "&amp;Q8</f>
        <v>METHYL ETHYL KETONE + N-HEXANE</v>
      </c>
      <c r="S8" s="89">
        <v>0.2</v>
      </c>
      <c r="T8" s="88">
        <v>253</v>
      </c>
      <c r="U8" s="88">
        <v>630</v>
      </c>
      <c r="V8" s="41"/>
      <c r="W8" s="18">
        <v>2</v>
      </c>
      <c r="X8" t="b">
        <f t="shared" ref="X8:X56" si="1">IF(AND(ISNUMBER(N8),ISNUMBER(O8)),IF(AND(N8&lt;=468,O8&lt;=468),TRUE,FALSE),FALSE)</f>
        <v>1</v>
      </c>
    </row>
    <row r="9" spans="1:24" x14ac:dyDescent="0.25">
      <c r="B9" t="s">
        <v>6</v>
      </c>
      <c r="G9" s="50">
        <f t="shared" ref="G9:H11" si="2">IF($P$59,P64,"")</f>
        <v>17.543900000000001</v>
      </c>
      <c r="H9" s="50">
        <f t="shared" si="2"/>
        <v>18.303599999999999</v>
      </c>
      <c r="M9" s="18">
        <v>3</v>
      </c>
      <c r="N9" s="40">
        <v>62</v>
      </c>
      <c r="O9" s="40">
        <v>467</v>
      </c>
      <c r="P9" s="39" t="str">
        <f>IF(ISNUMBER(N9),VLOOKUP(N9,Dbk!$A$14:$B$481,2),"")</f>
        <v>1-PROPANOL</v>
      </c>
      <c r="Q9" s="39" t="str">
        <f>IF(ISNUMBER(O9),VLOOKUP(O9,Dbk!$A$14:$B$481,2),"")</f>
        <v>WATER</v>
      </c>
      <c r="R9" s="19" t="str">
        <f t="shared" si="0"/>
        <v>1-PROPANOL + WATER</v>
      </c>
      <c r="S9" s="89">
        <v>0.3</v>
      </c>
      <c r="T9" s="88">
        <v>18</v>
      </c>
      <c r="U9" s="88">
        <v>1735</v>
      </c>
      <c r="V9" s="20"/>
      <c r="W9" s="18">
        <v>3</v>
      </c>
      <c r="X9" t="b">
        <f t="shared" si="1"/>
        <v>1</v>
      </c>
    </row>
    <row r="10" spans="1:24" ht="15" customHeight="1" x14ac:dyDescent="0.25">
      <c r="B10" t="s">
        <v>7</v>
      </c>
      <c r="G10" s="50">
        <f t="shared" si="2"/>
        <v>3166.38</v>
      </c>
      <c r="H10" s="50">
        <f t="shared" si="2"/>
        <v>3816.44</v>
      </c>
      <c r="M10" s="18">
        <v>4</v>
      </c>
      <c r="N10" s="40">
        <v>467</v>
      </c>
      <c r="O10" s="40">
        <v>233</v>
      </c>
      <c r="P10" s="39" t="str">
        <f>IF(ISNUMBER(N10),VLOOKUP(N10,Dbk!$A$14:$B$481,2),"")</f>
        <v>WATER</v>
      </c>
      <c r="Q10" s="39" t="str">
        <f>IF(ISNUMBER(O10),VLOOKUP(O10,Dbk!$A$14:$B$481,2),"")</f>
        <v>ETHANOL</v>
      </c>
      <c r="R10" s="19" t="str">
        <f t="shared" si="0"/>
        <v>WATER + ETHANOL</v>
      </c>
      <c r="S10" s="89">
        <v>0.3</v>
      </c>
      <c r="T10" s="88">
        <v>976</v>
      </c>
      <c r="U10" s="88">
        <v>88</v>
      </c>
      <c r="V10" s="20"/>
      <c r="W10" s="18">
        <v>4</v>
      </c>
      <c r="X10" t="b">
        <f t="shared" si="1"/>
        <v>1</v>
      </c>
    </row>
    <row r="11" spans="1:24" x14ac:dyDescent="0.25">
      <c r="B11" t="s">
        <v>8</v>
      </c>
      <c r="G11" s="50">
        <f t="shared" si="2"/>
        <v>-80.150000000000006</v>
      </c>
      <c r="H11" s="50">
        <f t="shared" si="2"/>
        <v>-46.13</v>
      </c>
      <c r="M11" s="18">
        <v>5</v>
      </c>
      <c r="N11" s="40">
        <v>233</v>
      </c>
      <c r="O11" s="40">
        <v>234</v>
      </c>
      <c r="P11" s="39" t="str">
        <f>IF(ISNUMBER(N11),VLOOKUP(N11,Dbk!$A$14:$B$481,2),"")</f>
        <v>ETHANOL</v>
      </c>
      <c r="Q11" s="39" t="str">
        <f>IF(ISNUMBER(O11),VLOOKUP(O11,Dbk!$A$14:$B$481,2),"")</f>
        <v>ETHYL ACETATE</v>
      </c>
      <c r="R11" s="19" t="str">
        <f t="shared" si="0"/>
        <v>ETHANOL + ETHYL ACETATE</v>
      </c>
      <c r="S11" s="89">
        <v>0.3</v>
      </c>
      <c r="T11" s="88">
        <v>301</v>
      </c>
      <c r="U11" s="88">
        <v>322</v>
      </c>
      <c r="V11" s="20"/>
      <c r="W11" s="18">
        <v>5</v>
      </c>
      <c r="X11" t="b">
        <f t="shared" si="1"/>
        <v>1</v>
      </c>
    </row>
    <row r="12" spans="1:24" x14ac:dyDescent="0.25">
      <c r="B12" s="15" t="s">
        <v>625</v>
      </c>
      <c r="G12" s="50">
        <f>IF($P$59,P70,"")</f>
        <v>0.3</v>
      </c>
      <c r="H12" s="50">
        <f>IF($P$59,Q70,"")</f>
        <v>0.3</v>
      </c>
      <c r="M12" s="18">
        <v>6</v>
      </c>
      <c r="N12" s="40"/>
      <c r="O12" s="40"/>
      <c r="P12" s="39" t="str">
        <f>IF(ISNUMBER(N12),VLOOKUP(N12,Dbk!$A$14:$B$481,2),"")</f>
        <v/>
      </c>
      <c r="Q12" s="39" t="str">
        <f>IF(ISNUMBER(O12),VLOOKUP(O12,Dbk!$A$14:$B$481,2),"")</f>
        <v/>
      </c>
      <c r="R12" s="19" t="str">
        <f t="shared" si="0"/>
        <v xml:space="preserve"> + </v>
      </c>
      <c r="S12" s="20"/>
      <c r="T12" s="20"/>
      <c r="U12" s="20"/>
      <c r="V12" s="20"/>
      <c r="W12" s="18">
        <v>6</v>
      </c>
      <c r="X12" t="b">
        <f t="shared" si="1"/>
        <v>0</v>
      </c>
    </row>
    <row r="13" spans="1:24" x14ac:dyDescent="0.25">
      <c r="B13" t="s">
        <v>654</v>
      </c>
      <c r="E13" s="54" t="s">
        <v>559</v>
      </c>
      <c r="G13" s="56">
        <f>IF($P$59,P71,"")</f>
        <v>18</v>
      </c>
      <c r="H13" s="56">
        <f>IF($P$59,Q71,"")</f>
        <v>1735</v>
      </c>
      <c r="M13" s="18">
        <v>7</v>
      </c>
      <c r="N13" s="40"/>
      <c r="O13" s="40"/>
      <c r="P13" s="39" t="str">
        <f>IF(ISNUMBER(N13),VLOOKUP(N13,Dbk!$A$14:$B$481,2),"")</f>
        <v/>
      </c>
      <c r="Q13" s="39" t="str">
        <f>IF(ISNUMBER(O13),VLOOKUP(O13,Dbk!$A$14:$B$481,2),"")</f>
        <v/>
      </c>
      <c r="R13" s="19" t="str">
        <f t="shared" si="0"/>
        <v xml:space="preserve"> + </v>
      </c>
      <c r="S13" s="20"/>
      <c r="T13" s="20"/>
      <c r="U13" s="20"/>
      <c r="V13" s="20"/>
      <c r="W13" s="18">
        <v>7</v>
      </c>
      <c r="X13" t="b">
        <f t="shared" si="1"/>
        <v>0</v>
      </c>
    </row>
    <row r="14" spans="1:24" x14ac:dyDescent="0.25">
      <c r="B14" s="86" t="str">
        <f>Q61</f>
        <v/>
      </c>
      <c r="M14" s="18">
        <v>8</v>
      </c>
      <c r="N14" s="40"/>
      <c r="O14" s="40"/>
      <c r="P14" s="39" t="str">
        <f>IF(ISNUMBER(N14),VLOOKUP(N14,Dbk!$A$14:$B$481,2),"")</f>
        <v/>
      </c>
      <c r="Q14" s="39" t="str">
        <f>IF(ISNUMBER(O14),VLOOKUP(O14,Dbk!$A$14:$B$481,2),"")</f>
        <v/>
      </c>
      <c r="R14" s="19" t="str">
        <f t="shared" si="0"/>
        <v xml:space="preserve"> + </v>
      </c>
      <c r="S14" s="20"/>
      <c r="T14" s="20"/>
      <c r="U14" s="20"/>
      <c r="V14" s="20"/>
      <c r="W14" s="18">
        <v>8</v>
      </c>
      <c r="X14" t="b">
        <f t="shared" si="1"/>
        <v>0</v>
      </c>
    </row>
    <row r="15" spans="1:24" x14ac:dyDescent="0.25">
      <c r="B15" s="35" t="s">
        <v>566</v>
      </c>
      <c r="C15" s="36"/>
      <c r="D15" s="36"/>
      <c r="E15" s="36"/>
      <c r="G15" s="35" t="s">
        <v>569</v>
      </c>
      <c r="H15" s="36"/>
      <c r="I15" s="36"/>
      <c r="J15" s="36"/>
      <c r="M15" s="18">
        <v>9</v>
      </c>
      <c r="N15" s="40"/>
      <c r="O15" s="40"/>
      <c r="P15" s="39" t="str">
        <f>IF(ISNUMBER(N15),VLOOKUP(N15,Dbk!$A$14:$B$481,2),"")</f>
        <v/>
      </c>
      <c r="Q15" s="39" t="str">
        <f>IF(ISNUMBER(O15),VLOOKUP(O15,Dbk!$A$14:$B$481,2),"")</f>
        <v/>
      </c>
      <c r="R15" s="19" t="str">
        <f t="shared" si="0"/>
        <v xml:space="preserve"> + </v>
      </c>
      <c r="S15" s="20"/>
      <c r="T15" s="20"/>
      <c r="U15" s="20"/>
      <c r="V15" s="20"/>
      <c r="W15" s="18">
        <v>9</v>
      </c>
      <c r="X15" t="b">
        <f t="shared" si="1"/>
        <v>0</v>
      </c>
    </row>
    <row r="16" spans="1:24" x14ac:dyDescent="0.25">
      <c r="B16" t="s">
        <v>567</v>
      </c>
      <c r="D16" s="54" t="s">
        <v>568</v>
      </c>
      <c r="E16" s="46">
        <v>1.4</v>
      </c>
      <c r="G16" t="s">
        <v>570</v>
      </c>
      <c r="I16" s="59" t="s">
        <v>571</v>
      </c>
      <c r="J16" s="46">
        <v>120</v>
      </c>
      <c r="M16" s="18">
        <v>10</v>
      </c>
      <c r="N16" s="40"/>
      <c r="O16" s="40"/>
      <c r="P16" s="39" t="str">
        <f>IF(ISNUMBER(N16),VLOOKUP(N16,Dbk!$A$14:$B$481,2),"")</f>
        <v/>
      </c>
      <c r="Q16" s="39" t="str">
        <f>IF(ISNUMBER(O16),VLOOKUP(O16,Dbk!$A$14:$B$481,2),"")</f>
        <v/>
      </c>
      <c r="R16" s="19" t="str">
        <f t="shared" si="0"/>
        <v xml:space="preserve"> + </v>
      </c>
      <c r="S16" s="20"/>
      <c r="T16" s="20"/>
      <c r="U16" s="20"/>
      <c r="V16" s="20"/>
      <c r="W16" s="18">
        <v>10</v>
      </c>
      <c r="X16" t="b">
        <f t="shared" si="1"/>
        <v>0</v>
      </c>
    </row>
    <row r="17" spans="2:24" x14ac:dyDescent="0.25">
      <c r="M17" s="18">
        <v>11</v>
      </c>
      <c r="N17" s="40"/>
      <c r="O17" s="40"/>
      <c r="P17" s="39" t="str">
        <f>IF(ISNUMBER(N17),VLOOKUP(N17,Dbk!$A$14:$B$481,2),"")</f>
        <v/>
      </c>
      <c r="Q17" s="39" t="str">
        <f>IF(ISNUMBER(O17),VLOOKUP(O17,Dbk!$A$14:$B$481,2),"")</f>
        <v/>
      </c>
      <c r="R17" s="19" t="str">
        <f t="shared" si="0"/>
        <v xml:space="preserve"> + </v>
      </c>
      <c r="S17" s="20"/>
      <c r="T17" s="20"/>
      <c r="U17" s="41"/>
      <c r="V17" s="20"/>
      <c r="W17" s="18">
        <v>11</v>
      </c>
      <c r="X17" t="b">
        <f t="shared" si="1"/>
        <v>0</v>
      </c>
    </row>
    <row r="18" spans="2:24" x14ac:dyDescent="0.25">
      <c r="M18" s="18">
        <v>12</v>
      </c>
      <c r="N18" s="40"/>
      <c r="O18" s="40"/>
      <c r="P18" s="39" t="str">
        <f>IF(ISNUMBER(N18),VLOOKUP(N18,Dbk!$A$14:$B$481,2),"")</f>
        <v/>
      </c>
      <c r="Q18" s="39" t="str">
        <f>IF(ISNUMBER(O18),VLOOKUP(O18,Dbk!$A$14:$B$481,2),"")</f>
        <v/>
      </c>
      <c r="R18" s="19" t="str">
        <f t="shared" si="0"/>
        <v xml:space="preserve"> + </v>
      </c>
      <c r="S18" s="20"/>
      <c r="T18" s="20"/>
      <c r="U18" s="20"/>
      <c r="V18" s="20"/>
      <c r="W18" s="18">
        <v>12</v>
      </c>
      <c r="X18" t="b">
        <f t="shared" si="1"/>
        <v>0</v>
      </c>
    </row>
    <row r="19" spans="2:24" x14ac:dyDescent="0.25">
      <c r="M19" s="18">
        <v>13</v>
      </c>
      <c r="N19" s="40"/>
      <c r="O19" s="40"/>
      <c r="P19" s="39" t="str">
        <f>IF(ISNUMBER(N19),VLOOKUP(N19,Dbk!$A$14:$B$481,2),"")</f>
        <v/>
      </c>
      <c r="Q19" s="39" t="str">
        <f>IF(ISNUMBER(O19),VLOOKUP(O19,Dbk!$A$14:$B$481,2),"")</f>
        <v/>
      </c>
      <c r="R19" s="19" t="str">
        <f t="shared" si="0"/>
        <v xml:space="preserve"> + </v>
      </c>
      <c r="S19" s="20"/>
      <c r="T19" s="20"/>
      <c r="U19" s="20"/>
      <c r="V19" s="20"/>
      <c r="W19" s="18">
        <v>13</v>
      </c>
      <c r="X19" t="b">
        <f t="shared" si="1"/>
        <v>0</v>
      </c>
    </row>
    <row r="20" spans="2:24" x14ac:dyDescent="0.25">
      <c r="M20" s="18">
        <v>14</v>
      </c>
      <c r="N20" s="40"/>
      <c r="O20" s="40"/>
      <c r="P20" s="39" t="str">
        <f>IF(ISNUMBER(N20),VLOOKUP(N20,Dbk!$A$14:$B$481,2),"")</f>
        <v/>
      </c>
      <c r="Q20" s="39" t="str">
        <f>IF(ISNUMBER(O20),VLOOKUP(O20,Dbk!$A$14:$B$481,2),"")</f>
        <v/>
      </c>
      <c r="R20" s="19" t="str">
        <f t="shared" si="0"/>
        <v xml:space="preserve"> + </v>
      </c>
      <c r="S20" s="20"/>
      <c r="T20" s="20"/>
      <c r="U20" s="20"/>
      <c r="V20" s="20"/>
      <c r="W20" s="18">
        <v>14</v>
      </c>
      <c r="X20" t="b">
        <f t="shared" si="1"/>
        <v>0</v>
      </c>
    </row>
    <row r="21" spans="2:24" x14ac:dyDescent="0.25">
      <c r="M21" s="18">
        <v>15</v>
      </c>
      <c r="N21" s="40"/>
      <c r="O21" s="40"/>
      <c r="P21" s="39" t="str">
        <f>IF(ISNUMBER(N21),VLOOKUP(N21,Dbk!$A$14:$B$481,2),"")</f>
        <v/>
      </c>
      <c r="Q21" s="39" t="str">
        <f>IF(ISNUMBER(O21),VLOOKUP(O21,Dbk!$A$14:$B$481,2),"")</f>
        <v/>
      </c>
      <c r="R21" s="19" t="str">
        <f t="shared" si="0"/>
        <v xml:space="preserve"> + </v>
      </c>
      <c r="S21" s="20"/>
      <c r="T21" s="20"/>
      <c r="U21" s="20"/>
      <c r="V21" s="20"/>
      <c r="W21" s="18">
        <v>15</v>
      </c>
      <c r="X21" t="b">
        <f t="shared" si="1"/>
        <v>0</v>
      </c>
    </row>
    <row r="22" spans="2:24" x14ac:dyDescent="0.25">
      <c r="M22" s="18">
        <v>16</v>
      </c>
      <c r="N22" s="40"/>
      <c r="O22" s="40"/>
      <c r="P22" s="39" t="str">
        <f>IF(ISNUMBER(N22),VLOOKUP(N22,Dbk!$A$14:$B$481,2),"")</f>
        <v/>
      </c>
      <c r="Q22" s="39" t="str">
        <f>IF(ISNUMBER(O22),VLOOKUP(O22,Dbk!$A$14:$B$481,2),"")</f>
        <v/>
      </c>
      <c r="R22" s="19" t="str">
        <f t="shared" si="0"/>
        <v xml:space="preserve"> + </v>
      </c>
      <c r="S22" s="20"/>
      <c r="T22" s="20"/>
      <c r="U22" s="20"/>
      <c r="V22" s="20"/>
      <c r="W22" s="18">
        <v>16</v>
      </c>
      <c r="X22" t="b">
        <f t="shared" si="1"/>
        <v>0</v>
      </c>
    </row>
    <row r="23" spans="2:24" x14ac:dyDescent="0.25">
      <c r="M23" s="18">
        <v>17</v>
      </c>
      <c r="N23" s="40"/>
      <c r="O23" s="40"/>
      <c r="P23" s="39" t="str">
        <f>IF(ISNUMBER(N23),VLOOKUP(N23,Dbk!$A$14:$B$481,2),"")</f>
        <v/>
      </c>
      <c r="Q23" s="39" t="str">
        <f>IF(ISNUMBER(O23),VLOOKUP(O23,Dbk!$A$14:$B$481,2),"")</f>
        <v/>
      </c>
      <c r="R23" s="19" t="str">
        <f t="shared" si="0"/>
        <v xml:space="preserve"> + </v>
      </c>
      <c r="S23" s="20"/>
      <c r="T23" s="20"/>
      <c r="U23" s="20"/>
      <c r="V23" s="20"/>
      <c r="W23" s="18">
        <v>17</v>
      </c>
      <c r="X23" t="b">
        <f t="shared" si="1"/>
        <v>0</v>
      </c>
    </row>
    <row r="24" spans="2:24" x14ac:dyDescent="0.25">
      <c r="M24" s="18">
        <v>18</v>
      </c>
      <c r="N24" s="40"/>
      <c r="O24" s="40"/>
      <c r="P24" s="39" t="str">
        <f>IF(ISNUMBER(N24),VLOOKUP(N24,Dbk!$A$14:$B$481,2),"")</f>
        <v/>
      </c>
      <c r="Q24" s="39" t="str">
        <f>IF(ISNUMBER(O24),VLOOKUP(O24,Dbk!$A$14:$B$481,2),"")</f>
        <v/>
      </c>
      <c r="R24" s="19" t="str">
        <f t="shared" si="0"/>
        <v xml:space="preserve"> + </v>
      </c>
      <c r="S24" s="20"/>
      <c r="T24" s="20"/>
      <c r="U24" s="20"/>
      <c r="V24" s="20"/>
      <c r="W24" s="18">
        <v>18</v>
      </c>
      <c r="X24" t="b">
        <f t="shared" si="1"/>
        <v>0</v>
      </c>
    </row>
    <row r="25" spans="2:24" x14ac:dyDescent="0.25">
      <c r="M25" s="18">
        <v>19</v>
      </c>
      <c r="N25" s="40"/>
      <c r="O25" s="40"/>
      <c r="P25" s="39" t="str">
        <f>IF(ISNUMBER(N25),VLOOKUP(N25,Dbk!$A$14:$B$481,2),"")</f>
        <v/>
      </c>
      <c r="Q25" s="39" t="str">
        <f>IF(ISNUMBER(O25),VLOOKUP(O25,Dbk!$A$14:$B$481,2),"")</f>
        <v/>
      </c>
      <c r="R25" s="19" t="str">
        <f t="shared" si="0"/>
        <v xml:space="preserve"> + </v>
      </c>
      <c r="S25" s="20"/>
      <c r="T25" s="20"/>
      <c r="U25" s="20"/>
      <c r="V25" s="20"/>
      <c r="W25" s="18">
        <v>19</v>
      </c>
      <c r="X25" t="b">
        <f t="shared" si="1"/>
        <v>0</v>
      </c>
    </row>
    <row r="26" spans="2:24" x14ac:dyDescent="0.25">
      <c r="M26" s="18">
        <v>20</v>
      </c>
      <c r="N26" s="40"/>
      <c r="O26" s="40"/>
      <c r="P26" s="39" t="str">
        <f>IF(ISNUMBER(N26),VLOOKUP(N26,Dbk!$A$14:$B$481,2),"")</f>
        <v/>
      </c>
      <c r="Q26" s="39" t="str">
        <f>IF(ISNUMBER(O26),VLOOKUP(O26,Dbk!$A$14:$B$481,2),"")</f>
        <v/>
      </c>
      <c r="R26" s="19" t="str">
        <f t="shared" si="0"/>
        <v xml:space="preserve"> + </v>
      </c>
      <c r="S26" s="20"/>
      <c r="T26" s="20"/>
      <c r="U26" s="20"/>
      <c r="V26" s="20"/>
      <c r="W26" s="18">
        <v>20</v>
      </c>
      <c r="X26" t="b">
        <f t="shared" si="1"/>
        <v>0</v>
      </c>
    </row>
    <row r="27" spans="2:24" x14ac:dyDescent="0.25">
      <c r="M27" s="18">
        <v>21</v>
      </c>
      <c r="N27" s="40"/>
      <c r="O27" s="40"/>
      <c r="P27" s="39" t="str">
        <f>IF(ISNUMBER(N27),VLOOKUP(N27,Dbk!$A$14:$B$481,2),"")</f>
        <v/>
      </c>
      <c r="Q27" s="39" t="str">
        <f>IF(ISNUMBER(O27),VLOOKUP(O27,Dbk!$A$14:$B$481,2),"")</f>
        <v/>
      </c>
      <c r="R27" s="19" t="str">
        <f t="shared" si="0"/>
        <v xml:space="preserve"> + </v>
      </c>
      <c r="S27" s="20"/>
      <c r="T27" s="20"/>
      <c r="U27" s="20"/>
      <c r="V27" s="20"/>
      <c r="W27" s="18">
        <v>21</v>
      </c>
      <c r="X27" t="b">
        <f t="shared" si="1"/>
        <v>0</v>
      </c>
    </row>
    <row r="28" spans="2:24" x14ac:dyDescent="0.25">
      <c r="M28" s="18">
        <v>22</v>
      </c>
      <c r="N28" s="40"/>
      <c r="O28" s="40"/>
      <c r="P28" s="39" t="str">
        <f>IF(ISNUMBER(N28),VLOOKUP(N28,Dbk!$A$14:$B$481,2),"")</f>
        <v/>
      </c>
      <c r="Q28" s="39" t="str">
        <f>IF(ISNUMBER(O28),VLOOKUP(O28,Dbk!$A$14:$B$481,2),"")</f>
        <v/>
      </c>
      <c r="R28" s="19" t="str">
        <f t="shared" si="0"/>
        <v xml:space="preserve"> + </v>
      </c>
      <c r="S28" s="20"/>
      <c r="T28" s="20"/>
      <c r="U28" s="20"/>
      <c r="V28" s="20"/>
      <c r="W28" s="18">
        <v>22</v>
      </c>
      <c r="X28" t="b">
        <f t="shared" si="1"/>
        <v>0</v>
      </c>
    </row>
    <row r="29" spans="2:24" x14ac:dyDescent="0.25">
      <c r="M29" s="18">
        <v>23</v>
      </c>
      <c r="N29" s="40"/>
      <c r="O29" s="40"/>
      <c r="P29" s="39" t="str">
        <f>IF(ISNUMBER(N29),VLOOKUP(N29,Dbk!$A$14:$B$481,2),"")</f>
        <v/>
      </c>
      <c r="Q29" s="39" t="str">
        <f>IF(ISNUMBER(O29),VLOOKUP(O29,Dbk!$A$14:$B$481,2),"")</f>
        <v/>
      </c>
      <c r="R29" s="19" t="str">
        <f t="shared" si="0"/>
        <v xml:space="preserve"> + </v>
      </c>
      <c r="S29" s="20"/>
      <c r="T29" s="20"/>
      <c r="U29" s="20"/>
      <c r="V29" s="20"/>
      <c r="W29" s="18">
        <v>23</v>
      </c>
      <c r="X29" t="b">
        <f t="shared" si="1"/>
        <v>0</v>
      </c>
    </row>
    <row r="30" spans="2:24" x14ac:dyDescent="0.25">
      <c r="B30" s="48" t="str">
        <f>Q60</f>
        <v>Change the vertical axis manually if graph does not appear properly</v>
      </c>
      <c r="M30" s="18">
        <v>24</v>
      </c>
      <c r="N30" s="40"/>
      <c r="O30" s="40"/>
      <c r="P30" s="39" t="str">
        <f>IF(ISNUMBER(N30),VLOOKUP(N30,Dbk!$A$14:$B$481,2),"")</f>
        <v/>
      </c>
      <c r="Q30" s="39" t="str">
        <f>IF(ISNUMBER(O30),VLOOKUP(O30,Dbk!$A$14:$B$481,2),"")</f>
        <v/>
      </c>
      <c r="R30" s="19" t="str">
        <f t="shared" si="0"/>
        <v xml:space="preserve"> + </v>
      </c>
      <c r="S30" s="20"/>
      <c r="T30" s="20"/>
      <c r="U30" s="20"/>
      <c r="V30" s="20"/>
      <c r="W30" s="18">
        <v>24</v>
      </c>
      <c r="X30" t="b">
        <f t="shared" si="1"/>
        <v>0</v>
      </c>
    </row>
    <row r="31" spans="2:24" x14ac:dyDescent="0.25">
      <c r="M31" s="18">
        <v>25</v>
      </c>
      <c r="N31" s="40"/>
      <c r="O31" s="40"/>
      <c r="P31" s="39" t="str">
        <f>IF(ISNUMBER(N31),VLOOKUP(N31,Dbk!$A$14:$B$481,2),"")</f>
        <v/>
      </c>
      <c r="Q31" s="39" t="str">
        <f>IF(ISNUMBER(O31),VLOOKUP(O31,Dbk!$A$14:$B$481,2),"")</f>
        <v/>
      </c>
      <c r="R31" s="19" t="str">
        <f t="shared" si="0"/>
        <v xml:space="preserve"> + </v>
      </c>
      <c r="S31" s="20"/>
      <c r="T31" s="20"/>
      <c r="U31" s="20"/>
      <c r="V31" s="20"/>
      <c r="W31" s="18">
        <v>25</v>
      </c>
      <c r="X31" t="b">
        <f t="shared" si="1"/>
        <v>0</v>
      </c>
    </row>
    <row r="32" spans="2:24" x14ac:dyDescent="0.25">
      <c r="B32" s="35" t="s">
        <v>611</v>
      </c>
      <c r="C32" s="36"/>
      <c r="D32" s="36"/>
      <c r="E32" s="36"/>
      <c r="G32" s="35" t="s">
        <v>612</v>
      </c>
      <c r="H32" s="36"/>
      <c r="I32" s="36"/>
      <c r="J32" s="36"/>
      <c r="M32" s="18">
        <v>26</v>
      </c>
      <c r="N32" s="40"/>
      <c r="O32" s="40"/>
      <c r="P32" s="39" t="str">
        <f>IF(ISNUMBER(N32),VLOOKUP(N32,Dbk!$A$14:$B$481,2),"")</f>
        <v/>
      </c>
      <c r="Q32" s="39" t="str">
        <f>IF(ISNUMBER(O32),VLOOKUP(O32,Dbk!$A$14:$B$481,2),"")</f>
        <v/>
      </c>
      <c r="R32" s="19" t="str">
        <f t="shared" si="0"/>
        <v xml:space="preserve"> + </v>
      </c>
      <c r="S32" s="20"/>
      <c r="T32" s="20"/>
      <c r="U32" s="20"/>
      <c r="V32" s="20"/>
      <c r="W32" s="18">
        <v>26</v>
      </c>
      <c r="X32" t="b">
        <f t="shared" si="1"/>
        <v>0</v>
      </c>
    </row>
    <row r="33" spans="2:24" x14ac:dyDescent="0.25">
      <c r="B33" s="70" t="s">
        <v>613</v>
      </c>
      <c r="C33" s="71" t="s">
        <v>614</v>
      </c>
      <c r="D33" s="72" t="s">
        <v>570</v>
      </c>
      <c r="G33" s="70" t="s">
        <v>613</v>
      </c>
      <c r="H33" s="71" t="s">
        <v>614</v>
      </c>
      <c r="I33" s="72" t="s">
        <v>567</v>
      </c>
      <c r="M33" s="18">
        <v>27</v>
      </c>
      <c r="N33" s="40"/>
      <c r="O33" s="40"/>
      <c r="P33" s="39" t="str">
        <f>IF(ISNUMBER(N33),VLOOKUP(N33,Dbk!$A$14:$B$481,2),"")</f>
        <v/>
      </c>
      <c r="Q33" s="39" t="str">
        <f>IF(ISNUMBER(O33),VLOOKUP(O33,Dbk!$A$14:$B$481,2),"")</f>
        <v/>
      </c>
      <c r="R33" s="19" t="str">
        <f t="shared" si="0"/>
        <v xml:space="preserve"> + </v>
      </c>
      <c r="S33" s="20"/>
      <c r="T33" s="20"/>
      <c r="U33" s="20"/>
      <c r="V33" s="20"/>
      <c r="W33" s="18">
        <v>27</v>
      </c>
      <c r="X33" t="b">
        <f t="shared" si="1"/>
        <v>0</v>
      </c>
    </row>
    <row r="34" spans="2:24" x14ac:dyDescent="0.25">
      <c r="B34" s="73"/>
      <c r="C34" s="74"/>
      <c r="D34" s="75" t="s">
        <v>571</v>
      </c>
      <c r="G34" s="73"/>
      <c r="H34" s="74"/>
      <c r="I34" s="76" t="s">
        <v>615</v>
      </c>
      <c r="M34" s="18">
        <v>28</v>
      </c>
      <c r="N34" s="40"/>
      <c r="O34" s="40"/>
      <c r="P34" s="39" t="str">
        <f>IF(ISNUMBER(N34),VLOOKUP(N34,Dbk!$A$14:$B$481,2),"")</f>
        <v/>
      </c>
      <c r="Q34" s="39" t="str">
        <f>IF(ISNUMBER(O34),VLOOKUP(O34,Dbk!$A$14:$B$481,2),"")</f>
        <v/>
      </c>
      <c r="R34" s="19" t="str">
        <f t="shared" si="0"/>
        <v xml:space="preserve"> + </v>
      </c>
      <c r="S34" s="20"/>
      <c r="T34" s="20"/>
      <c r="U34" s="20"/>
      <c r="V34" s="20"/>
      <c r="W34" s="18">
        <v>28</v>
      </c>
      <c r="X34" t="b">
        <f t="shared" si="1"/>
        <v>0</v>
      </c>
    </row>
    <row r="35" spans="2:24" x14ac:dyDescent="0.25">
      <c r="B35" s="77">
        <f>ES62</f>
        <v>0</v>
      </c>
      <c r="C35" s="78">
        <f>ET62</f>
        <v>0</v>
      </c>
      <c r="D35" s="79">
        <f>EU62</f>
        <v>109.32002313558621</v>
      </c>
      <c r="E35" s="50"/>
      <c r="F35" s="50"/>
      <c r="G35" s="77">
        <f>AD167</f>
        <v>0</v>
      </c>
      <c r="H35" s="78">
        <f>AE167</f>
        <v>0</v>
      </c>
      <c r="I35" s="85">
        <f>AF167</f>
        <v>1.9851401036166494</v>
      </c>
      <c r="K35" s="50"/>
      <c r="L35" s="50"/>
      <c r="M35" s="18">
        <v>29</v>
      </c>
      <c r="N35" s="40"/>
      <c r="O35" s="40"/>
      <c r="P35" s="39" t="str">
        <f>IF(ISNUMBER(N35),VLOOKUP(N35,Dbk!$A$14:$B$481,2),"")</f>
        <v/>
      </c>
      <c r="Q35" s="39" t="str">
        <f>IF(ISNUMBER(O35),VLOOKUP(O35,Dbk!$A$14:$B$481,2),"")</f>
        <v/>
      </c>
      <c r="R35" s="19" t="str">
        <f t="shared" si="0"/>
        <v xml:space="preserve"> + </v>
      </c>
      <c r="S35" s="20"/>
      <c r="T35" s="20"/>
      <c r="U35" s="20"/>
      <c r="V35" s="20"/>
      <c r="W35" s="18">
        <v>29</v>
      </c>
      <c r="X35" t="b">
        <f t="shared" si="1"/>
        <v>0</v>
      </c>
    </row>
    <row r="36" spans="2:24" x14ac:dyDescent="0.25">
      <c r="B36" s="77">
        <f t="shared" ref="B36:D45" si="3">ES63</f>
        <v>0.1</v>
      </c>
      <c r="C36" s="78">
        <f t="shared" si="3"/>
        <v>0.36628710862226105</v>
      </c>
      <c r="D36" s="79">
        <f t="shared" si="3"/>
        <v>98.137966228194614</v>
      </c>
      <c r="E36" s="50"/>
      <c r="F36" s="50"/>
      <c r="G36" s="77">
        <f t="shared" ref="G36:I45" si="4">AD168</f>
        <v>0.1</v>
      </c>
      <c r="H36" s="78">
        <f t="shared" si="4"/>
        <v>0.35618614153828998</v>
      </c>
      <c r="I36" s="85">
        <f t="shared" si="4"/>
        <v>2.8776862764201008</v>
      </c>
      <c r="K36" s="50"/>
      <c r="L36" s="50"/>
      <c r="M36" s="18">
        <v>30</v>
      </c>
      <c r="N36" s="40"/>
      <c r="O36" s="40"/>
      <c r="P36" s="39" t="str">
        <f>IF(ISNUMBER(N36),VLOOKUP(N36,Dbk!$A$14:$B$481,2),"")</f>
        <v/>
      </c>
      <c r="Q36" s="39" t="str">
        <f>IF(ISNUMBER(O36),VLOOKUP(O36,Dbk!$A$14:$B$481,2),"")</f>
        <v/>
      </c>
      <c r="R36" s="19" t="str">
        <f t="shared" si="0"/>
        <v xml:space="preserve"> + </v>
      </c>
      <c r="S36" s="20"/>
      <c r="T36" s="20"/>
      <c r="U36" s="20"/>
      <c r="V36" s="20"/>
      <c r="W36" s="18">
        <v>30</v>
      </c>
      <c r="X36" t="b">
        <f t="shared" si="1"/>
        <v>0</v>
      </c>
    </row>
    <row r="37" spans="2:24" x14ac:dyDescent="0.25">
      <c r="B37" s="77">
        <f t="shared" si="3"/>
        <v>0.2</v>
      </c>
      <c r="C37" s="78">
        <f t="shared" si="3"/>
        <v>0.40975885099402665</v>
      </c>
      <c r="D37" s="79">
        <f t="shared" si="3"/>
        <v>96.852644861917497</v>
      </c>
      <c r="E37" s="50"/>
      <c r="F37" s="50"/>
      <c r="G37" s="77">
        <f t="shared" si="4"/>
        <v>0.2</v>
      </c>
      <c r="H37" s="78">
        <f t="shared" si="4"/>
        <v>0.40897700964893147</v>
      </c>
      <c r="I37" s="85">
        <f t="shared" si="4"/>
        <v>3.0392965604126538</v>
      </c>
      <c r="K37" s="50"/>
      <c r="L37" s="50"/>
      <c r="M37" s="18">
        <v>31</v>
      </c>
      <c r="N37" s="40"/>
      <c r="O37" s="40"/>
      <c r="P37" s="39" t="str">
        <f>IF(ISNUMBER(N37),VLOOKUP(N37,Dbk!$A$14:$B$481,2),"")</f>
        <v/>
      </c>
      <c r="Q37" s="39" t="str">
        <f>IF(ISNUMBER(O37),VLOOKUP(O37,Dbk!$A$14:$B$481,2),"")</f>
        <v/>
      </c>
      <c r="R37" s="19" t="str">
        <f t="shared" si="0"/>
        <v xml:space="preserve"> + </v>
      </c>
      <c r="S37" s="20"/>
      <c r="T37" s="20"/>
      <c r="U37" s="20"/>
      <c r="V37" s="20"/>
      <c r="W37" s="18">
        <v>31</v>
      </c>
      <c r="X37" t="b">
        <f t="shared" si="1"/>
        <v>0</v>
      </c>
    </row>
    <row r="38" spans="2:24" x14ac:dyDescent="0.25">
      <c r="B38" s="77">
        <f t="shared" si="3"/>
        <v>0.3</v>
      </c>
      <c r="C38" s="78">
        <f t="shared" si="3"/>
        <v>0.42199069881418932</v>
      </c>
      <c r="D38" s="79">
        <f t="shared" si="3"/>
        <v>96.614532998630466</v>
      </c>
      <c r="E38" s="50"/>
      <c r="F38" s="50"/>
      <c r="G38" s="77">
        <f t="shared" si="4"/>
        <v>0.3</v>
      </c>
      <c r="H38" s="78">
        <f t="shared" si="4"/>
        <v>0.42744141495848842</v>
      </c>
      <c r="I38" s="85">
        <f t="shared" si="4"/>
        <v>3.0793897998373416</v>
      </c>
      <c r="K38" s="50"/>
      <c r="L38" s="50"/>
      <c r="M38" s="18">
        <v>32</v>
      </c>
      <c r="N38" s="40"/>
      <c r="O38" s="40"/>
      <c r="P38" s="39" t="str">
        <f>IF(ISNUMBER(N38),VLOOKUP(N38,Dbk!$A$14:$B$481,2),"")</f>
        <v/>
      </c>
      <c r="Q38" s="39" t="str">
        <f>IF(ISNUMBER(O38),VLOOKUP(O38,Dbk!$A$14:$B$481,2),"")</f>
        <v/>
      </c>
      <c r="R38" s="19" t="str">
        <f t="shared" si="0"/>
        <v xml:space="preserve"> + </v>
      </c>
      <c r="S38" s="20"/>
      <c r="T38" s="20"/>
      <c r="U38" s="20"/>
      <c r="V38" s="20"/>
      <c r="W38" s="18">
        <v>32</v>
      </c>
      <c r="X38" t="b">
        <f t="shared" si="1"/>
        <v>0</v>
      </c>
    </row>
    <row r="39" spans="2:24" x14ac:dyDescent="0.25">
      <c r="B39" s="77">
        <f t="shared" si="3"/>
        <v>0.4</v>
      </c>
      <c r="C39" s="78">
        <f t="shared" si="3"/>
        <v>0.43546253115591771</v>
      </c>
      <c r="D39" s="79">
        <f t="shared" si="3"/>
        <v>96.501376500435754</v>
      </c>
      <c r="E39" s="50"/>
      <c r="F39" s="50"/>
      <c r="G39" s="77">
        <f t="shared" si="4"/>
        <v>0.4</v>
      </c>
      <c r="H39" s="78">
        <f t="shared" si="4"/>
        <v>0.44463320542511514</v>
      </c>
      <c r="I39" s="85">
        <f t="shared" si="4"/>
        <v>3.0974644886650347</v>
      </c>
      <c r="K39" s="50"/>
      <c r="L39" s="50"/>
      <c r="M39" s="18">
        <v>33</v>
      </c>
      <c r="N39" s="40"/>
      <c r="O39" s="40"/>
      <c r="P39" s="39" t="str">
        <f>IF(ISNUMBER(N39),VLOOKUP(N39,Dbk!$A$14:$B$481,2),"")</f>
        <v/>
      </c>
      <c r="Q39" s="39" t="str">
        <f>IF(ISNUMBER(O39),VLOOKUP(O39,Dbk!$A$14:$B$481,2),"")</f>
        <v/>
      </c>
      <c r="R39" s="19" t="str">
        <f t="shared" si="0"/>
        <v xml:space="preserve"> + </v>
      </c>
      <c r="S39" s="20"/>
      <c r="T39" s="20"/>
      <c r="U39" s="20"/>
      <c r="V39" s="20"/>
      <c r="W39" s="18">
        <v>33</v>
      </c>
      <c r="X39" t="b">
        <f t="shared" si="1"/>
        <v>0</v>
      </c>
    </row>
    <row r="40" spans="2:24" x14ac:dyDescent="0.25">
      <c r="B40" s="77">
        <f t="shared" si="3"/>
        <v>0.5</v>
      </c>
      <c r="C40" s="78">
        <f t="shared" si="3"/>
        <v>0.45871465370787773</v>
      </c>
      <c r="D40" s="79">
        <f t="shared" si="3"/>
        <v>96.519978602531864</v>
      </c>
      <c r="E40" s="50"/>
      <c r="F40" s="50"/>
      <c r="G40" s="77">
        <f t="shared" si="4"/>
        <v>0.5</v>
      </c>
      <c r="H40" s="78">
        <f t="shared" si="4"/>
        <v>0.46995734700432318</v>
      </c>
      <c r="I40" s="85">
        <f t="shared" si="4"/>
        <v>3.0986556089022814</v>
      </c>
      <c r="K40" s="50"/>
      <c r="L40" s="50"/>
      <c r="M40" s="18">
        <v>34</v>
      </c>
      <c r="N40" s="40"/>
      <c r="O40" s="40"/>
      <c r="P40" s="39" t="str">
        <f>IF(ISNUMBER(N40),VLOOKUP(N40,Dbk!$A$14:$B$481,2),"")</f>
        <v/>
      </c>
      <c r="Q40" s="39" t="str">
        <f>IF(ISNUMBER(O40),VLOOKUP(O40,Dbk!$A$14:$B$481,2),"")</f>
        <v/>
      </c>
      <c r="R40" s="19" t="str">
        <f t="shared" si="0"/>
        <v xml:space="preserve"> + </v>
      </c>
      <c r="S40" s="20"/>
      <c r="T40" s="20"/>
      <c r="U40" s="20"/>
      <c r="V40" s="20"/>
      <c r="W40" s="18">
        <v>34</v>
      </c>
      <c r="X40" t="b">
        <f t="shared" si="1"/>
        <v>0</v>
      </c>
    </row>
    <row r="41" spans="2:24" x14ac:dyDescent="0.25">
      <c r="B41" s="77">
        <f t="shared" si="3"/>
        <v>0.6</v>
      </c>
      <c r="C41" s="78">
        <f t="shared" si="3"/>
        <v>0.49649844169714696</v>
      </c>
      <c r="D41" s="79">
        <f t="shared" si="3"/>
        <v>96.834506276903085</v>
      </c>
      <c r="E41" s="50"/>
      <c r="F41" s="50"/>
      <c r="G41" s="77">
        <f t="shared" si="4"/>
        <v>0.6</v>
      </c>
      <c r="H41" s="78">
        <f t="shared" si="4"/>
        <v>0.50855419114901601</v>
      </c>
      <c r="I41" s="85">
        <f t="shared" si="4"/>
        <v>3.0680998058041995</v>
      </c>
      <c r="K41" s="50"/>
      <c r="L41" s="50"/>
      <c r="M41" s="18">
        <v>35</v>
      </c>
      <c r="N41" s="40"/>
      <c r="O41" s="40"/>
      <c r="P41" s="39" t="str">
        <f>IF(ISNUMBER(N41),VLOOKUP(N41,Dbk!$A$14:$B$481,2),"")</f>
        <v/>
      </c>
      <c r="Q41" s="39" t="str">
        <f>IF(ISNUMBER(O41),VLOOKUP(O41,Dbk!$A$14:$B$481,2),"")</f>
        <v/>
      </c>
      <c r="R41" s="19" t="str">
        <f t="shared" si="0"/>
        <v xml:space="preserve"> + </v>
      </c>
      <c r="S41" s="20"/>
      <c r="T41" s="20"/>
      <c r="U41" s="20"/>
      <c r="V41" s="20"/>
      <c r="W41" s="18">
        <v>35</v>
      </c>
      <c r="X41" t="b">
        <f t="shared" si="1"/>
        <v>0</v>
      </c>
    </row>
    <row r="42" spans="2:24" x14ac:dyDescent="0.25">
      <c r="B42" s="77">
        <f t="shared" si="3"/>
        <v>0.7</v>
      </c>
      <c r="C42" s="78">
        <f t="shared" si="3"/>
        <v>0.55444484651999804</v>
      </c>
      <c r="D42" s="79">
        <f t="shared" si="3"/>
        <v>97.644758312221143</v>
      </c>
      <c r="E42" s="50"/>
      <c r="F42" s="50"/>
      <c r="G42" s="77">
        <f t="shared" si="4"/>
        <v>0.7</v>
      </c>
      <c r="H42" s="78">
        <f t="shared" si="4"/>
        <v>0.56610772432852186</v>
      </c>
      <c r="I42" s="85">
        <f t="shared" si="4"/>
        <v>2.9867110949331082</v>
      </c>
      <c r="K42" s="50"/>
      <c r="L42" s="50"/>
      <c r="M42" s="18">
        <v>36</v>
      </c>
      <c r="N42" s="40"/>
      <c r="O42" s="40"/>
      <c r="P42" s="39" t="str">
        <f>IF(ISNUMBER(N42),VLOOKUP(N42,Dbk!$A$14:$B$481,2),"")</f>
        <v/>
      </c>
      <c r="Q42" s="39" t="str">
        <f>IF(ISNUMBER(O42),VLOOKUP(O42,Dbk!$A$14:$B$481,2),"")</f>
        <v/>
      </c>
      <c r="R42" s="19" t="str">
        <f t="shared" si="0"/>
        <v xml:space="preserve"> + </v>
      </c>
      <c r="S42" s="20"/>
      <c r="T42" s="20"/>
      <c r="U42" s="20"/>
      <c r="V42" s="20"/>
      <c r="W42" s="18">
        <v>36</v>
      </c>
      <c r="X42" t="b">
        <f t="shared" si="1"/>
        <v>0</v>
      </c>
    </row>
    <row r="43" spans="2:24" x14ac:dyDescent="0.25">
      <c r="B43" s="77">
        <f t="shared" si="3"/>
        <v>0.8</v>
      </c>
      <c r="C43" s="78">
        <f t="shared" si="3"/>
        <v>0.64200824935017176</v>
      </c>
      <c r="D43" s="79">
        <f t="shared" si="3"/>
        <v>99.190976365571601</v>
      </c>
      <c r="E43" s="50"/>
      <c r="F43" s="50"/>
      <c r="G43" s="77">
        <f t="shared" si="4"/>
        <v>0.8</v>
      </c>
      <c r="H43" s="78">
        <f t="shared" si="4"/>
        <v>0.65185823255076281</v>
      </c>
      <c r="I43" s="85">
        <f t="shared" si="4"/>
        <v>2.8348245782144348</v>
      </c>
      <c r="K43" s="50"/>
      <c r="L43" s="50"/>
      <c r="M43" s="18">
        <v>37</v>
      </c>
      <c r="N43" s="40"/>
      <c r="O43" s="40"/>
      <c r="P43" s="39" t="str">
        <f>IF(ISNUMBER(N43),VLOOKUP(N43,Dbk!$A$14:$B$481,2),"")</f>
        <v/>
      </c>
      <c r="Q43" s="39" t="str">
        <f>IF(ISNUMBER(O43),VLOOKUP(O43,Dbk!$A$14:$B$481,2),"")</f>
        <v/>
      </c>
      <c r="R43" s="19" t="str">
        <f t="shared" si="0"/>
        <v xml:space="preserve"> + </v>
      </c>
      <c r="S43" s="20"/>
      <c r="T43" s="20"/>
      <c r="U43" s="20"/>
      <c r="V43" s="20"/>
      <c r="W43" s="18">
        <v>37</v>
      </c>
      <c r="X43" t="b">
        <f t="shared" si="1"/>
        <v>0</v>
      </c>
    </row>
    <row r="44" spans="2:24" x14ac:dyDescent="0.25">
      <c r="B44" s="77">
        <f t="shared" si="3"/>
        <v>0.9</v>
      </c>
      <c r="C44" s="78">
        <f t="shared" si="3"/>
        <v>0.77736987878080588</v>
      </c>
      <c r="D44" s="79">
        <f t="shared" si="3"/>
        <v>101.81092749286438</v>
      </c>
      <c r="E44" s="50"/>
      <c r="F44" s="50"/>
      <c r="G44" s="77">
        <f t="shared" si="4"/>
        <v>0.9</v>
      </c>
      <c r="H44" s="78">
        <f t="shared" si="4"/>
        <v>0.78351059108479815</v>
      </c>
      <c r="I44" s="85">
        <f t="shared" si="4"/>
        <v>2.5930293553992994</v>
      </c>
      <c r="K44" s="50"/>
      <c r="L44" s="50"/>
      <c r="M44" s="18">
        <v>38</v>
      </c>
      <c r="N44" s="40"/>
      <c r="O44" s="40"/>
      <c r="P44" s="39" t="str">
        <f>IF(ISNUMBER(N44),VLOOKUP(N44,Dbk!$A$14:$B$481,2),"")</f>
        <v/>
      </c>
      <c r="Q44" s="39" t="str">
        <f>IF(ISNUMBER(O44),VLOOKUP(O44,Dbk!$A$14:$B$481,2),"")</f>
        <v/>
      </c>
      <c r="R44" s="19" t="str">
        <f t="shared" si="0"/>
        <v xml:space="preserve"> + </v>
      </c>
      <c r="S44" s="20"/>
      <c r="T44" s="20"/>
      <c r="U44" s="20"/>
      <c r="V44" s="20"/>
      <c r="W44" s="18">
        <v>38</v>
      </c>
      <c r="X44" t="b">
        <f t="shared" si="1"/>
        <v>0</v>
      </c>
    </row>
    <row r="45" spans="2:24" x14ac:dyDescent="0.25">
      <c r="B45" s="77">
        <f t="shared" si="3"/>
        <v>1</v>
      </c>
      <c r="C45" s="78">
        <f t="shared" si="3"/>
        <v>0.99999999999999867</v>
      </c>
      <c r="D45" s="79">
        <f t="shared" si="3"/>
        <v>106.07427839681134</v>
      </c>
      <c r="E45" s="50"/>
      <c r="F45" s="50"/>
      <c r="G45" s="77">
        <f t="shared" si="4"/>
        <v>1</v>
      </c>
      <c r="H45" s="78">
        <f t="shared" si="4"/>
        <v>1</v>
      </c>
      <c r="I45" s="85">
        <f t="shared" si="4"/>
        <v>2.242321586733877</v>
      </c>
      <c r="K45" s="50"/>
      <c r="L45" s="50"/>
      <c r="M45" s="18">
        <v>39</v>
      </c>
      <c r="N45" s="40"/>
      <c r="O45" s="40"/>
      <c r="P45" s="39" t="str">
        <f>IF(ISNUMBER(N45),VLOOKUP(N45,Dbk!$A$14:$B$481,2),"")</f>
        <v/>
      </c>
      <c r="Q45" s="39" t="str">
        <f>IF(ISNUMBER(O45),VLOOKUP(O45,Dbk!$A$14:$B$481,2),"")</f>
        <v/>
      </c>
      <c r="R45" s="19" t="str">
        <f t="shared" si="0"/>
        <v xml:space="preserve"> + </v>
      </c>
      <c r="S45" s="20"/>
      <c r="T45" s="20"/>
      <c r="U45" s="20"/>
      <c r="V45" s="20"/>
      <c r="W45" s="18">
        <v>39</v>
      </c>
      <c r="X45" t="b">
        <f t="shared" si="1"/>
        <v>0</v>
      </c>
    </row>
    <row r="46" spans="2:24" x14ac:dyDescent="0.25">
      <c r="M46" s="18">
        <v>40</v>
      </c>
      <c r="N46" s="40"/>
      <c r="O46" s="40"/>
      <c r="P46" s="39" t="str">
        <f>IF(ISNUMBER(N46),VLOOKUP(N46,Dbk!$A$14:$B$481,2),"")</f>
        <v/>
      </c>
      <c r="Q46" s="39" t="str">
        <f>IF(ISNUMBER(O46),VLOOKUP(O46,Dbk!$A$14:$B$481,2),"")</f>
        <v/>
      </c>
      <c r="R46" s="19" t="str">
        <f t="shared" si="0"/>
        <v xml:space="preserve"> + </v>
      </c>
      <c r="S46" s="20"/>
      <c r="T46" s="20"/>
      <c r="U46" s="20"/>
      <c r="V46" s="20"/>
      <c r="W46" s="18">
        <v>40</v>
      </c>
      <c r="X46" t="b">
        <f t="shared" si="1"/>
        <v>0</v>
      </c>
    </row>
    <row r="47" spans="2:24" x14ac:dyDescent="0.25">
      <c r="B47" s="35" t="s">
        <v>616</v>
      </c>
      <c r="C47" s="36"/>
      <c r="D47" s="36"/>
      <c r="E47" s="36"/>
      <c r="F47" s="16"/>
      <c r="M47" s="18">
        <v>41</v>
      </c>
      <c r="N47" s="40"/>
      <c r="O47" s="40"/>
      <c r="P47" s="39" t="str">
        <f>IF(ISNUMBER(N47),VLOOKUP(N47,Dbk!$A$14:$B$481,2),"")</f>
        <v/>
      </c>
      <c r="Q47" s="39" t="str">
        <f>IF(ISNUMBER(O47),VLOOKUP(O47,Dbk!$A$14:$B$481,2),"")</f>
        <v/>
      </c>
      <c r="R47" s="19" t="str">
        <f t="shared" si="0"/>
        <v xml:space="preserve"> + </v>
      </c>
      <c r="S47" s="20"/>
      <c r="T47" s="20"/>
      <c r="U47" s="20"/>
      <c r="V47" s="20"/>
      <c r="W47" s="18">
        <v>41</v>
      </c>
      <c r="X47" t="b">
        <f t="shared" si="1"/>
        <v>0</v>
      </c>
    </row>
    <row r="48" spans="2:24" x14ac:dyDescent="0.25">
      <c r="B48" s="17" t="s">
        <v>617</v>
      </c>
      <c r="C48" s="17"/>
      <c r="D48" s="17"/>
      <c r="E48" s="17"/>
      <c r="F48" s="17"/>
      <c r="M48" s="18">
        <v>42</v>
      </c>
      <c r="N48" s="40"/>
      <c r="O48" s="40"/>
      <c r="P48" s="39" t="str">
        <f>IF(ISNUMBER(N48),VLOOKUP(N48,Dbk!$A$14:$B$481,2),"")</f>
        <v/>
      </c>
      <c r="Q48" s="39" t="str">
        <f>IF(ISNUMBER(O48),VLOOKUP(O48,Dbk!$A$14:$B$481,2),"")</f>
        <v/>
      </c>
      <c r="R48" s="19" t="str">
        <f t="shared" si="0"/>
        <v xml:space="preserve"> + </v>
      </c>
      <c r="S48" s="20"/>
      <c r="T48" s="20"/>
      <c r="U48" s="20"/>
      <c r="V48" s="20"/>
      <c r="W48" s="18">
        <v>42</v>
      </c>
      <c r="X48" t="b">
        <f t="shared" si="1"/>
        <v>0</v>
      </c>
    </row>
    <row r="49" spans="2:160" x14ac:dyDescent="0.25">
      <c r="B49" s="80" t="s">
        <v>618</v>
      </c>
      <c r="C49" s="17"/>
      <c r="D49" s="81"/>
      <c r="E49" s="82"/>
      <c r="F49" s="17"/>
      <c r="M49" s="18">
        <v>43</v>
      </c>
      <c r="N49" s="40"/>
      <c r="O49" s="40"/>
      <c r="P49" s="39" t="str">
        <f>IF(ISNUMBER(N49),VLOOKUP(N49,Dbk!$A$14:$B$481,2),"")</f>
        <v/>
      </c>
      <c r="Q49" s="39" t="str">
        <f>IF(ISNUMBER(O49),VLOOKUP(O49,Dbk!$A$14:$B$481,2),"")</f>
        <v/>
      </c>
      <c r="R49" s="19" t="str">
        <f t="shared" si="0"/>
        <v xml:space="preserve"> + </v>
      </c>
      <c r="S49" s="20"/>
      <c r="T49" s="20"/>
      <c r="U49" s="20"/>
      <c r="V49" s="20"/>
      <c r="W49" s="18">
        <v>43</v>
      </c>
      <c r="X49" t="b">
        <f t="shared" si="1"/>
        <v>0</v>
      </c>
    </row>
    <row r="50" spans="2:160" x14ac:dyDescent="0.25">
      <c r="B50" s="17"/>
      <c r="C50" s="17"/>
      <c r="D50" s="83"/>
      <c r="E50" s="84"/>
      <c r="F50" s="17"/>
      <c r="M50" s="18">
        <v>44</v>
      </c>
      <c r="N50" s="40"/>
      <c r="O50" s="40"/>
      <c r="P50" s="39" t="str">
        <f>IF(ISNUMBER(N50),VLOOKUP(N50,Dbk!$A$14:$B$481,2),"")</f>
        <v/>
      </c>
      <c r="Q50" s="39" t="str">
        <f>IF(ISNUMBER(O50),VLOOKUP(O50,Dbk!$A$14:$B$481,2),"")</f>
        <v/>
      </c>
      <c r="R50" s="19" t="str">
        <f t="shared" si="0"/>
        <v xml:space="preserve"> + </v>
      </c>
      <c r="S50" s="20"/>
      <c r="T50" s="20"/>
      <c r="U50" s="20"/>
      <c r="V50" s="20"/>
      <c r="W50" s="18">
        <v>44</v>
      </c>
      <c r="X50" t="b">
        <f t="shared" si="1"/>
        <v>0</v>
      </c>
    </row>
    <row r="51" spans="2:160" x14ac:dyDescent="0.25">
      <c r="M51" s="18">
        <v>45</v>
      </c>
      <c r="N51" s="40"/>
      <c r="O51" s="40"/>
      <c r="P51" s="39" t="str">
        <f>IF(ISNUMBER(N51),VLOOKUP(N51,Dbk!$A$14:$B$481,2),"")</f>
        <v/>
      </c>
      <c r="Q51" s="39" t="str">
        <f>IF(ISNUMBER(O51),VLOOKUP(O51,Dbk!$A$14:$B$481,2),"")</f>
        <v/>
      </c>
      <c r="R51" s="19" t="str">
        <f t="shared" si="0"/>
        <v xml:space="preserve"> + </v>
      </c>
      <c r="S51" s="20"/>
      <c r="T51" s="20"/>
      <c r="U51" s="20"/>
      <c r="V51" s="20"/>
      <c r="W51" s="18">
        <v>45</v>
      </c>
      <c r="X51" t="b">
        <f t="shared" si="1"/>
        <v>0</v>
      </c>
    </row>
    <row r="52" spans="2:160" x14ac:dyDescent="0.25">
      <c r="M52" s="18">
        <v>46</v>
      </c>
      <c r="N52" s="40"/>
      <c r="O52" s="40"/>
      <c r="P52" s="39" t="str">
        <f>IF(ISNUMBER(N52),VLOOKUP(N52,Dbk!$A$14:$B$481,2),"")</f>
        <v/>
      </c>
      <c r="Q52" s="39" t="str">
        <f>IF(ISNUMBER(O52),VLOOKUP(O52,Dbk!$A$14:$B$481,2),"")</f>
        <v/>
      </c>
      <c r="R52" s="19" t="str">
        <f t="shared" si="0"/>
        <v xml:space="preserve"> + </v>
      </c>
      <c r="S52" s="20"/>
      <c r="T52" s="20"/>
      <c r="U52" s="20"/>
      <c r="V52" s="20"/>
      <c r="W52" s="18">
        <v>46</v>
      </c>
      <c r="X52" t="b">
        <f t="shared" si="1"/>
        <v>0</v>
      </c>
    </row>
    <row r="53" spans="2:160" x14ac:dyDescent="0.25">
      <c r="M53" s="18">
        <v>47</v>
      </c>
      <c r="N53" s="40"/>
      <c r="O53" s="40"/>
      <c r="P53" s="39" t="str">
        <f>IF(ISNUMBER(N53),VLOOKUP(N53,Dbk!$A$14:$B$481,2),"")</f>
        <v/>
      </c>
      <c r="Q53" s="39" t="str">
        <f>IF(ISNUMBER(O53),VLOOKUP(O53,Dbk!$A$14:$B$481,2),"")</f>
        <v/>
      </c>
      <c r="R53" s="19" t="str">
        <f t="shared" si="0"/>
        <v xml:space="preserve"> + </v>
      </c>
      <c r="S53" s="20"/>
      <c r="T53" s="20"/>
      <c r="U53" s="20"/>
      <c r="V53" s="20"/>
      <c r="W53" s="18">
        <v>47</v>
      </c>
      <c r="X53" t="b">
        <f t="shared" si="1"/>
        <v>0</v>
      </c>
    </row>
    <row r="54" spans="2:160" x14ac:dyDescent="0.25">
      <c r="M54" s="18">
        <v>48</v>
      </c>
      <c r="N54" s="40"/>
      <c r="O54" s="40"/>
      <c r="P54" s="39" t="str">
        <f>IF(ISNUMBER(N54),VLOOKUP(N54,Dbk!$A$14:$B$481,2),"")</f>
        <v/>
      </c>
      <c r="Q54" s="39" t="str">
        <f>IF(ISNUMBER(O54),VLOOKUP(O54,Dbk!$A$14:$B$481,2),"")</f>
        <v/>
      </c>
      <c r="R54" s="19" t="str">
        <f t="shared" si="0"/>
        <v xml:space="preserve"> + </v>
      </c>
      <c r="S54" s="20"/>
      <c r="T54" s="20"/>
      <c r="U54" s="20"/>
      <c r="V54" s="20"/>
      <c r="W54" s="18">
        <v>48</v>
      </c>
      <c r="X54" t="b">
        <f t="shared" si="1"/>
        <v>0</v>
      </c>
    </row>
    <row r="55" spans="2:160" x14ac:dyDescent="0.25">
      <c r="M55" s="18">
        <v>49</v>
      </c>
      <c r="N55" s="40"/>
      <c r="O55" s="40"/>
      <c r="P55" s="39" t="str">
        <f>IF(ISNUMBER(N55),VLOOKUP(N55,Dbk!$A$14:$B$481,2),"")</f>
        <v/>
      </c>
      <c r="Q55" s="39" t="str">
        <f>IF(ISNUMBER(O55),VLOOKUP(O55,Dbk!$A$14:$B$481,2),"")</f>
        <v/>
      </c>
      <c r="R55" s="19" t="str">
        <f t="shared" si="0"/>
        <v xml:space="preserve"> + </v>
      </c>
      <c r="S55" s="20"/>
      <c r="T55" s="20"/>
      <c r="U55" s="20"/>
      <c r="V55" s="20"/>
      <c r="W55" s="18">
        <v>49</v>
      </c>
      <c r="X55" t="b">
        <f t="shared" si="1"/>
        <v>0</v>
      </c>
    </row>
    <row r="56" spans="2:160" x14ac:dyDescent="0.25">
      <c r="M56" s="18">
        <v>50</v>
      </c>
      <c r="N56" s="40"/>
      <c r="O56" s="40"/>
      <c r="P56" s="39" t="str">
        <f>IF(ISNUMBER(N56),VLOOKUP(N56,Dbk!$A$14:$B$481,2),"")</f>
        <v/>
      </c>
      <c r="Q56" s="39" t="str">
        <f>IF(ISNUMBER(O56),VLOOKUP(O56,Dbk!$A$14:$B$481,2),"")</f>
        <v/>
      </c>
      <c r="R56" s="19" t="str">
        <f t="shared" si="0"/>
        <v xml:space="preserve"> + </v>
      </c>
      <c r="S56" s="20"/>
      <c r="T56" s="20"/>
      <c r="U56" s="20"/>
      <c r="V56" s="20"/>
      <c r="W56" s="18">
        <v>50</v>
      </c>
      <c r="X56" t="b">
        <f t="shared" si="1"/>
        <v>0</v>
      </c>
    </row>
    <row r="58" spans="2:160" x14ac:dyDescent="0.25">
      <c r="R58" s="60" t="s">
        <v>572</v>
      </c>
      <c r="S58" s="43">
        <f>E16*750.06376</f>
        <v>1050.089264</v>
      </c>
      <c r="T58" t="s">
        <v>573</v>
      </c>
      <c r="U58" t="s">
        <v>574</v>
      </c>
      <c r="V58" s="51">
        <f>P65/(P64-LN(S58))-P66</f>
        <v>379.22427839681131</v>
      </c>
      <c r="W58" t="s">
        <v>10</v>
      </c>
    </row>
    <row r="59" spans="2:160" x14ac:dyDescent="0.25">
      <c r="N59" s="42" t="s">
        <v>552</v>
      </c>
      <c r="P59" s="43" t="b">
        <f>IF(P4&lt;=50,VLOOKUP(P4,M7:X56,12),FALSE)</f>
        <v>1</v>
      </c>
      <c r="Q59" s="69">
        <f>EJ163</f>
        <v>0</v>
      </c>
      <c r="S59" s="43">
        <v>1.9870000000000001</v>
      </c>
      <c r="T59" t="s">
        <v>575</v>
      </c>
      <c r="U59" t="s">
        <v>576</v>
      </c>
      <c r="V59" s="51">
        <f>Q65/(Q64-LN(S58))-Q66</f>
        <v>382.47002313558613</v>
      </c>
      <c r="W59" t="s">
        <v>10</v>
      </c>
    </row>
    <row r="60" spans="2:160" x14ac:dyDescent="0.25">
      <c r="N60" t="s">
        <v>553</v>
      </c>
      <c r="P60" s="44" t="str">
        <f>IF(P59,"","Binary Pair Data is not available")</f>
        <v/>
      </c>
      <c r="Q60" s="43" t="str">
        <f>IF(Q59&gt;0.001,"Solution Didn't Converged for Txy Diagram","Change the vertical axis manually if graph does not appear properly")</f>
        <v>Change the vertical axis manually if graph does not appear properly</v>
      </c>
      <c r="T60" s="103" t="s">
        <v>578</v>
      </c>
      <c r="U60" s="104"/>
      <c r="V60" s="104"/>
      <c r="W60" s="104"/>
      <c r="X60" s="104"/>
      <c r="Y60" s="104"/>
      <c r="Z60" s="104"/>
      <c r="AA60" s="105"/>
      <c r="AB60" s="103" t="s">
        <v>587</v>
      </c>
      <c r="AC60" s="104"/>
      <c r="AD60" s="104"/>
      <c r="AE60" s="104"/>
      <c r="AF60" s="104"/>
      <c r="AG60" s="104"/>
      <c r="AH60" s="104"/>
      <c r="AI60" s="105"/>
      <c r="AJ60" s="103" t="s">
        <v>588</v>
      </c>
      <c r="AK60" s="104"/>
      <c r="AL60" s="104"/>
      <c r="AM60" s="104"/>
      <c r="AN60" s="104"/>
      <c r="AO60" s="104"/>
      <c r="AP60" s="104"/>
      <c r="AQ60" s="105"/>
      <c r="AR60" s="103" t="s">
        <v>589</v>
      </c>
      <c r="AS60" s="104"/>
      <c r="AT60" s="104"/>
      <c r="AU60" s="104"/>
      <c r="AV60" s="104"/>
      <c r="AW60" s="104"/>
      <c r="AX60" s="104"/>
      <c r="AY60" s="105"/>
      <c r="AZ60" s="103" t="s">
        <v>590</v>
      </c>
      <c r="BA60" s="104"/>
      <c r="BB60" s="104"/>
      <c r="BC60" s="104"/>
      <c r="BD60" s="104"/>
      <c r="BE60" s="104"/>
      <c r="BF60" s="104"/>
      <c r="BG60" s="105"/>
      <c r="BH60" s="103" t="s">
        <v>591</v>
      </c>
      <c r="BI60" s="104"/>
      <c r="BJ60" s="104"/>
      <c r="BK60" s="104"/>
      <c r="BL60" s="104"/>
      <c r="BM60" s="104"/>
      <c r="BN60" s="104"/>
      <c r="BO60" s="105"/>
      <c r="BP60" s="103" t="s">
        <v>592</v>
      </c>
      <c r="BQ60" s="104"/>
      <c r="BR60" s="104"/>
      <c r="BS60" s="104"/>
      <c r="BT60" s="104"/>
      <c r="BU60" s="104"/>
      <c r="BV60" s="104"/>
      <c r="BW60" s="105"/>
      <c r="BX60" s="103" t="s">
        <v>593</v>
      </c>
      <c r="BY60" s="104"/>
      <c r="BZ60" s="104"/>
      <c r="CA60" s="104"/>
      <c r="CB60" s="104"/>
      <c r="CC60" s="104"/>
      <c r="CD60" s="104"/>
      <c r="CE60" s="105"/>
      <c r="CF60" s="103" t="s">
        <v>594</v>
      </c>
      <c r="CG60" s="104"/>
      <c r="CH60" s="104"/>
      <c r="CI60" s="104"/>
      <c r="CJ60" s="104"/>
      <c r="CK60" s="104"/>
      <c r="CL60" s="104"/>
      <c r="CM60" s="105"/>
      <c r="CN60" s="103" t="s">
        <v>595</v>
      </c>
      <c r="CO60" s="104"/>
      <c r="CP60" s="104"/>
      <c r="CQ60" s="104"/>
      <c r="CR60" s="104"/>
      <c r="CS60" s="104"/>
      <c r="CT60" s="104"/>
      <c r="CU60" s="105"/>
      <c r="CV60" s="103" t="s">
        <v>596</v>
      </c>
      <c r="CW60" s="104"/>
      <c r="CX60" s="104"/>
      <c r="CY60" s="104"/>
      <c r="CZ60" s="104"/>
      <c r="DA60" s="104"/>
      <c r="DB60" s="104"/>
      <c r="DC60" s="105"/>
      <c r="DD60" s="103" t="s">
        <v>597</v>
      </c>
      <c r="DE60" s="104"/>
      <c r="DF60" s="104"/>
      <c r="DG60" s="104"/>
      <c r="DH60" s="104"/>
      <c r="DI60" s="104"/>
      <c r="DJ60" s="104"/>
      <c r="DK60" s="105"/>
      <c r="DL60" s="103" t="s">
        <v>598</v>
      </c>
      <c r="DM60" s="104"/>
      <c r="DN60" s="104"/>
      <c r="DO60" s="104"/>
      <c r="DP60" s="104"/>
      <c r="DQ60" s="104"/>
      <c r="DR60" s="104"/>
      <c r="DS60" s="105"/>
      <c r="DT60" s="103" t="s">
        <v>599</v>
      </c>
      <c r="DU60" s="104"/>
      <c r="DV60" s="104"/>
      <c r="DW60" s="104"/>
      <c r="DX60" s="104"/>
      <c r="DY60" s="104"/>
      <c r="DZ60" s="104"/>
      <c r="EA60" s="105"/>
      <c r="EB60" s="103" t="s">
        <v>600</v>
      </c>
      <c r="EC60" s="104"/>
      <c r="ED60" s="104"/>
      <c r="EE60" s="104"/>
      <c r="EF60" s="104"/>
      <c r="EG60" s="104"/>
      <c r="EH60" s="104"/>
      <c r="EI60" s="105"/>
      <c r="EJ60" s="103" t="s">
        <v>601</v>
      </c>
      <c r="EK60" s="104"/>
      <c r="EL60" s="104"/>
      <c r="EM60" s="104"/>
      <c r="EN60" s="104"/>
      <c r="EO60" s="104"/>
      <c r="EP60" s="104"/>
      <c r="EQ60" s="105"/>
    </row>
    <row r="61" spans="2:160" x14ac:dyDescent="0.25">
      <c r="N61" t="s">
        <v>565</v>
      </c>
      <c r="P61" s="58" t="b">
        <f>IF(P59,NOT(IF(AND(ISNUMBER(P71),ISNUMBER(Q71),ISNUMBER(P70),ISNUMBER(Q70)),TRUE,FALSE)),FALSE)</f>
        <v>0</v>
      </c>
      <c r="Q61" s="43" t="str">
        <f>IF(P61,"Data not sufficient for interaction parameter calculation, Considering Ideal Equation","")</f>
        <v/>
      </c>
      <c r="S61" t="s">
        <v>577</v>
      </c>
      <c r="T61" t="s">
        <v>579</v>
      </c>
      <c r="U61" s="15" t="s">
        <v>632</v>
      </c>
      <c r="V61" s="15" t="s">
        <v>631</v>
      </c>
      <c r="W61" s="15" t="s">
        <v>627</v>
      </c>
      <c r="X61" s="15" t="s">
        <v>628</v>
      </c>
      <c r="Y61" s="15" t="s">
        <v>629</v>
      </c>
      <c r="Z61" s="15" t="s">
        <v>630</v>
      </c>
      <c r="AA61" s="15" t="s">
        <v>582</v>
      </c>
      <c r="AB61" s="15" t="s">
        <v>586</v>
      </c>
      <c r="AC61" s="15" t="s">
        <v>632</v>
      </c>
      <c r="AD61" s="15" t="s">
        <v>631</v>
      </c>
      <c r="AE61" s="15" t="s">
        <v>627</v>
      </c>
      <c r="AF61" s="15" t="s">
        <v>628</v>
      </c>
      <c r="AG61" s="15" t="s">
        <v>629</v>
      </c>
      <c r="AH61" s="15" t="s">
        <v>630</v>
      </c>
      <c r="AI61" s="15" t="s">
        <v>582</v>
      </c>
      <c r="AJ61" s="15" t="s">
        <v>586</v>
      </c>
      <c r="AK61" s="15" t="s">
        <v>632</v>
      </c>
      <c r="AL61" s="15" t="s">
        <v>631</v>
      </c>
      <c r="AM61" s="15" t="s">
        <v>627</v>
      </c>
      <c r="AN61" s="15" t="s">
        <v>628</v>
      </c>
      <c r="AO61" s="15" t="s">
        <v>629</v>
      </c>
      <c r="AP61" s="15" t="s">
        <v>630</v>
      </c>
      <c r="AQ61" s="15" t="s">
        <v>582</v>
      </c>
      <c r="AR61" s="15" t="s">
        <v>586</v>
      </c>
      <c r="AS61" s="15" t="s">
        <v>632</v>
      </c>
      <c r="AT61" s="15" t="s">
        <v>631</v>
      </c>
      <c r="AU61" s="15" t="s">
        <v>627</v>
      </c>
      <c r="AV61" s="15" t="s">
        <v>628</v>
      </c>
      <c r="AW61" s="15" t="s">
        <v>629</v>
      </c>
      <c r="AX61" s="15" t="s">
        <v>630</v>
      </c>
      <c r="AY61" s="15" t="s">
        <v>582</v>
      </c>
      <c r="AZ61" s="15" t="s">
        <v>586</v>
      </c>
      <c r="BA61" s="15" t="s">
        <v>632</v>
      </c>
      <c r="BB61" s="15" t="s">
        <v>631</v>
      </c>
      <c r="BC61" s="15" t="s">
        <v>627</v>
      </c>
      <c r="BD61" s="15" t="s">
        <v>628</v>
      </c>
      <c r="BE61" s="15" t="s">
        <v>629</v>
      </c>
      <c r="BF61" s="15" t="s">
        <v>630</v>
      </c>
      <c r="BG61" s="15" t="s">
        <v>582</v>
      </c>
      <c r="BH61" s="15" t="s">
        <v>586</v>
      </c>
      <c r="BI61" s="15" t="s">
        <v>632</v>
      </c>
      <c r="BJ61" s="15" t="s">
        <v>631</v>
      </c>
      <c r="BK61" s="15" t="s">
        <v>627</v>
      </c>
      <c r="BL61" s="15" t="s">
        <v>628</v>
      </c>
      <c r="BM61" s="15" t="s">
        <v>629</v>
      </c>
      <c r="BN61" s="15" t="s">
        <v>630</v>
      </c>
      <c r="BO61" s="15" t="s">
        <v>582</v>
      </c>
      <c r="BP61" s="15" t="s">
        <v>586</v>
      </c>
      <c r="BQ61" s="15" t="s">
        <v>632</v>
      </c>
      <c r="BR61" s="15" t="s">
        <v>631</v>
      </c>
      <c r="BS61" s="15" t="s">
        <v>627</v>
      </c>
      <c r="BT61" s="15" t="s">
        <v>628</v>
      </c>
      <c r="BU61" s="15" t="s">
        <v>629</v>
      </c>
      <c r="BV61" s="15" t="s">
        <v>630</v>
      </c>
      <c r="BW61" s="15" t="s">
        <v>582</v>
      </c>
      <c r="BX61" s="15" t="s">
        <v>586</v>
      </c>
      <c r="BY61" s="15" t="s">
        <v>632</v>
      </c>
      <c r="BZ61" s="15" t="s">
        <v>631</v>
      </c>
      <c r="CA61" s="15" t="s">
        <v>627</v>
      </c>
      <c r="CB61" s="15" t="s">
        <v>628</v>
      </c>
      <c r="CC61" s="15" t="s">
        <v>629</v>
      </c>
      <c r="CD61" s="15" t="s">
        <v>630</v>
      </c>
      <c r="CE61" s="15" t="s">
        <v>582</v>
      </c>
      <c r="CF61" s="15" t="s">
        <v>586</v>
      </c>
      <c r="CG61" s="15" t="s">
        <v>632</v>
      </c>
      <c r="CH61" s="15" t="s">
        <v>631</v>
      </c>
      <c r="CI61" s="15" t="s">
        <v>627</v>
      </c>
      <c r="CJ61" s="15" t="s">
        <v>628</v>
      </c>
      <c r="CK61" s="15" t="s">
        <v>629</v>
      </c>
      <c r="CL61" s="15" t="s">
        <v>630</v>
      </c>
      <c r="CM61" s="15" t="s">
        <v>582</v>
      </c>
      <c r="CN61" s="15" t="s">
        <v>586</v>
      </c>
      <c r="CO61" s="15" t="s">
        <v>632</v>
      </c>
      <c r="CP61" s="15" t="s">
        <v>631</v>
      </c>
      <c r="CQ61" s="15" t="s">
        <v>627</v>
      </c>
      <c r="CR61" s="15" t="s">
        <v>628</v>
      </c>
      <c r="CS61" s="15" t="s">
        <v>629</v>
      </c>
      <c r="CT61" s="15" t="s">
        <v>630</v>
      </c>
      <c r="CU61" s="15" t="s">
        <v>582</v>
      </c>
      <c r="CV61" s="15" t="s">
        <v>586</v>
      </c>
      <c r="CW61" s="15" t="s">
        <v>632</v>
      </c>
      <c r="CX61" s="15" t="s">
        <v>631</v>
      </c>
      <c r="CY61" s="15" t="s">
        <v>627</v>
      </c>
      <c r="CZ61" s="15" t="s">
        <v>628</v>
      </c>
      <c r="DA61" s="15" t="s">
        <v>629</v>
      </c>
      <c r="DB61" s="15" t="s">
        <v>630</v>
      </c>
      <c r="DC61" s="15" t="s">
        <v>582</v>
      </c>
      <c r="DD61" s="15" t="s">
        <v>586</v>
      </c>
      <c r="DE61" s="15" t="s">
        <v>632</v>
      </c>
      <c r="DF61" s="15" t="s">
        <v>631</v>
      </c>
      <c r="DG61" s="15" t="s">
        <v>627</v>
      </c>
      <c r="DH61" s="15" t="s">
        <v>628</v>
      </c>
      <c r="DI61" s="15" t="s">
        <v>629</v>
      </c>
      <c r="DJ61" s="15" t="s">
        <v>630</v>
      </c>
      <c r="DK61" s="15" t="s">
        <v>582</v>
      </c>
      <c r="DL61" s="15" t="s">
        <v>586</v>
      </c>
      <c r="DM61" s="15" t="s">
        <v>632</v>
      </c>
      <c r="DN61" s="15" t="s">
        <v>631</v>
      </c>
      <c r="DO61" s="15" t="s">
        <v>627</v>
      </c>
      <c r="DP61" s="15" t="s">
        <v>628</v>
      </c>
      <c r="DQ61" s="15" t="s">
        <v>629</v>
      </c>
      <c r="DR61" s="15" t="s">
        <v>630</v>
      </c>
      <c r="DS61" s="15" t="s">
        <v>582</v>
      </c>
      <c r="DT61" s="15" t="s">
        <v>586</v>
      </c>
      <c r="DU61" s="15" t="s">
        <v>632</v>
      </c>
      <c r="DV61" s="15" t="s">
        <v>631</v>
      </c>
      <c r="DW61" s="15" t="s">
        <v>627</v>
      </c>
      <c r="DX61" s="15" t="s">
        <v>628</v>
      </c>
      <c r="DY61" s="15" t="s">
        <v>629</v>
      </c>
      <c r="DZ61" s="15" t="s">
        <v>630</v>
      </c>
      <c r="EA61" s="15" t="s">
        <v>582</v>
      </c>
      <c r="EB61" s="15" t="s">
        <v>586</v>
      </c>
      <c r="EC61" s="15" t="s">
        <v>632</v>
      </c>
      <c r="ED61" s="15" t="s">
        <v>631</v>
      </c>
      <c r="EE61" s="15" t="s">
        <v>627</v>
      </c>
      <c r="EF61" s="15" t="s">
        <v>628</v>
      </c>
      <c r="EG61" s="15" t="s">
        <v>629</v>
      </c>
      <c r="EH61" s="15" t="s">
        <v>630</v>
      </c>
      <c r="EI61" s="15" t="s">
        <v>582</v>
      </c>
      <c r="EJ61" s="15" t="s">
        <v>586</v>
      </c>
      <c r="EK61" s="15" t="s">
        <v>632</v>
      </c>
      <c r="EL61" s="15" t="s">
        <v>631</v>
      </c>
      <c r="EM61" s="15" t="s">
        <v>627</v>
      </c>
      <c r="EN61" s="15" t="s">
        <v>628</v>
      </c>
      <c r="EO61" s="15" t="s">
        <v>629</v>
      </c>
      <c r="EP61" s="15" t="s">
        <v>630</v>
      </c>
      <c r="EQ61" t="s">
        <v>602</v>
      </c>
      <c r="ER61" t="s">
        <v>603</v>
      </c>
      <c r="ES61" t="s">
        <v>604</v>
      </c>
      <c r="ET61" t="s">
        <v>605</v>
      </c>
      <c r="EU61" t="s">
        <v>579</v>
      </c>
    </row>
    <row r="62" spans="2:160" x14ac:dyDescent="0.25">
      <c r="O62" t="s">
        <v>560</v>
      </c>
      <c r="P62" s="16">
        <v>1</v>
      </c>
      <c r="Q62">
        <v>2</v>
      </c>
      <c r="S62" s="61">
        <v>0</v>
      </c>
      <c r="T62" s="64">
        <f>S62*$V$58+(1-S62)*$V$59</f>
        <v>382.47002313558613</v>
      </c>
      <c r="U62" s="61">
        <f>$P$71/($S$59*T62)</f>
        <v>2.3685209793773261E-2</v>
      </c>
      <c r="V62" s="61">
        <f>$Q$71/($S$59*T62)</f>
        <v>2.282991055122034</v>
      </c>
      <c r="W62" s="65">
        <f>EXP(-1*$P$70*U62)</f>
        <v>0.99291962188810834</v>
      </c>
      <c r="X62" s="65">
        <f>EXP(-1*$Q$70*V62)</f>
        <v>0.50414199396308701</v>
      </c>
      <c r="Y62" s="65">
        <f>IF($P$61,1,EXP((1-S62)^2*(V62*X62^2/(S62+(1-S62)*X62)^2 + U62*W62/(1-S62+S62*W62)^2)))</f>
        <v>10.039311785717368</v>
      </c>
      <c r="Z62" s="65">
        <f>IF($P$61,1,EXP(S62^2*(U62*W62^2/(1-S62+(S62)*W62)^2+V62*X62/(S62+(1-S62)*X62)^2)))</f>
        <v>1</v>
      </c>
      <c r="AA62" s="61">
        <f>$S$58/(S62*Y62+(1-S62)*Z62*EXP($Q$64-$Q$65/(T62+$Q$66))/EXP($P$64-$P$65/(T62+$P$66)))</f>
        <v>1176.4970178914132</v>
      </c>
      <c r="AB62" s="61">
        <f>$P$65/($P$64-LN(AA62))-$P$66</f>
        <v>382.47002313558619</v>
      </c>
      <c r="AC62" s="61">
        <f>$P$71/($S$59*AB62)</f>
        <v>2.3685209793773258E-2</v>
      </c>
      <c r="AD62" s="61">
        <f>$Q$71/($S$59*AB62)</f>
        <v>2.2829910551220336</v>
      </c>
      <c r="AE62" s="65">
        <f>EXP(-1*$P$70*AC62)</f>
        <v>0.99291962188810834</v>
      </c>
      <c r="AF62" s="65">
        <f>EXP(-1*$Q$70*AD62)</f>
        <v>0.50414199396308712</v>
      </c>
      <c r="AG62" s="65">
        <f>IF($P$61,1,EXP((1-S62)^2*(AD62*AF62^2/(S62+(1-S62)*AF62)^2 + AC62*AE62/(1-S62+S62*AE62)^2)))</f>
        <v>10.039311785717365</v>
      </c>
      <c r="AH62" s="65">
        <f>IF($P$61,1,EXP(S62^2*(AC62*AE62^2/(1-S62+(S62)*AE62)^2+AD62*AF62/(S62+(1-S62)*AF62)^2)))</f>
        <v>1</v>
      </c>
      <c r="AI62" s="61">
        <f>$S$58/(S62*AG62+(1-S62)*AH62*EXP($Q$64-$Q$65/(AB62+$Q$66))/EXP($P$64-$P$65/(AB62+$P$66)))</f>
        <v>1176.4970178914152</v>
      </c>
      <c r="AJ62" s="61">
        <f>$P$65/($P$64-LN(AI62))-$P$66</f>
        <v>382.47002313558619</v>
      </c>
      <c r="AK62" s="61">
        <f>$P$71/($S$59*AJ62)</f>
        <v>2.3685209793773258E-2</v>
      </c>
      <c r="AL62" s="61">
        <f>$Q$71/($S$59*AJ62)</f>
        <v>2.2829910551220336</v>
      </c>
      <c r="AM62" s="65">
        <f>EXP(-1*$P$70*AK62)</f>
        <v>0.99291962188810834</v>
      </c>
      <c r="AN62" s="65">
        <f>EXP(-1*$Q$70*AL62)</f>
        <v>0.50414199396308712</v>
      </c>
      <c r="AO62" s="65">
        <f>IF($P$61,1,EXP((1-S62)^2*(AL62*AN62^2/(S62+(1-S62)*AN62)^2 + AK62*AM62/(1-S62+S62*AM62)^2)))</f>
        <v>10.039311785717365</v>
      </c>
      <c r="AP62" s="65">
        <f>IF($P$61,1,EXP(S62^2*(AK62*AM62^2/(1-S62+(S62)*AM62)^2+AL62*AN62/(S62+(1-S62)*AN62)^2)))</f>
        <v>1</v>
      </c>
      <c r="AQ62" s="61">
        <f>$S$58/(S62*AO62+(1-S62)*AP62*EXP($Q$64-$Q$65/(AJ62+$Q$66))/EXP($P$64-$P$65/(AJ62+$P$66)))</f>
        <v>1176.4970178914152</v>
      </c>
      <c r="AR62" s="61">
        <f>$P$65/($P$64-LN(AQ62))-$P$66</f>
        <v>382.47002313558619</v>
      </c>
      <c r="AS62" s="61">
        <f>$P$71/($S$59*AR62)</f>
        <v>2.3685209793773258E-2</v>
      </c>
      <c r="AT62" s="61">
        <f>$Q$71/($S$59*AR62)</f>
        <v>2.2829910551220336</v>
      </c>
      <c r="AU62" s="65">
        <f>EXP(-1*$P$70*AS62)</f>
        <v>0.99291962188810834</v>
      </c>
      <c r="AV62" s="65">
        <f>EXP(-1*$Q$70*AT62)</f>
        <v>0.50414199396308712</v>
      </c>
      <c r="AW62" s="65">
        <f>IF($P$61,1,EXP((1-S62)^2*(AT62*AV62^2/(S62+(1-S62)*AV62)^2 + AS62*AU62/(1-S62+S62*AU62)^2)))</f>
        <v>10.039311785717365</v>
      </c>
      <c r="AX62" s="65">
        <f>IF($P$61,1,EXP(S62^2*(AS62*AU62^2/(1-S62+(S62)*AU62)^2+AT62*AV62/(S62+(1-S62)*AV62)^2)))</f>
        <v>1</v>
      </c>
      <c r="AY62" s="61">
        <f>$S$58/(S62*AW62+(1-S62)*AX62*EXP($Q$64-$Q$65/(AR62+$Q$66))/EXP($P$64-$P$65/(AR62+$P$66)))</f>
        <v>1176.4970178914152</v>
      </c>
      <c r="AZ62" s="61">
        <f>$P$65/($P$64-LN(AY62))-$P$66</f>
        <v>382.47002313558619</v>
      </c>
      <c r="BA62" s="61">
        <f>$P$71/($S$59*AZ62)</f>
        <v>2.3685209793773258E-2</v>
      </c>
      <c r="BB62" s="61">
        <f>$Q$71/($S$59*AZ62)</f>
        <v>2.2829910551220336</v>
      </c>
      <c r="BC62" s="65">
        <f>EXP(-1*$P$70*BA62)</f>
        <v>0.99291962188810834</v>
      </c>
      <c r="BD62" s="65">
        <f>EXP(-1*$Q$70*BB62)</f>
        <v>0.50414199396308712</v>
      </c>
      <c r="BE62" s="65">
        <f>IF($P$61,1,EXP((1-S62)^2*(BB62*BD62^2/(S62+(1-S62)*BD62)^2 + BA62*BC62/(1-S62+S62*BC62)^2)))</f>
        <v>10.039311785717365</v>
      </c>
      <c r="BF62" s="65">
        <f>IF($P$61,1,EXP(S62^2*(BA62*BC62^2/(1-S62+(S62)*BC62)^2+BB62*BD62/(S62+(1-S62)*BD62)^2)))</f>
        <v>1</v>
      </c>
      <c r="BG62" s="61">
        <f>$S$58/(S62*BE62+(1-S62)*BF62*EXP($Q$64-$Q$65/(AZ62+$Q$66))/EXP($P$64-$P$65/(AZ62+$P$66)))</f>
        <v>1176.4970178914152</v>
      </c>
      <c r="BH62" s="61">
        <f>$P$65/($P$64-LN(BG62))-$P$66</f>
        <v>382.47002313558619</v>
      </c>
      <c r="BI62" s="61">
        <f>$P$71/($S$59*BH62)</f>
        <v>2.3685209793773258E-2</v>
      </c>
      <c r="BJ62" s="61">
        <f>$Q$71/($S$59*BH62)</f>
        <v>2.2829910551220336</v>
      </c>
      <c r="BK62" s="65">
        <f>EXP(-1*$P$70*BI62)</f>
        <v>0.99291962188810834</v>
      </c>
      <c r="BL62" s="65">
        <f>EXP(-1*$Q$70*BJ62)</f>
        <v>0.50414199396308712</v>
      </c>
      <c r="BM62" s="65">
        <f>IF($P$61,1,EXP((1-S62)^2*(BJ62*BL62^2/(S62+(1-S62)*BL62)^2 + BI62*BK62/(1-S62+S62*BK62)^2)))</f>
        <v>10.039311785717365</v>
      </c>
      <c r="BN62" s="65">
        <f>IF($P$61,1,EXP(S62^2*(BI62*BK62^2/(1-S62+(S62)*BK62)^2+BJ62*BL62/(S62+(1-S62)*BL62)^2)))</f>
        <v>1</v>
      </c>
      <c r="BO62" s="61">
        <f>$S$58/(S62*BM62+(1-S62)*BN62*EXP($Q$64-$Q$65/(BH62+$Q$66))/EXP($P$64-$P$65/(BH62+$P$66)))</f>
        <v>1176.4970178914152</v>
      </c>
      <c r="BP62" s="61">
        <f>$P$65/($P$64-LN(BO62))-$P$66</f>
        <v>382.47002313558619</v>
      </c>
      <c r="BQ62" s="61">
        <f>$P$71/($S$59*BP62)</f>
        <v>2.3685209793773258E-2</v>
      </c>
      <c r="BR62" s="61">
        <f>$Q$71/($S$59*BP62)</f>
        <v>2.2829910551220336</v>
      </c>
      <c r="BS62" s="65">
        <f>EXP(-1*$P$70*BQ62)</f>
        <v>0.99291962188810834</v>
      </c>
      <c r="BT62" s="65">
        <f>EXP(-1*$Q$70*BR62)</f>
        <v>0.50414199396308712</v>
      </c>
      <c r="BU62" s="65">
        <f>IF($P$61,1,EXP((1-S62)^2*(BR62*BT62^2/(S62+(1-S62)*BT62)^2 + BQ62*BS62/(1-S62+S62*BS62)^2)))</f>
        <v>10.039311785717365</v>
      </c>
      <c r="BV62" s="65">
        <f>IF($P$61,1,EXP(S62^2*(BQ62*BS62^2/(1-S62+(S62)*BS62)^2+BR62*BT62/(S62+(1-S62)*BT62)^2)))</f>
        <v>1</v>
      </c>
      <c r="BW62" s="61">
        <f>$S$58/(S62*BU62+(1-S62)*BV62*EXP($Q$64-$Q$65/(BP62+$Q$66))/EXP($P$64-$P$65/(BP62+$P$66)))</f>
        <v>1176.4970178914152</v>
      </c>
      <c r="BX62" s="61">
        <f>$P$65/($P$64-LN(BW62))-$P$66</f>
        <v>382.47002313558619</v>
      </c>
      <c r="BY62" s="61">
        <f>$P$71/($S$59*BX62)</f>
        <v>2.3685209793773258E-2</v>
      </c>
      <c r="BZ62" s="61">
        <f>$Q$71/($S$59*BX62)</f>
        <v>2.2829910551220336</v>
      </c>
      <c r="CA62" s="65">
        <f>EXP(-1*$P$70*BY62)</f>
        <v>0.99291962188810834</v>
      </c>
      <c r="CB62" s="65">
        <f>EXP(-1*$Q$70*BZ62)</f>
        <v>0.50414199396308712</v>
      </c>
      <c r="CC62" s="65">
        <f>IF($P$61,1,EXP((1-S62)^2*(BZ62*CB62^2/(S62+(1-S62)*CB62)^2 + BY62*CA62/(1-S62+S62*CA62)^2)))</f>
        <v>10.039311785717365</v>
      </c>
      <c r="CD62" s="65">
        <f>IF($P$61,1,EXP(S62^2*(BY62*CA62^2/(1-S62+(S62)*CA62)^2+BZ62*CB62/(S62+(1-S62)*CB62)^2)))</f>
        <v>1</v>
      </c>
      <c r="CE62" s="61">
        <f>$S$58/(S62*CC62+(1-S62)*CD62*EXP($Q$64-$Q$65/(BX62+$Q$66))/EXP($P$64-$P$65/(BX62+$P$66)))</f>
        <v>1176.4970178914152</v>
      </c>
      <c r="CF62" s="61">
        <f>$P$65/($P$64-LN(CE62))-$P$66</f>
        <v>382.47002313558619</v>
      </c>
      <c r="CG62" s="61">
        <f>$P$71/($S$59*CF62)</f>
        <v>2.3685209793773258E-2</v>
      </c>
      <c r="CH62" s="61">
        <f>$Q$71/($S$59*CF62)</f>
        <v>2.2829910551220336</v>
      </c>
      <c r="CI62" s="65">
        <f>EXP(-1*$P$70*CG62)</f>
        <v>0.99291962188810834</v>
      </c>
      <c r="CJ62" s="65">
        <f>EXP(-1*$Q$70*CH62)</f>
        <v>0.50414199396308712</v>
      </c>
      <c r="CK62" s="65">
        <f>IF($P$61,1,EXP((1-S62)^2*(CH62*CJ62^2/(S62+(1-S62)*CJ62)^2 + CG62*CI62/(1-S62+S62*CI62)^2)))</f>
        <v>10.039311785717365</v>
      </c>
      <c r="CL62" s="65">
        <f>IF($P$61,1,EXP(S62^2*(CG62*CI62^2/(1-S62+(S62)*CI62)^2+CH62*CJ62/(S62+(1-S62)*CJ62)^2)))</f>
        <v>1</v>
      </c>
      <c r="CM62" s="61">
        <f>$S$58/(S62*CK62+(1-S62)*CL62*EXP($Q$64-$Q$65/(CF62+$Q$66))/EXP($P$64-$P$65/(CF62+$P$66)))</f>
        <v>1176.4970178914152</v>
      </c>
      <c r="CN62" s="61">
        <f>$P$65/($P$64-LN(CM62))-$P$66</f>
        <v>382.47002313558619</v>
      </c>
      <c r="CO62" s="61">
        <f>$P$71/($S$59*CN62)</f>
        <v>2.3685209793773258E-2</v>
      </c>
      <c r="CP62" s="61">
        <f>$Q$71/($S$59*CN62)</f>
        <v>2.2829910551220336</v>
      </c>
      <c r="CQ62" s="65">
        <f>EXP(-1*$P$70*CO62)</f>
        <v>0.99291962188810834</v>
      </c>
      <c r="CR62" s="65">
        <f>EXP(-1*$Q$70*CP62)</f>
        <v>0.50414199396308712</v>
      </c>
      <c r="CS62" s="65">
        <f>IF($P$61,1,EXP((1-S62)^2*(CP62*CR62^2/(S62+(1-S62)*CR62)^2 + CO62*CQ62/(1-S62+S62*CQ62)^2)))</f>
        <v>10.039311785717365</v>
      </c>
      <c r="CT62" s="65">
        <f>IF($P$61,1,EXP(S62^2*(CO62*CQ62^2/(1-S62+(S62)*CQ62)^2+CP62*CR62/(S62+(1-S62)*CR62)^2)))</f>
        <v>1</v>
      </c>
      <c r="CU62" s="61">
        <f>$S$58/(S62*CS62+(1-S62)*CT62*EXP($Q$64-$Q$65/(CN62+$Q$66))/EXP($P$64-$P$65/(CN62+$P$66)))</f>
        <v>1176.4970178914152</v>
      </c>
      <c r="CV62" s="61">
        <f>$P$65/($P$64-LN(CU62))-$P$66</f>
        <v>382.47002313558619</v>
      </c>
      <c r="CW62" s="61">
        <f>$P$71/($S$59*CV62)</f>
        <v>2.3685209793773258E-2</v>
      </c>
      <c r="CX62" s="61">
        <f>$Q$71/($S$59*CV62)</f>
        <v>2.2829910551220336</v>
      </c>
      <c r="CY62" s="65">
        <f>EXP(-1*$P$70*CW62)</f>
        <v>0.99291962188810834</v>
      </c>
      <c r="CZ62" s="65">
        <f>EXP(-1*$Q$70*CX62)</f>
        <v>0.50414199396308712</v>
      </c>
      <c r="DA62" s="65">
        <f>IF($P$61,1,EXP((1-S62)^2*(CX62*CZ62^2/(S62+(1-S62)*CZ62)^2 + CW62*CY62/(1-S62+S62*CY62)^2)))</f>
        <v>10.039311785717365</v>
      </c>
      <c r="DB62" s="65">
        <f>IF($P$61,1,EXP(S62^2*(CW62*CY62^2/(1-S62+(S62)*CY62)^2+CX62*CZ62/(S62+(1-S62)*CZ62)^2)))</f>
        <v>1</v>
      </c>
      <c r="DC62" s="61">
        <f>$S$58/(S62*DA62+(1-S62)*DB62*EXP($Q$64-$Q$65/(CV62+$Q$66))/EXP($P$64-$P$65/(CV62+$P$66)))</f>
        <v>1176.4970178914152</v>
      </c>
      <c r="DD62" s="61">
        <f>$P$65/($P$64-LN(DC62))-$P$66</f>
        <v>382.47002313558619</v>
      </c>
      <c r="DE62" s="61">
        <f>$P$71/($S$59*DD62)</f>
        <v>2.3685209793773258E-2</v>
      </c>
      <c r="DF62" s="61">
        <f>$Q$71/($S$59*DD62)</f>
        <v>2.2829910551220336</v>
      </c>
      <c r="DG62" s="65">
        <f>EXP(-1*$P$70*DE62)</f>
        <v>0.99291962188810834</v>
      </c>
      <c r="DH62" s="65">
        <f>EXP(-1*$Q$70*DF62)</f>
        <v>0.50414199396308712</v>
      </c>
      <c r="DI62" s="65">
        <f>IF($P$61,1,EXP((1-S62)^2*(DF62*DH62^2/(S62+(1-S62)*DH62)^2 + DE62*DG62/(1-S62+S62*DG62)^2)))</f>
        <v>10.039311785717365</v>
      </c>
      <c r="DJ62" s="65">
        <f>IF($P$61,1,EXP(S62^2*(DE62*DG62^2/(1-S62+(S62)*DG62)^2+DF62*DH62/(S62+(1-S62)*DH62)^2)))</f>
        <v>1</v>
      </c>
      <c r="DK62" s="61">
        <f>$S$58/(S62*DI62+(1-S62)*DJ62*EXP($Q$64-$Q$65/(DD62+$Q$66))/EXP($P$64-$P$65/(DD62+$P$66)))</f>
        <v>1176.4970178914152</v>
      </c>
      <c r="DL62" s="61">
        <f>$P$65/($P$64-LN(DK62))-$P$66</f>
        <v>382.47002313558619</v>
      </c>
      <c r="DM62" s="61">
        <f>$P$71/($S$59*DL62)</f>
        <v>2.3685209793773258E-2</v>
      </c>
      <c r="DN62" s="61">
        <f>$Q$71/($S$59*DL62)</f>
        <v>2.2829910551220336</v>
      </c>
      <c r="DO62" s="65">
        <f>EXP(-1*$P$70*DM62)</f>
        <v>0.99291962188810834</v>
      </c>
      <c r="DP62" s="65">
        <f>EXP(-1*$Q$70*DN62)</f>
        <v>0.50414199396308712</v>
      </c>
      <c r="DQ62" s="65">
        <f>IF($P$61,1,EXP((1-S62)^2*(DN62*DP62^2/(S62+(1-S62)*DP62)^2 + DM62*DO62/(1-S62+S62*DO62)^2)))</f>
        <v>10.039311785717365</v>
      </c>
      <c r="DR62" s="65">
        <f>IF($P$61,1,EXP(S62^2*(DM62*DO62^2/(1-S62+(S62)*DO62)^2+DN62*DP62/(S62+(1-S62)*DP62)^2)))</f>
        <v>1</v>
      </c>
      <c r="DS62" s="61">
        <f>$S$58/(S62*DQ62+(1-S62)*DR62*EXP($Q$64-$Q$65/(DL62+$Q$66))/EXP($P$64-$P$65/(DL62+$P$66)))</f>
        <v>1176.4970178914152</v>
      </c>
      <c r="DT62" s="61">
        <f>$P$65/($P$64-LN(DS62))-$P$66</f>
        <v>382.47002313558619</v>
      </c>
      <c r="DU62" s="61">
        <f>$P$71/($S$59*DT62)</f>
        <v>2.3685209793773258E-2</v>
      </c>
      <c r="DV62" s="61">
        <f>$Q$71/($S$59*DT62)</f>
        <v>2.2829910551220336</v>
      </c>
      <c r="DW62" s="65">
        <f>EXP(-1*$P$70*DU62)</f>
        <v>0.99291962188810834</v>
      </c>
      <c r="DX62" s="65">
        <f>EXP(-1*$Q$70*DV62)</f>
        <v>0.50414199396308712</v>
      </c>
      <c r="DY62" s="65">
        <f>IF($P$61,1,EXP((1-S62)^2*(DV62*DX62^2/(S62+(1-S62)*DX62)^2 + DU62*DW62/(1-S62+S62*DW62)^2)))</f>
        <v>10.039311785717365</v>
      </c>
      <c r="DZ62" s="65">
        <f>IF($P$61,1,EXP(S62^2*(DU62*DW62^2/(1-S62+(S62)*DW62)^2+DV62*DX62/(S62+(1-S62)*DX62)^2)))</f>
        <v>1</v>
      </c>
      <c r="EA62" s="61">
        <f>$S$58/(S62*DY62+(1-S62)*DZ62*EXP($Q$64-$Q$65/(DT62+$Q$66))/EXP($P$64-$P$65/(DT62+$P$66)))</f>
        <v>1176.4970178914152</v>
      </c>
      <c r="EB62" s="61">
        <f>$P$65/($P$64-LN(EA62))-$P$66</f>
        <v>382.47002313558619</v>
      </c>
      <c r="EC62" s="61">
        <f>$P$71/($S$59*EB62)</f>
        <v>2.3685209793773258E-2</v>
      </c>
      <c r="ED62" s="61">
        <f>$Q$71/($S$59*EB62)</f>
        <v>2.2829910551220336</v>
      </c>
      <c r="EE62" s="65">
        <f>EXP(-1*$P$70*EC62)</f>
        <v>0.99291962188810834</v>
      </c>
      <c r="EF62" s="65">
        <f>EXP(-1*$Q$70*ED62)</f>
        <v>0.50414199396308712</v>
      </c>
      <c r="EG62" s="65">
        <f>IF($P$61,1,EXP((1-S62)^2*(ED62*EF62^2/(S62+(1-S62)*EF62)^2 + EC62*EE62/(1-S62+S62*EE62)^2)))</f>
        <v>10.039311785717365</v>
      </c>
      <c r="EH62" s="65">
        <f>IF($P$61,1,EXP(S62^2*(EC62*EE62^2/(1-S62+(S62)*EE62)^2+ED62*EF62/(S62+(1-S62)*EF62)^2)))</f>
        <v>1</v>
      </c>
      <c r="EI62" s="61">
        <f>$S$58/(S62*EG62+(1-S62)*EH62*EXP($Q$64-$Q$65/(EB62+$Q$66))/EXP($P$64-$P$65/(EB62+$P$66)))</f>
        <v>1176.4970178914152</v>
      </c>
      <c r="EJ62" s="61">
        <f>$P$65/($P$64-LN(EI62))-$P$66</f>
        <v>382.47002313558619</v>
      </c>
      <c r="EK62" s="61">
        <f>$P$71/($S$59*EJ62)</f>
        <v>2.3685209793773258E-2</v>
      </c>
      <c r="EL62" s="61">
        <f>$Q$71/($S$59*EJ62)</f>
        <v>2.2829910551220336</v>
      </c>
      <c r="EM62" s="65">
        <f>EXP(-1*$P$70*EK62)</f>
        <v>0.99291962188810834</v>
      </c>
      <c r="EN62" s="65">
        <f>EXP(-1*$Q$70*EL62)</f>
        <v>0.50414199396308712</v>
      </c>
      <c r="EO62" s="65">
        <f>IF($P$61,1,EXP((1-S62)^2*(EL62*EN62^2/(S62+(1-S62)*EN62)^2 + EK62*EM62/(1-S62+S62*EM62)^2)))</f>
        <v>10.039311785717365</v>
      </c>
      <c r="EP62" s="65">
        <f>IF($P$61,1,EXP(S62^2*(EK62*EM62^2/(1-S62+(S62)*EM62)^2+EL62*EN62/(S62+(1-S62)*EN62)^2)))</f>
        <v>1</v>
      </c>
      <c r="EQ62" s="61">
        <f>S62*EO62*EXP($P$64-$P$65/(EJ62+$P$66))/$S$58</f>
        <v>0</v>
      </c>
      <c r="ER62" s="61">
        <f>EJ62-273.15</f>
        <v>109.32002313558621</v>
      </c>
      <c r="ES62" s="66">
        <f>IF(P59,S62,"")</f>
        <v>0</v>
      </c>
      <c r="ET62" s="66">
        <f>IF(P59,EQ62,"")</f>
        <v>0</v>
      </c>
      <c r="EU62" s="66">
        <f>IF(P59,ER62,"")</f>
        <v>109.32002313558621</v>
      </c>
      <c r="EV62" s="16"/>
      <c r="EW62" s="16"/>
      <c r="EX62" s="16"/>
      <c r="EY62" s="16"/>
      <c r="EZ62" s="16"/>
      <c r="FA62" s="16"/>
      <c r="FB62" s="16"/>
      <c r="FC62" s="16"/>
      <c r="FD62" s="16"/>
    </row>
    <row r="63" spans="2:160" x14ac:dyDescent="0.25">
      <c r="O63" t="s">
        <v>561</v>
      </c>
      <c r="P63" s="52">
        <f>IF($P$59,VLOOKUP($P$4,$M$7:$O$56,2),"")</f>
        <v>62</v>
      </c>
      <c r="Q63" s="52">
        <f>IF($P$59,VLOOKUP($P$4,$M$7:$O$56,3),"")</f>
        <v>467</v>
      </c>
      <c r="S63" s="50">
        <v>0.01</v>
      </c>
      <c r="T63" s="56">
        <f t="shared" ref="T63:T126" si="5">S63*$V$58+(1-S63)*$V$59</f>
        <v>382.43756568819839</v>
      </c>
      <c r="U63" s="66">
        <f t="shared" ref="U63:U126" si="6">$P$71/($S$59*T63)</f>
        <v>2.3687219955744056E-2</v>
      </c>
      <c r="V63" s="66">
        <f t="shared" ref="V63:V126" si="7">$Q$71/($S$59*T63)</f>
        <v>2.2831848124008856</v>
      </c>
      <c r="W63" s="67">
        <f t="shared" ref="W63:W126" si="8">EXP(-1*$P$70*U63)</f>
        <v>0.99291902310950964</v>
      </c>
      <c r="X63" s="67">
        <f t="shared" ref="X63:X126" si="9">EXP(-1*$Q$70*V63)</f>
        <v>0.5041126904604889</v>
      </c>
      <c r="Y63" s="67">
        <f t="shared" ref="Y63:Y126" si="10">IF($P$61,1,EXP((1-S63)^2*(V63*X63^2/(S63+(1-S63)*X63)^2 + U63*W63/(1-S63+S63*W63)^2)))</f>
        <v>9.1836119979013979</v>
      </c>
      <c r="Z63" s="67">
        <f t="shared" ref="Z63:Z126" si="11">IF($P$61,1,EXP(S63^2*(U63*W63^2/(1-S63+(S63)*W63)^2+V63*X63/(S63+(1-S63)*X63)^2)))</f>
        <v>1.0004465662384265</v>
      </c>
      <c r="AA63" s="66">
        <f t="shared" ref="AA63:AA126" si="12">$S$58/(S63*Y63+(1-S63)*Z63*EXP($Q$64-$Q$65/(T63+$Q$66))/EXP($P$64-$P$65/(T63+$P$66)))</f>
        <v>1076.035672713555</v>
      </c>
      <c r="AB63" s="66">
        <f t="shared" ref="AB63:AB126" si="13">$P$65/($P$64-LN(AA63))-$P$66</f>
        <v>379.91537303677035</v>
      </c>
      <c r="AC63" s="66">
        <f t="shared" ref="AC63:AC126" si="14">$P$71/($S$59*AB63)</f>
        <v>2.3844475324558401E-2</v>
      </c>
      <c r="AD63" s="66">
        <f t="shared" ref="AD63:AD126" si="15">$Q$71/($S$59*AB63)</f>
        <v>2.2983424826727128</v>
      </c>
      <c r="AE63" s="67">
        <f t="shared" ref="AE63:AE126" si="16">EXP(-1*$P$70*AC63)</f>
        <v>0.99287218166027413</v>
      </c>
      <c r="AF63" s="67">
        <f t="shared" ref="AF63:AF126" si="17">EXP(-1*$Q$70*AD63)</f>
        <v>0.50182554239449861</v>
      </c>
      <c r="AG63" s="67">
        <f t="shared" ref="AG63:AG126" si="18">IF($P$61,1,EXP((1-S63)^2*(AD63*AF63^2/(S63+(1-S63)*AF63)^2 + AC63*AE63/(1-S63+S63*AE63)^2)))</f>
        <v>9.3161096097477767</v>
      </c>
      <c r="AH63" s="67">
        <f t="shared" ref="AH63:AH126" si="19">IF($P$61,1,EXP(S63^2*(AC63*AE63^2/(1-S63+(S63)*AE63)^2+AD63*AF63/(S63+(1-S63)*AF63)^2)))</f>
        <v>1.0004514894701348</v>
      </c>
      <c r="AI63" s="66">
        <f t="shared" ref="AI63:AI126" si="20">$S$58/(S63*AG63+(1-S63)*AH63*EXP($Q$64-$Q$65/(AB63+$Q$66))/EXP($P$64-$P$65/(AB63+$P$66)))</f>
        <v>1072.2571107613487</v>
      </c>
      <c r="AJ63" s="66">
        <f t="shared" ref="AJ63:AJ126" si="21">$P$65/($P$64-LN(AI63))-$P$66</f>
        <v>379.8155757330461</v>
      </c>
      <c r="AK63" s="66">
        <f t="shared" ref="AK63:AK126" si="22">$P$71/($S$59*AJ63)</f>
        <v>2.3850740508237395E-2</v>
      </c>
      <c r="AL63" s="66">
        <f t="shared" ref="AL63:AL126" si="23">$Q$71/($S$59*AJ63)</f>
        <v>2.2989463767662155</v>
      </c>
      <c r="AM63" s="67">
        <f t="shared" ref="AM63:AM126" si="24">EXP(-1*$P$70*AK63)</f>
        <v>0.99287031550405158</v>
      </c>
      <c r="AN63" s="67">
        <f t="shared" ref="AN63:AN126" si="25">EXP(-1*$Q$70*AL63)</f>
        <v>0.50173463578513566</v>
      </c>
      <c r="AO63" s="67">
        <f t="shared" ref="AO63:AO126" si="26">IF($P$61,1,EXP((1-S63)^2*(AL63*AN63^2/(S63+(1-S63)*AN63)^2 + AK63*AM63/(1-S63+S63*AM63)^2)))</f>
        <v>9.3214265029331571</v>
      </c>
      <c r="AP63" s="67">
        <f t="shared" ref="AP63:AP126" si="27">IF($P$61,1,EXP(S63^2*(AK63*AM63^2/(1-S63+(S63)*AM63)^2+AL63*AN63/(S63+(1-S63)*AN63)^2)))</f>
        <v>1.0004516863211148</v>
      </c>
      <c r="AQ63" s="66">
        <f t="shared" ref="AQ63:AQ126" si="28">$S$58/(S63*AO63+(1-S63)*AP63*EXP($Q$64-$Q$65/(AJ63+$Q$66))/EXP($P$64-$P$65/(AJ63+$P$66)))</f>
        <v>1072.1034823247562</v>
      </c>
      <c r="AR63" s="66">
        <f t="shared" ref="AR63:AR126" si="29">$P$65/($P$64-LN(AQ63))-$P$66</f>
        <v>379.81151215524869</v>
      </c>
      <c r="AS63" s="66">
        <f t="shared" ref="AS63:AS126" si="30">$P$71/($S$59*AR63)</f>
        <v>2.385099568570432E-2</v>
      </c>
      <c r="AT63" s="66">
        <f t="shared" ref="AT63:AT126" si="31">$Q$71/($S$59*AR63)</f>
        <v>2.2989709730387222</v>
      </c>
      <c r="AU63" s="67">
        <f t="shared" ref="AU63:AU126" si="32">EXP(-1*$P$70*AS63)</f>
        <v>0.9928702394966149</v>
      </c>
      <c r="AV63" s="67">
        <f t="shared" ref="AV63:AV126" si="33">EXP(-1*$Q$70*AT63)</f>
        <v>0.50173093355824661</v>
      </c>
      <c r="AW63" s="67">
        <f t="shared" ref="AW63:AW126" si="34">IF($P$61,1,EXP((1-S63)^2*(AT63*AV63^2/(S63+(1-S63)*AV63)^2 + AS63*AU63/(1-S63+S63*AU63)^2)))</f>
        <v>9.3216431191779776</v>
      </c>
      <c r="AX63" s="67">
        <f t="shared" ref="AX63:AX126" si="35">IF($P$61,1,EXP(S63^2*(AS63*AU63^2/(1-S63+(S63)*AU63)^2+AT63*AV63/(S63+(1-S63)*AV63)^2)))</f>
        <v>1.0004516943398942</v>
      </c>
      <c r="AY63" s="66">
        <f t="shared" ref="AY63:AY126" si="36">$S$58/(S63*AW63+(1-S63)*AX63*EXP($Q$64-$Q$65/(AR63+$Q$66))/EXP($P$64-$P$65/(AR63+$P$66)))</f>
        <v>1072.0972201199588</v>
      </c>
      <c r="AZ63" s="66">
        <f t="shared" ref="AZ63:AZ126" si="37">$P$65/($P$64-LN(AY63))-$P$66</f>
        <v>379.81134650561194</v>
      </c>
      <c r="BA63" s="66">
        <f t="shared" ref="BA63:BA126" si="38">$P$71/($S$59*AZ63)</f>
        <v>2.3851006087996954E-2</v>
      </c>
      <c r="BB63" s="66">
        <f t="shared" ref="BB63:BB126" si="39">$Q$71/($S$59*AZ63)</f>
        <v>2.2989719757041507</v>
      </c>
      <c r="BC63" s="67">
        <f t="shared" ref="BC63:BC126" si="40">EXP(-1*$P$70*BA63)</f>
        <v>0.99287023639817684</v>
      </c>
      <c r="BD63" s="67">
        <f t="shared" ref="BD63:BD126" si="41">EXP(-1*$Q$70*BB63)</f>
        <v>0.50173078263779081</v>
      </c>
      <c r="BE63" s="67">
        <f t="shared" ref="BE63:BE126" si="42">IF($P$61,1,EXP((1-S63)^2*(BB63*BD63^2/(S63+(1-S63)*BD63)^2 + BA63*BC63/(1-S63+S63*BC63)^2)))</f>
        <v>9.3216519496281069</v>
      </c>
      <c r="BF63" s="67">
        <f t="shared" ref="BF63:BF126" si="43">IF($P$61,1,EXP(S63^2*(BA63*BC63^2/(1-S63+(S63)*BC63)^2+BB63*BD63/(S63+(1-S63)*BD63)^2)))</f>
        <v>1.0004516946667812</v>
      </c>
      <c r="BG63" s="66">
        <f t="shared" ref="BG63:BG126" si="44">$S$58/(S63*BE63+(1-S63)*BF63*EXP($Q$64-$Q$65/(AZ63+$Q$66))/EXP($P$64-$P$65/(AZ63+$P$66)))</f>
        <v>1072.0969648332848</v>
      </c>
      <c r="BH63" s="66">
        <f t="shared" ref="BH63:BH126" si="45">$P$65/($P$64-LN(BG63))-$P$66</f>
        <v>379.81133975267903</v>
      </c>
      <c r="BI63" s="66">
        <f t="shared" ref="BI63:BI126" si="46">$P$71/($S$59*BH63)</f>
        <v>2.3851006512060766E-2</v>
      </c>
      <c r="BJ63" s="66">
        <f t="shared" ref="BJ63:BJ126" si="47">$Q$71/($S$59*BH63)</f>
        <v>2.2989720165791905</v>
      </c>
      <c r="BK63" s="67">
        <f t="shared" ref="BK63:BK126" si="48">EXP(-1*$P$70*BI63)</f>
        <v>0.99287023627186477</v>
      </c>
      <c r="BL63" s="67">
        <f t="shared" ref="BL63:BL126" si="49">EXP(-1*$Q$70*BJ63)</f>
        <v>0.50173077648531106</v>
      </c>
      <c r="BM63" s="67">
        <f t="shared" ref="BM63:BM126" si="50">IF($P$61,1,EXP((1-S63)^2*(BJ63*BL63^2/(S63+(1-S63)*BL63)^2 + BI63*BK63/(1-S63+S63*BK63)^2)))</f>
        <v>9.3216523096137518</v>
      </c>
      <c r="BN63" s="67">
        <f t="shared" ref="BN63:BN126" si="51">IF($P$61,1,EXP(S63^2*(BI63*BK63^2/(1-S63+(S63)*BK63)^2+BJ63*BL63/(S63+(1-S63)*BL63)^2)))</f>
        <v>1.0004516946801072</v>
      </c>
      <c r="BO63" s="66">
        <f t="shared" ref="BO63:BO126" si="52">$S$58/(S63*BM63+(1-S63)*BN63*EXP($Q$64-$Q$65/(BH63+$Q$66))/EXP($P$64-$P$65/(BH63+$P$66)))</f>
        <v>1072.0969544261582</v>
      </c>
      <c r="BP63" s="66">
        <f t="shared" ref="BP63:BP126" si="53">$P$65/($P$64-LN(BO63))-$P$66</f>
        <v>379.81133947738601</v>
      </c>
      <c r="BQ63" s="66">
        <f t="shared" ref="BQ63:BQ126" si="54">$P$71/($S$59*BP63)</f>
        <v>2.3851006529348337E-2</v>
      </c>
      <c r="BR63" s="66">
        <f t="shared" ref="BR63:BR126" si="55">$Q$71/($S$59*BP63)</f>
        <v>2.2989720182455202</v>
      </c>
      <c r="BS63" s="67">
        <f t="shared" ref="BS63:BS126" si="56">EXP(-1*$P$70*BQ63)</f>
        <v>0.99287023626671544</v>
      </c>
      <c r="BT63" s="67">
        <f t="shared" ref="BT63:BT126" si="57">EXP(-1*$Q$70*BR63)</f>
        <v>0.50173077623449647</v>
      </c>
      <c r="BU63" s="67">
        <f t="shared" ref="BU63:BU126" si="58">IF($P$61,1,EXP((1-S63)^2*(BR63*BT63^2/(S63+(1-S63)*BT63)^2 + BQ63*BS63/(1-S63+S63*BS63)^2)))</f>
        <v>9.321652324289083</v>
      </c>
      <c r="BV63" s="67">
        <f t="shared" ref="BV63:BV126" si="59">IF($P$61,1,EXP(S63^2*(BQ63*BS63^2/(1-S63+(S63)*BS63)^2+BR63*BT63/(S63+(1-S63)*BT63)^2)))</f>
        <v>1.0004516946806503</v>
      </c>
      <c r="BW63" s="66">
        <f t="shared" ref="BW63:BW126" si="60">$S$58/(S63*BU63+(1-S63)*BV63*EXP($Q$64-$Q$65/(BP63+$Q$66))/EXP($P$64-$P$65/(BP63+$P$66)))</f>
        <v>1072.0969540018978</v>
      </c>
      <c r="BX63" s="66">
        <f t="shared" ref="BX63:BX126" si="61">$P$65/($P$64-LN(BW63))-$P$66</f>
        <v>379.8113394661633</v>
      </c>
      <c r="BY63" s="66">
        <f t="shared" ref="BY63:BY126" si="62">$P$71/($S$59*BX63)</f>
        <v>2.3851006530053089E-2</v>
      </c>
      <c r="BZ63" s="66">
        <f t="shared" ref="BZ63:BZ126" si="63">$Q$71/($S$59*BX63)</f>
        <v>2.2989720183134503</v>
      </c>
      <c r="CA63" s="67">
        <f t="shared" ref="CA63:CA126" si="64">EXP(-1*$P$70*BY63)</f>
        <v>0.9928702362665055</v>
      </c>
      <c r="CB63" s="67">
        <f t="shared" ref="CB63:CB126" si="65">EXP(-1*$Q$70*BZ63)</f>
        <v>0.50173077622427165</v>
      </c>
      <c r="CC63" s="67">
        <f t="shared" ref="CC63:CC126" si="66">IF($P$61,1,EXP((1-S63)^2*(BZ63*CB63^2/(S63+(1-S63)*CB63)^2 + BY63*CA63/(1-S63+S63*CA63)^2)))</f>
        <v>9.3216523248873404</v>
      </c>
      <c r="CD63" s="67">
        <f t="shared" ref="CD63:CD126" si="67">IF($P$61,1,EXP(S63^2*(BY63*CA63^2/(1-S63+(S63)*CA63)^2+BZ63*CB63/(S63+(1-S63)*CB63)^2)))</f>
        <v>1.0004516946806725</v>
      </c>
      <c r="CE63" s="66">
        <f t="shared" ref="CE63:CE126" si="68">$S$58/(S63*CC63+(1-S63)*CD63*EXP($Q$64-$Q$65/(BX63+$Q$66))/EXP($P$64-$P$65/(BX63+$P$66)))</f>
        <v>1072.096953984601</v>
      </c>
      <c r="CF63" s="66">
        <f t="shared" ref="CF63:CF126" si="69">$P$65/($P$64-LN(CE63))-$P$66</f>
        <v>379.81133946570571</v>
      </c>
      <c r="CG63" s="66">
        <f t="shared" ref="CG63:CG126" si="70">$P$71/($S$59*CF63)</f>
        <v>2.3851006530081827E-2</v>
      </c>
      <c r="CH63" s="66">
        <f t="shared" ref="CH63:CH126" si="71">$Q$71/($S$59*CF63)</f>
        <v>2.2989720183162206</v>
      </c>
      <c r="CI63" s="67">
        <f t="shared" ref="CI63:CI126" si="72">EXP(-1*$P$70*CG63)</f>
        <v>0.99287023626649695</v>
      </c>
      <c r="CJ63" s="67">
        <f t="shared" ref="CJ63:CJ126" si="73">EXP(-1*$Q$70*CH63)</f>
        <v>0.50173077622385465</v>
      </c>
      <c r="CK63" s="67">
        <f t="shared" ref="CK63:CK126" si="74">IF($P$61,1,EXP((1-S63)^2*(CH63*CJ63^2/(S63+(1-S63)*CJ63)^2 + CG63*CI63/(1-S63+S63*CI63)^2)))</f>
        <v>9.3216523249117476</v>
      </c>
      <c r="CL63" s="67">
        <f t="shared" ref="CL63:CL126" si="75">IF($P$61,1,EXP(S63^2*(CG63*CI63^2/(1-S63+(S63)*CI63)^2+CH63*CJ63/(S63+(1-S63)*CJ63)^2)))</f>
        <v>1.0004516946806734</v>
      </c>
      <c r="CM63" s="66">
        <f t="shared" ref="CM63:CM126" si="76">$S$58/(S63*CK63+(1-S63)*CL63*EXP($Q$64-$Q$65/(CF63+$Q$66))/EXP($P$64-$P$65/(CF63+$P$66)))</f>
        <v>1072.096953983897</v>
      </c>
      <c r="CN63" s="66">
        <f t="shared" ref="CN63:CN126" si="77">$P$65/($P$64-LN(CM63))-$P$66</f>
        <v>379.81133946568718</v>
      </c>
      <c r="CO63" s="66">
        <f t="shared" ref="CO63:CO126" si="78">$P$71/($S$59*CN63)</f>
        <v>2.3851006530082989E-2</v>
      </c>
      <c r="CP63" s="66">
        <f t="shared" ref="CP63:CP126" si="79">$Q$71/($S$59*CN63)</f>
        <v>2.2989720183163325</v>
      </c>
      <c r="CQ63" s="67">
        <f t="shared" ref="CQ63:CQ126" si="80">EXP(-1*$P$70*CO63)</f>
        <v>0.99287023626649662</v>
      </c>
      <c r="CR63" s="67">
        <f t="shared" ref="CR63:CR126" si="81">EXP(-1*$Q$70*CP63)</f>
        <v>0.50173077622383788</v>
      </c>
      <c r="CS63" s="67">
        <f t="shared" ref="CS63:CS126" si="82">IF($P$61,1,EXP((1-S63)^2*(CP63*CR63^2/(S63+(1-S63)*CR63)^2 + CO63*CQ63/(1-S63+S63*CQ63)^2)))</f>
        <v>9.3216523249127281</v>
      </c>
      <c r="CT63" s="67">
        <f t="shared" ref="CT63:CT126" si="83">IF($P$61,1,EXP(S63^2*(CO63*CQ63^2/(1-S63+(S63)*CQ63)^2+CP63*CR63/(S63+(1-S63)*CR63)^2)))</f>
        <v>1.0004516946806734</v>
      </c>
      <c r="CU63" s="66">
        <f t="shared" ref="CU63:CU126" si="84">$S$58/(S63*CS63+(1-S63)*CT63*EXP($Q$64-$Q$65/(CN63+$Q$66))/EXP($P$64-$P$65/(CN63+$P$66)))</f>
        <v>1072.0969539838673</v>
      </c>
      <c r="CV63" s="66">
        <f t="shared" ref="CV63:CV126" si="85">$P$65/($P$64-LN(CU63))-$P$66</f>
        <v>379.81133946568639</v>
      </c>
      <c r="CW63" s="66">
        <f t="shared" ref="CW63:CW126" si="86">$P$71/($S$59*CV63)</f>
        <v>2.3851006530083037E-2</v>
      </c>
      <c r="CX63" s="66">
        <f t="shared" ref="CX63:CX126" si="87">$Q$71/($S$59*CV63)</f>
        <v>2.2989720183163369</v>
      </c>
      <c r="CY63" s="67">
        <f t="shared" ref="CY63:CY126" si="88">EXP(-1*$P$70*CW63)</f>
        <v>0.99287023626649662</v>
      </c>
      <c r="CZ63" s="67">
        <f t="shared" ref="CZ63:CZ126" si="89">EXP(-1*$Q$70*CX63)</f>
        <v>0.50173077622383722</v>
      </c>
      <c r="DA63" s="67">
        <f t="shared" ref="DA63:DA126" si="90">IF($P$61,1,EXP((1-S63)^2*(CX63*CZ63^2/(S63+(1-S63)*CZ63)^2 + CW63*CY63/(1-S63+S63*CY63)^2)))</f>
        <v>9.3216523249127619</v>
      </c>
      <c r="DB63" s="67">
        <f t="shared" ref="DB63:DB126" si="91">IF($P$61,1,EXP(S63^2*(CW63*CY63^2/(1-S63+(S63)*CY63)^2+CX63*CZ63/(S63+(1-S63)*CZ63)^2)))</f>
        <v>1.0004516946806734</v>
      </c>
      <c r="DC63" s="66">
        <f t="shared" ref="DC63:DC126" si="92">$S$58/(S63*DA63+(1-S63)*DB63*EXP($Q$64-$Q$65/(CV63+$Q$66))/EXP($P$64-$P$65/(CV63+$P$66)))</f>
        <v>1072.096953983867</v>
      </c>
      <c r="DD63" s="66">
        <f t="shared" ref="DD63:DD126" si="93">$P$65/($P$64-LN(DC63))-$P$66</f>
        <v>379.81133946568639</v>
      </c>
      <c r="DE63" s="66">
        <f t="shared" ref="DE63:DE126" si="94">$P$71/($S$59*DD63)</f>
        <v>2.3851006530083037E-2</v>
      </c>
      <c r="DF63" s="66">
        <f t="shared" ref="DF63:DF126" si="95">$Q$71/($S$59*DD63)</f>
        <v>2.2989720183163369</v>
      </c>
      <c r="DG63" s="67">
        <f t="shared" ref="DG63:DG126" si="96">EXP(-1*$P$70*DE63)</f>
        <v>0.99287023626649662</v>
      </c>
      <c r="DH63" s="67">
        <f t="shared" ref="DH63:DH126" si="97">EXP(-1*$Q$70*DF63)</f>
        <v>0.50173077622383722</v>
      </c>
      <c r="DI63" s="67">
        <f t="shared" ref="DI63:DI126" si="98">IF($P$61,1,EXP((1-S63)^2*(DF63*DH63^2/(S63+(1-S63)*DH63)^2 + DE63*DG63/(1-S63+S63*DG63)^2)))</f>
        <v>9.3216523249127619</v>
      </c>
      <c r="DJ63" s="67">
        <f t="shared" ref="DJ63:DJ126" si="99">IF($P$61,1,EXP(S63^2*(DE63*DG63^2/(1-S63+(S63)*DG63)^2+DF63*DH63/(S63+(1-S63)*DH63)^2)))</f>
        <v>1.0004516946806734</v>
      </c>
      <c r="DK63" s="66">
        <f t="shared" ref="DK63:DK126" si="100">$S$58/(S63*DI63+(1-S63)*DJ63*EXP($Q$64-$Q$65/(DD63+$Q$66))/EXP($P$64-$P$65/(DD63+$P$66)))</f>
        <v>1072.096953983867</v>
      </c>
      <c r="DL63" s="66">
        <f t="shared" ref="DL63:DL126" si="101">$P$65/($P$64-LN(DK63))-$P$66</f>
        <v>379.81133946568639</v>
      </c>
      <c r="DM63" s="66">
        <f t="shared" ref="DM63:DM126" si="102">$P$71/($S$59*DL63)</f>
        <v>2.3851006530083037E-2</v>
      </c>
      <c r="DN63" s="66">
        <f t="shared" ref="DN63:DN126" si="103">$Q$71/($S$59*DL63)</f>
        <v>2.2989720183163369</v>
      </c>
      <c r="DO63" s="67">
        <f t="shared" ref="DO63:DO126" si="104">EXP(-1*$P$70*DM63)</f>
        <v>0.99287023626649662</v>
      </c>
      <c r="DP63" s="67">
        <f t="shared" ref="DP63:DP126" si="105">EXP(-1*$Q$70*DN63)</f>
        <v>0.50173077622383722</v>
      </c>
      <c r="DQ63" s="67">
        <f t="shared" ref="DQ63:DQ126" si="106">IF($P$61,1,EXP((1-S63)^2*(DN63*DP63^2/(S63+(1-S63)*DP63)^2 + DM63*DO63/(1-S63+S63*DO63)^2)))</f>
        <v>9.3216523249127619</v>
      </c>
      <c r="DR63" s="67">
        <f t="shared" ref="DR63:DR126" si="107">IF($P$61,1,EXP(S63^2*(DM63*DO63^2/(1-S63+(S63)*DO63)^2+DN63*DP63/(S63+(1-S63)*DP63)^2)))</f>
        <v>1.0004516946806734</v>
      </c>
      <c r="DS63" s="66">
        <f t="shared" ref="DS63:DS126" si="108">$S$58/(S63*DQ63+(1-S63)*DR63*EXP($Q$64-$Q$65/(DL63+$Q$66))/EXP($P$64-$P$65/(DL63+$P$66)))</f>
        <v>1072.096953983867</v>
      </c>
      <c r="DT63" s="66">
        <f t="shared" ref="DT63:DT126" si="109">$P$65/($P$64-LN(DS63))-$P$66</f>
        <v>379.81133946568639</v>
      </c>
      <c r="DU63" s="66">
        <f t="shared" ref="DU63:DU126" si="110">$P$71/($S$59*DT63)</f>
        <v>2.3851006530083037E-2</v>
      </c>
      <c r="DV63" s="66">
        <f t="shared" ref="DV63:DV126" si="111">$Q$71/($S$59*DT63)</f>
        <v>2.2989720183163369</v>
      </c>
      <c r="DW63" s="67">
        <f t="shared" ref="DW63:DW126" si="112">EXP(-1*$P$70*DU63)</f>
        <v>0.99287023626649662</v>
      </c>
      <c r="DX63" s="67">
        <f t="shared" ref="DX63:DX126" si="113">EXP(-1*$Q$70*DV63)</f>
        <v>0.50173077622383722</v>
      </c>
      <c r="DY63" s="67">
        <f t="shared" ref="DY63:DY126" si="114">IF($P$61,1,EXP((1-S63)^2*(DV63*DX63^2/(S63+(1-S63)*DX63)^2 + DU63*DW63/(1-S63+S63*DW63)^2)))</f>
        <v>9.3216523249127619</v>
      </c>
      <c r="DZ63" s="67">
        <f t="shared" ref="DZ63:DZ126" si="115">IF($P$61,1,EXP(S63^2*(DU63*DW63^2/(1-S63+(S63)*DW63)^2+DV63*DX63/(S63+(1-S63)*DX63)^2)))</f>
        <v>1.0004516946806734</v>
      </c>
      <c r="EA63" s="66">
        <f t="shared" ref="EA63:EA126" si="116">$S$58/(S63*DY63+(1-S63)*DZ63*EXP($Q$64-$Q$65/(DT63+$Q$66))/EXP($P$64-$P$65/(DT63+$P$66)))</f>
        <v>1072.096953983867</v>
      </c>
      <c r="EB63" s="66">
        <f t="shared" ref="EB63:EB126" si="117">$P$65/($P$64-LN(EA63))-$P$66</f>
        <v>379.81133946568639</v>
      </c>
      <c r="EC63" s="66">
        <f t="shared" ref="EC63:EC126" si="118">$P$71/($S$59*EB63)</f>
        <v>2.3851006530083037E-2</v>
      </c>
      <c r="ED63" s="66">
        <f t="shared" ref="ED63:ED126" si="119">$Q$71/($S$59*EB63)</f>
        <v>2.2989720183163369</v>
      </c>
      <c r="EE63" s="67">
        <f t="shared" ref="EE63:EE126" si="120">EXP(-1*$P$70*EC63)</f>
        <v>0.99287023626649662</v>
      </c>
      <c r="EF63" s="67">
        <f t="shared" ref="EF63:EF126" si="121">EXP(-1*$Q$70*ED63)</f>
        <v>0.50173077622383722</v>
      </c>
      <c r="EG63" s="67">
        <f t="shared" ref="EG63:EG126" si="122">IF($P$61,1,EXP((1-S63)^2*(ED63*EF63^2/(S63+(1-S63)*EF63)^2 + EC63*EE63/(1-S63+S63*EE63)^2)))</f>
        <v>9.3216523249127619</v>
      </c>
      <c r="EH63" s="67">
        <f t="shared" ref="EH63:EH126" si="123">IF($P$61,1,EXP(S63^2*(EC63*EE63^2/(1-S63+(S63)*EE63)^2+ED63*EF63/(S63+(1-S63)*EF63)^2)))</f>
        <v>1.0004516946806734</v>
      </c>
      <c r="EI63" s="66">
        <f t="shared" ref="EI63:EI126" si="124">$S$58/(S63*EG63+(1-S63)*EH63*EXP($Q$64-$Q$65/(EB63+$Q$66))/EXP($P$64-$P$65/(EB63+$P$66)))</f>
        <v>1072.096953983867</v>
      </c>
      <c r="EJ63" s="66">
        <f t="shared" ref="EJ63:EJ126" si="125">$P$65/($P$64-LN(EI63))-$P$66</f>
        <v>379.81133946568639</v>
      </c>
      <c r="EK63" s="66">
        <f t="shared" ref="EK63:EK126" si="126">$P$71/($S$59*EJ63)</f>
        <v>2.3851006530083037E-2</v>
      </c>
      <c r="EL63" s="66">
        <f t="shared" ref="EL63:EL126" si="127">$Q$71/($S$59*EJ63)</f>
        <v>2.2989720183163369</v>
      </c>
      <c r="EM63" s="67">
        <f t="shared" ref="EM63:EM126" si="128">EXP(-1*$P$70*EK63)</f>
        <v>0.99287023626649662</v>
      </c>
      <c r="EN63" s="67">
        <f t="shared" ref="EN63:EN126" si="129">EXP(-1*$Q$70*EL63)</f>
        <v>0.50173077622383722</v>
      </c>
      <c r="EO63" s="67">
        <f t="shared" ref="EO63:EO126" si="130">IF($P$61,1,EXP((1-S63)^2*(EL63*EN63^2/(S63+(1-S63)*EN63)^2 + EK63*EM63/(1-S63+S63*EM63)^2)))</f>
        <v>9.3216523249127619</v>
      </c>
      <c r="EP63" s="67">
        <f t="shared" ref="EP63:EP126" si="131">IF($P$61,1,EXP(S63^2*(EK63*EM63^2/(1-S63+(S63)*EM63)^2+EL63*EN63/(S63+(1-S63)*EN63)^2)))</f>
        <v>1.0004516946806734</v>
      </c>
      <c r="EQ63" s="66">
        <f t="shared" ref="EQ63:EQ126" si="132">S63*EO63*EXP($P$64-$P$65/(EJ63+$P$66))/$S$58</f>
        <v>9.5170147969778879E-2</v>
      </c>
      <c r="ER63" s="66">
        <f t="shared" ref="ER63:ER126" si="133">EJ63-273.15</f>
        <v>106.66133946568641</v>
      </c>
      <c r="ES63" s="66">
        <f>IF(P59,S72,"")</f>
        <v>0.1</v>
      </c>
      <c r="ET63" s="66">
        <f>IF(P59,EQ72,"")</f>
        <v>0.36628710862226105</v>
      </c>
      <c r="EU63" s="66">
        <f>IF(P59,ER72,"")</f>
        <v>98.137966228194614</v>
      </c>
      <c r="EV63" s="16"/>
      <c r="EW63" s="16"/>
      <c r="EX63" s="16"/>
      <c r="EY63" s="16"/>
      <c r="EZ63" s="16"/>
      <c r="FA63" s="16"/>
      <c r="FB63" s="16"/>
      <c r="FC63" s="16"/>
      <c r="FD63" s="16"/>
    </row>
    <row r="64" spans="2:160" x14ac:dyDescent="0.25">
      <c r="O64" t="s">
        <v>6</v>
      </c>
      <c r="P64" s="51">
        <f>IF(P59,VLOOKUP($P$63,Dbk!$A$14:$AE$481,22),"")</f>
        <v>17.543900000000001</v>
      </c>
      <c r="Q64" s="51">
        <f>IF(P59,VLOOKUP($Q$63,Dbk!$A$14:$AE$481,22),"")</f>
        <v>18.303599999999999</v>
      </c>
      <c r="S64" s="50">
        <v>0.02</v>
      </c>
      <c r="T64" s="56">
        <f t="shared" si="5"/>
        <v>382.40510824081059</v>
      </c>
      <c r="U64" s="66">
        <f t="shared" si="6"/>
        <v>2.3689230458948406E-2</v>
      </c>
      <c r="V64" s="66">
        <f t="shared" si="7"/>
        <v>2.2833786025708602</v>
      </c>
      <c r="W64" s="67">
        <f t="shared" si="8"/>
        <v>0.99291842422962695</v>
      </c>
      <c r="X64" s="67">
        <f t="shared" si="9"/>
        <v>0.50408338368721062</v>
      </c>
      <c r="Y64" s="67">
        <f t="shared" si="10"/>
        <v>8.4295033953739615</v>
      </c>
      <c r="Z64" s="67">
        <f t="shared" si="11"/>
        <v>1.0017535342340931</v>
      </c>
      <c r="AA64" s="66">
        <f t="shared" si="12"/>
        <v>1004.9852521884185</v>
      </c>
      <c r="AB64" s="66">
        <f t="shared" si="13"/>
        <v>377.98922633068867</v>
      </c>
      <c r="AC64" s="66">
        <f t="shared" si="14"/>
        <v>2.396598132104007E-2</v>
      </c>
      <c r="AD64" s="66">
        <f t="shared" si="15"/>
        <v>2.3100543106669176</v>
      </c>
      <c r="AE64" s="67">
        <f t="shared" si="16"/>
        <v>0.99283599034275405</v>
      </c>
      <c r="AF64" s="67">
        <f t="shared" si="17"/>
        <v>0.50006544796299712</v>
      </c>
      <c r="AG64" s="67">
        <f t="shared" si="18"/>
        <v>8.6305360522720154</v>
      </c>
      <c r="AH64" s="67">
        <f t="shared" si="19"/>
        <v>1.0017871146511319</v>
      </c>
      <c r="AI64" s="66">
        <f t="shared" si="20"/>
        <v>997.5123619684108</v>
      </c>
      <c r="AJ64" s="66">
        <f t="shared" si="21"/>
        <v>377.78027527287065</v>
      </c>
      <c r="AK64" s="66">
        <f t="shared" si="22"/>
        <v>2.3979236955270999E-2</v>
      </c>
      <c r="AL64" s="66">
        <f t="shared" si="23"/>
        <v>2.3113320065219547</v>
      </c>
      <c r="AM64" s="67">
        <f t="shared" si="24"/>
        <v>0.99283204214938259</v>
      </c>
      <c r="AN64" s="67">
        <f t="shared" si="25"/>
        <v>0.49987380522947966</v>
      </c>
      <c r="AO64" s="67">
        <f t="shared" si="26"/>
        <v>8.6402756690260958</v>
      </c>
      <c r="AP64" s="67">
        <f t="shared" si="27"/>
        <v>1.001788732882452</v>
      </c>
      <c r="AQ64" s="66">
        <f t="shared" si="28"/>
        <v>997.14466829573576</v>
      </c>
      <c r="AR64" s="66">
        <f t="shared" si="29"/>
        <v>377.76996134586761</v>
      </c>
      <c r="AS64" s="66">
        <f t="shared" si="30"/>
        <v>2.3979891639668523E-2</v>
      </c>
      <c r="AT64" s="66">
        <f t="shared" si="31"/>
        <v>2.3113951108236046</v>
      </c>
      <c r="AU64" s="67">
        <f t="shared" si="32"/>
        <v>0.99283184715190753</v>
      </c>
      <c r="AV64" s="67">
        <f t="shared" si="33"/>
        <v>0.49986434206283725</v>
      </c>
      <c r="AW64" s="67">
        <f t="shared" si="34"/>
        <v>8.640756964304984</v>
      </c>
      <c r="AX64" s="67">
        <f t="shared" si="35"/>
        <v>1.001788812828841</v>
      </c>
      <c r="AY64" s="66">
        <f t="shared" si="36"/>
        <v>997.12648525385282</v>
      </c>
      <c r="AZ64" s="66">
        <f t="shared" si="37"/>
        <v>377.76945122550319</v>
      </c>
      <c r="BA64" s="66">
        <f t="shared" si="38"/>
        <v>2.3979924020876221E-2</v>
      </c>
      <c r="BB64" s="66">
        <f t="shared" si="39"/>
        <v>2.3113982320122357</v>
      </c>
      <c r="BC64" s="67">
        <f t="shared" si="40"/>
        <v>0.99283183750717929</v>
      </c>
      <c r="BD64" s="67">
        <f t="shared" si="41"/>
        <v>0.49986387401178589</v>
      </c>
      <c r="BE64" s="67">
        <f t="shared" si="42"/>
        <v>8.6407807701949224</v>
      </c>
      <c r="BF64" s="67">
        <f t="shared" si="43"/>
        <v>1.0017888167831095</v>
      </c>
      <c r="BG64" s="66">
        <f t="shared" si="44"/>
        <v>997.12558585014108</v>
      </c>
      <c r="BH64" s="66">
        <f t="shared" si="45"/>
        <v>377.7694259927772</v>
      </c>
      <c r="BI64" s="66">
        <f t="shared" si="46"/>
        <v>2.3979925622590943E-2</v>
      </c>
      <c r="BJ64" s="66">
        <f t="shared" si="47"/>
        <v>2.311398386399738</v>
      </c>
      <c r="BK64" s="67">
        <f t="shared" si="48"/>
        <v>0.99283183703010935</v>
      </c>
      <c r="BL64" s="67">
        <f t="shared" si="49"/>
        <v>0.49986385085996599</v>
      </c>
      <c r="BM64" s="67">
        <f t="shared" si="50"/>
        <v>8.6407819477388852</v>
      </c>
      <c r="BN64" s="67">
        <f t="shared" si="51"/>
        <v>1.001788816978705</v>
      </c>
      <c r="BO64" s="66">
        <f t="shared" si="52"/>
        <v>997.12554136160429</v>
      </c>
      <c r="BP64" s="66">
        <f t="shared" si="53"/>
        <v>377.76942474465307</v>
      </c>
      <c r="BQ64" s="66">
        <f t="shared" si="54"/>
        <v>2.3979925701818963E-2</v>
      </c>
      <c r="BR64" s="66">
        <f t="shared" si="55"/>
        <v>2.3113983940364391</v>
      </c>
      <c r="BS64" s="67">
        <f t="shared" si="56"/>
        <v>0.99283183700651134</v>
      </c>
      <c r="BT64" s="67">
        <f t="shared" si="57"/>
        <v>0.49986384971477271</v>
      </c>
      <c r="BU64" s="67">
        <f t="shared" si="58"/>
        <v>8.6407820059855194</v>
      </c>
      <c r="BV64" s="67">
        <f t="shared" si="59"/>
        <v>1.00178881698838</v>
      </c>
      <c r="BW64" s="66">
        <f t="shared" si="60"/>
        <v>997.1255391609991</v>
      </c>
      <c r="BX64" s="66">
        <f t="shared" si="61"/>
        <v>377.7694246829152</v>
      </c>
      <c r="BY64" s="66">
        <f t="shared" si="62"/>
        <v>2.3979925705737943E-2</v>
      </c>
      <c r="BZ64" s="66">
        <f t="shared" si="63"/>
        <v>2.3113983944141849</v>
      </c>
      <c r="CA64" s="67">
        <f t="shared" si="64"/>
        <v>0.99283183700534405</v>
      </c>
      <c r="CB64" s="67">
        <f t="shared" si="65"/>
        <v>0.4998638496581263</v>
      </c>
      <c r="CC64" s="67">
        <f t="shared" si="66"/>
        <v>8.6407820088666583</v>
      </c>
      <c r="CD64" s="67">
        <f t="shared" si="67"/>
        <v>1.0017888169888585</v>
      </c>
      <c r="CE64" s="66">
        <f t="shared" si="68"/>
        <v>997.12553905214838</v>
      </c>
      <c r="CF64" s="66">
        <f t="shared" si="69"/>
        <v>377.76942467986134</v>
      </c>
      <c r="CG64" s="66">
        <f t="shared" si="70"/>
        <v>2.3979925705931791E-2</v>
      </c>
      <c r="CH64" s="66">
        <f t="shared" si="71"/>
        <v>2.31139839443287</v>
      </c>
      <c r="CI64" s="67">
        <f t="shared" si="72"/>
        <v>0.99283183700528632</v>
      </c>
      <c r="CJ64" s="67">
        <f t="shared" si="73"/>
        <v>0.49986384965532432</v>
      </c>
      <c r="CK64" s="67">
        <f t="shared" si="74"/>
        <v>8.6407820090091754</v>
      </c>
      <c r="CL64" s="67">
        <f t="shared" si="75"/>
        <v>1.0017888169888822</v>
      </c>
      <c r="CM64" s="66">
        <f t="shared" si="76"/>
        <v>997.12553904676474</v>
      </c>
      <c r="CN64" s="66">
        <f t="shared" si="77"/>
        <v>377.76942467971037</v>
      </c>
      <c r="CO64" s="66">
        <f t="shared" si="78"/>
        <v>2.3979925705941377E-2</v>
      </c>
      <c r="CP64" s="66">
        <f t="shared" si="79"/>
        <v>2.3113983944337937</v>
      </c>
      <c r="CQ64" s="67">
        <f t="shared" si="80"/>
        <v>0.99283183700528344</v>
      </c>
      <c r="CR64" s="67">
        <f t="shared" si="81"/>
        <v>0.49986384965518577</v>
      </c>
      <c r="CS64" s="67">
        <f t="shared" si="82"/>
        <v>8.6407820090162133</v>
      </c>
      <c r="CT64" s="67">
        <f t="shared" si="83"/>
        <v>1.0017888169888833</v>
      </c>
      <c r="CU64" s="66">
        <f t="shared" si="84"/>
        <v>997.12553904649735</v>
      </c>
      <c r="CV64" s="66">
        <f t="shared" si="85"/>
        <v>377.76942467970287</v>
      </c>
      <c r="CW64" s="66">
        <f t="shared" si="86"/>
        <v>2.3979925705941853E-2</v>
      </c>
      <c r="CX64" s="66">
        <f t="shared" si="87"/>
        <v>2.3113983944338394</v>
      </c>
      <c r="CY64" s="67">
        <f t="shared" si="88"/>
        <v>0.99283183700528332</v>
      </c>
      <c r="CZ64" s="67">
        <f t="shared" si="89"/>
        <v>0.49986384965517894</v>
      </c>
      <c r="DA64" s="67">
        <f t="shared" si="90"/>
        <v>8.640782009016565</v>
      </c>
      <c r="DB64" s="67">
        <f t="shared" si="91"/>
        <v>1.0017888169888836</v>
      </c>
      <c r="DC64" s="66">
        <f t="shared" si="92"/>
        <v>997.12553904648303</v>
      </c>
      <c r="DD64" s="66">
        <f t="shared" si="93"/>
        <v>377.76942467970252</v>
      </c>
      <c r="DE64" s="66">
        <f t="shared" si="94"/>
        <v>2.3979925705941874E-2</v>
      </c>
      <c r="DF64" s="66">
        <f t="shared" si="95"/>
        <v>2.3113983944338417</v>
      </c>
      <c r="DG64" s="67">
        <f t="shared" si="96"/>
        <v>0.99283183700528332</v>
      </c>
      <c r="DH64" s="67">
        <f t="shared" si="97"/>
        <v>0.4998638496551786</v>
      </c>
      <c r="DI64" s="67">
        <f t="shared" si="98"/>
        <v>8.640782009016581</v>
      </c>
      <c r="DJ64" s="67">
        <f t="shared" si="99"/>
        <v>1.0017888169888836</v>
      </c>
      <c r="DK64" s="66">
        <f t="shared" si="100"/>
        <v>997.12553904648257</v>
      </c>
      <c r="DL64" s="66">
        <f t="shared" si="101"/>
        <v>377.76942467970252</v>
      </c>
      <c r="DM64" s="66">
        <f t="shared" si="102"/>
        <v>2.3979925705941874E-2</v>
      </c>
      <c r="DN64" s="66">
        <f t="shared" si="103"/>
        <v>2.3113983944338417</v>
      </c>
      <c r="DO64" s="67">
        <f t="shared" si="104"/>
        <v>0.99283183700528332</v>
      </c>
      <c r="DP64" s="67">
        <f t="shared" si="105"/>
        <v>0.4998638496551786</v>
      </c>
      <c r="DQ64" s="67">
        <f t="shared" si="106"/>
        <v>8.640782009016581</v>
      </c>
      <c r="DR64" s="67">
        <f t="shared" si="107"/>
        <v>1.0017888169888836</v>
      </c>
      <c r="DS64" s="66">
        <f t="shared" si="108"/>
        <v>997.12553904648257</v>
      </c>
      <c r="DT64" s="66">
        <f t="shared" si="109"/>
        <v>377.76942467970252</v>
      </c>
      <c r="DU64" s="66">
        <f t="shared" si="110"/>
        <v>2.3979925705941874E-2</v>
      </c>
      <c r="DV64" s="66">
        <f t="shared" si="111"/>
        <v>2.3113983944338417</v>
      </c>
      <c r="DW64" s="67">
        <f t="shared" si="112"/>
        <v>0.99283183700528332</v>
      </c>
      <c r="DX64" s="67">
        <f t="shared" si="113"/>
        <v>0.4998638496551786</v>
      </c>
      <c r="DY64" s="67">
        <f t="shared" si="114"/>
        <v>8.640782009016581</v>
      </c>
      <c r="DZ64" s="67">
        <f t="shared" si="115"/>
        <v>1.0017888169888836</v>
      </c>
      <c r="EA64" s="66">
        <f t="shared" si="116"/>
        <v>997.12553904648257</v>
      </c>
      <c r="EB64" s="66">
        <f t="shared" si="117"/>
        <v>377.76942467970252</v>
      </c>
      <c r="EC64" s="66">
        <f t="shared" si="118"/>
        <v>2.3979925705941874E-2</v>
      </c>
      <c r="ED64" s="66">
        <f t="shared" si="119"/>
        <v>2.3113983944338417</v>
      </c>
      <c r="EE64" s="67">
        <f t="shared" si="120"/>
        <v>0.99283183700528332</v>
      </c>
      <c r="EF64" s="67">
        <f t="shared" si="121"/>
        <v>0.4998638496551786</v>
      </c>
      <c r="EG64" s="67">
        <f t="shared" si="122"/>
        <v>8.640782009016581</v>
      </c>
      <c r="EH64" s="67">
        <f t="shared" si="123"/>
        <v>1.0017888169888836</v>
      </c>
      <c r="EI64" s="66">
        <f t="shared" si="124"/>
        <v>997.12553904648257</v>
      </c>
      <c r="EJ64" s="66">
        <f t="shared" si="125"/>
        <v>377.76942467970252</v>
      </c>
      <c r="EK64" s="66">
        <f t="shared" si="126"/>
        <v>2.3979925705941874E-2</v>
      </c>
      <c r="EL64" s="66">
        <f t="shared" si="127"/>
        <v>2.3113983944338417</v>
      </c>
      <c r="EM64" s="67">
        <f t="shared" si="128"/>
        <v>0.99283183700528332</v>
      </c>
      <c r="EN64" s="67">
        <f t="shared" si="129"/>
        <v>0.4998638496551786</v>
      </c>
      <c r="EO64" s="67">
        <f t="shared" si="130"/>
        <v>8.640782009016581</v>
      </c>
      <c r="EP64" s="67">
        <f t="shared" si="131"/>
        <v>1.0017888169888836</v>
      </c>
      <c r="EQ64" s="66">
        <f t="shared" si="132"/>
        <v>0.1640992763930178</v>
      </c>
      <c r="ER64" s="66">
        <f t="shared" si="133"/>
        <v>104.61942467970255</v>
      </c>
      <c r="ES64" s="66">
        <f>IF(P59,S82,"")</f>
        <v>0.2</v>
      </c>
      <c r="ET64" s="66">
        <f>IF(P59,EQ82,"")</f>
        <v>0.40975885099402665</v>
      </c>
      <c r="EU64" s="66">
        <f>IF(P59,ER82,"")</f>
        <v>96.852644861917497</v>
      </c>
      <c r="EV64" s="16"/>
      <c r="EW64" s="16"/>
      <c r="EX64" s="16"/>
      <c r="EY64" s="16"/>
      <c r="EZ64" s="16"/>
      <c r="FA64" s="16"/>
      <c r="FB64" s="16"/>
      <c r="FC64" s="16"/>
      <c r="FD64" s="16"/>
    </row>
    <row r="65" spans="15:160" x14ac:dyDescent="0.25">
      <c r="O65" t="s">
        <v>7</v>
      </c>
      <c r="P65" s="51">
        <f>IF(P59,VLOOKUP($P$63,Dbk!$A$14:$AE$481,23),"")</f>
        <v>3166.38</v>
      </c>
      <c r="Q65" s="51">
        <f>IF(P59,VLOOKUP($Q$63,Dbk!$A$14:$AE$481,23),"")</f>
        <v>3816.44</v>
      </c>
      <c r="S65" s="50">
        <v>0.03</v>
      </c>
      <c r="T65" s="56">
        <f t="shared" si="5"/>
        <v>382.37265079342285</v>
      </c>
      <c r="U65" s="66">
        <f t="shared" si="6"/>
        <v>2.3691241303473193E-2</v>
      </c>
      <c r="V65" s="66">
        <f t="shared" si="7"/>
        <v>2.2835724256403327</v>
      </c>
      <c r="W65" s="67">
        <f t="shared" si="8"/>
        <v>0.99291782524843453</v>
      </c>
      <c r="X65" s="67">
        <f t="shared" si="9"/>
        <v>0.50405407364275434</v>
      </c>
      <c r="Y65" s="67">
        <f t="shared" si="10"/>
        <v>7.7625883528027293</v>
      </c>
      <c r="Z65" s="67">
        <f t="shared" si="11"/>
        <v>1.0038754368439455</v>
      </c>
      <c r="AA65" s="66">
        <f t="shared" si="12"/>
        <v>952.81712318843392</v>
      </c>
      <c r="AB65" s="66">
        <f t="shared" si="13"/>
        <v>376.50329804490707</v>
      </c>
      <c r="AC65" s="66">
        <f t="shared" si="14"/>
        <v>2.4060566759537872E-2</v>
      </c>
      <c r="AD65" s="66">
        <f t="shared" si="15"/>
        <v>2.3191712959887893</v>
      </c>
      <c r="AE65" s="67">
        <f t="shared" si="16"/>
        <v>0.9928078183942034</v>
      </c>
      <c r="AF65" s="67">
        <f t="shared" si="17"/>
        <v>0.49869958988595686</v>
      </c>
      <c r="AG65" s="67">
        <f t="shared" si="18"/>
        <v>7.9941264263704754</v>
      </c>
      <c r="AH65" s="67">
        <f t="shared" si="19"/>
        <v>1.0039731623341572</v>
      </c>
      <c r="AI65" s="66">
        <f t="shared" si="20"/>
        <v>942.44141416978414</v>
      </c>
      <c r="AJ65" s="66">
        <f t="shared" si="21"/>
        <v>376.19991219292103</v>
      </c>
      <c r="AK65" s="66">
        <f t="shared" si="22"/>
        <v>2.4079970367324642E-2</v>
      </c>
      <c r="AL65" s="66">
        <f t="shared" si="23"/>
        <v>2.321041588183792</v>
      </c>
      <c r="AM65" s="67">
        <f t="shared" si="24"/>
        <v>0.99280203919496934</v>
      </c>
      <c r="AN65" s="67">
        <f t="shared" si="25"/>
        <v>0.49841985418623569</v>
      </c>
      <c r="AO65" s="67">
        <f t="shared" si="26"/>
        <v>8.0064577785408311</v>
      </c>
      <c r="AP65" s="67">
        <f t="shared" si="27"/>
        <v>1.0039783368269319</v>
      </c>
      <c r="AQ65" s="66">
        <f t="shared" si="28"/>
        <v>941.88001531493251</v>
      </c>
      <c r="AR65" s="66">
        <f t="shared" si="29"/>
        <v>376.18341959054703</v>
      </c>
      <c r="AS65" s="66">
        <f t="shared" si="30"/>
        <v>2.4081026079394243E-2</v>
      </c>
      <c r="AT65" s="66">
        <f t="shared" si="31"/>
        <v>2.3211433470971676</v>
      </c>
      <c r="AU65" s="67">
        <f t="shared" si="32"/>
        <v>0.99280172476109052</v>
      </c>
      <c r="AV65" s="67">
        <f t="shared" si="33"/>
        <v>0.49840463881965169</v>
      </c>
      <c r="AW65" s="67">
        <f t="shared" si="34"/>
        <v>8.0071291841632597</v>
      </c>
      <c r="AX65" s="67">
        <f t="shared" si="35"/>
        <v>1.0039786184764279</v>
      </c>
      <c r="AY65" s="66">
        <f t="shared" si="36"/>
        <v>941.8494246527116</v>
      </c>
      <c r="AZ65" s="66">
        <f t="shared" si="37"/>
        <v>376.18252067792127</v>
      </c>
      <c r="BA65" s="66">
        <f t="shared" si="38"/>
        <v>2.408108362257394E-2</v>
      </c>
      <c r="BB65" s="66">
        <f t="shared" si="39"/>
        <v>2.3211488936203213</v>
      </c>
      <c r="BC65" s="67">
        <f t="shared" si="40"/>
        <v>0.99280170762240016</v>
      </c>
      <c r="BD65" s="67">
        <f t="shared" si="41"/>
        <v>0.49840380949648094</v>
      </c>
      <c r="BE65" s="67">
        <f t="shared" si="42"/>
        <v>8.0071657815672843</v>
      </c>
      <c r="BF65" s="67">
        <f t="shared" si="43"/>
        <v>1.0039786338285015</v>
      </c>
      <c r="BG65" s="66">
        <f t="shared" si="44"/>
        <v>941.84775712598935</v>
      </c>
      <c r="BH65" s="66">
        <f t="shared" si="45"/>
        <v>376.18247167663833</v>
      </c>
      <c r="BI65" s="66">
        <f t="shared" si="46"/>
        <v>2.4081086759360156E-2</v>
      </c>
      <c r="BJ65" s="66">
        <f t="shared" si="47"/>
        <v>2.3211491959716595</v>
      </c>
      <c r="BK65" s="67">
        <f t="shared" si="48"/>
        <v>0.99280170668813816</v>
      </c>
      <c r="BL65" s="67">
        <f t="shared" si="49"/>
        <v>0.49840376428856537</v>
      </c>
      <c r="BM65" s="67">
        <f t="shared" si="50"/>
        <v>8.0071677765643816</v>
      </c>
      <c r="BN65" s="67">
        <f t="shared" si="51"/>
        <v>1.0039786346653727</v>
      </c>
      <c r="BO65" s="66">
        <f t="shared" si="52"/>
        <v>941.84766622558766</v>
      </c>
      <c r="BP65" s="66">
        <f t="shared" si="53"/>
        <v>376.18246900547297</v>
      </c>
      <c r="BQ65" s="66">
        <f t="shared" si="54"/>
        <v>2.4081086930353143E-2</v>
      </c>
      <c r="BR65" s="66">
        <f t="shared" si="55"/>
        <v>2.3211492124534834</v>
      </c>
      <c r="BS65" s="67">
        <f t="shared" si="56"/>
        <v>0.99280170663720957</v>
      </c>
      <c r="BT65" s="67">
        <f t="shared" si="57"/>
        <v>0.49840376182418444</v>
      </c>
      <c r="BU65" s="67">
        <f t="shared" si="58"/>
        <v>8.007167885315992</v>
      </c>
      <c r="BV65" s="67">
        <f t="shared" si="59"/>
        <v>1.0039786347109925</v>
      </c>
      <c r="BW65" s="66">
        <f t="shared" si="60"/>
        <v>941.84766127040928</v>
      </c>
      <c r="BX65" s="66">
        <f t="shared" si="61"/>
        <v>376.18246885986196</v>
      </c>
      <c r="BY65" s="66">
        <f t="shared" si="62"/>
        <v>2.408108693967434E-2</v>
      </c>
      <c r="BZ65" s="66">
        <f t="shared" si="63"/>
        <v>2.3211492133519434</v>
      </c>
      <c r="CA65" s="67">
        <f t="shared" si="64"/>
        <v>0.99280170663443335</v>
      </c>
      <c r="CB65" s="67">
        <f t="shared" si="65"/>
        <v>0.49840376168984568</v>
      </c>
      <c r="CC65" s="67">
        <f t="shared" si="66"/>
        <v>8.0071678912442845</v>
      </c>
      <c r="CD65" s="67">
        <f t="shared" si="67"/>
        <v>1.0039786347134791</v>
      </c>
      <c r="CE65" s="66">
        <f t="shared" si="68"/>
        <v>941.84766100029219</v>
      </c>
      <c r="CF65" s="66">
        <f t="shared" si="69"/>
        <v>376.18246885192434</v>
      </c>
      <c r="CG65" s="66">
        <f t="shared" si="70"/>
        <v>2.4081086940182465E-2</v>
      </c>
      <c r="CH65" s="66">
        <f t="shared" si="71"/>
        <v>2.3211492134009206</v>
      </c>
      <c r="CI65" s="67">
        <f t="shared" si="72"/>
        <v>0.99280170663428202</v>
      </c>
      <c r="CJ65" s="67">
        <f t="shared" si="73"/>
        <v>0.49840376168252259</v>
      </c>
      <c r="CK65" s="67">
        <f t="shared" si="74"/>
        <v>8.0071678915674465</v>
      </c>
      <c r="CL65" s="67">
        <f t="shared" si="75"/>
        <v>1.0039786347136148</v>
      </c>
      <c r="CM65" s="66">
        <f t="shared" si="76"/>
        <v>941.84766098556702</v>
      </c>
      <c r="CN65" s="66">
        <f t="shared" si="77"/>
        <v>376.18246885149165</v>
      </c>
      <c r="CO65" s="66">
        <f t="shared" si="78"/>
        <v>2.4081086940210161E-2</v>
      </c>
      <c r="CP65" s="66">
        <f t="shared" si="79"/>
        <v>2.3211492134035905</v>
      </c>
      <c r="CQ65" s="67">
        <f t="shared" si="80"/>
        <v>0.9928017066342737</v>
      </c>
      <c r="CR65" s="67">
        <f t="shared" si="81"/>
        <v>0.49840376168212336</v>
      </c>
      <c r="CS65" s="67">
        <f t="shared" si="82"/>
        <v>8.0071678915850661</v>
      </c>
      <c r="CT65" s="67">
        <f t="shared" si="83"/>
        <v>1.0039786347136221</v>
      </c>
      <c r="CU65" s="66">
        <f t="shared" si="84"/>
        <v>941.84766098476462</v>
      </c>
      <c r="CV65" s="66">
        <f t="shared" si="85"/>
        <v>376.18246885146812</v>
      </c>
      <c r="CW65" s="66">
        <f t="shared" si="86"/>
        <v>2.408108694021167E-2</v>
      </c>
      <c r="CX65" s="66">
        <f t="shared" si="87"/>
        <v>2.3211492134037361</v>
      </c>
      <c r="CY65" s="67">
        <f t="shared" si="88"/>
        <v>0.99280170663427325</v>
      </c>
      <c r="CZ65" s="67">
        <f t="shared" si="89"/>
        <v>0.4984037616821016</v>
      </c>
      <c r="DA65" s="67">
        <f t="shared" si="90"/>
        <v>8.0071678915860236</v>
      </c>
      <c r="DB65" s="67">
        <f t="shared" si="91"/>
        <v>1.0039786347136226</v>
      </c>
      <c r="DC65" s="66">
        <f t="shared" si="92"/>
        <v>941.84766098472164</v>
      </c>
      <c r="DD65" s="66">
        <f t="shared" si="93"/>
        <v>376.18246885146687</v>
      </c>
      <c r="DE65" s="66">
        <f t="shared" si="94"/>
        <v>2.4081086940211747E-2</v>
      </c>
      <c r="DF65" s="66">
        <f t="shared" si="95"/>
        <v>2.3211492134037432</v>
      </c>
      <c r="DG65" s="67">
        <f t="shared" si="96"/>
        <v>0.99280170663427325</v>
      </c>
      <c r="DH65" s="67">
        <f t="shared" si="97"/>
        <v>0.49840376168210049</v>
      </c>
      <c r="DI65" s="67">
        <f t="shared" si="98"/>
        <v>8.0071678915860769</v>
      </c>
      <c r="DJ65" s="67">
        <f t="shared" si="99"/>
        <v>1.0039786347136226</v>
      </c>
      <c r="DK65" s="66">
        <f t="shared" si="100"/>
        <v>941.84766098471766</v>
      </c>
      <c r="DL65" s="66">
        <f t="shared" si="101"/>
        <v>376.18246885146664</v>
      </c>
      <c r="DM65" s="66">
        <f t="shared" si="102"/>
        <v>2.4081086940211761E-2</v>
      </c>
      <c r="DN65" s="66">
        <f t="shared" si="103"/>
        <v>2.3211492134037446</v>
      </c>
      <c r="DO65" s="67">
        <f t="shared" si="104"/>
        <v>0.99280170663427325</v>
      </c>
      <c r="DP65" s="67">
        <f t="shared" si="105"/>
        <v>0.49840376168210032</v>
      </c>
      <c r="DQ65" s="67">
        <f t="shared" si="106"/>
        <v>8.0071678915860804</v>
      </c>
      <c r="DR65" s="67">
        <f t="shared" si="107"/>
        <v>1.0039786347136226</v>
      </c>
      <c r="DS65" s="66">
        <f t="shared" si="108"/>
        <v>941.84766098471903</v>
      </c>
      <c r="DT65" s="66">
        <f t="shared" si="109"/>
        <v>376.18246885146675</v>
      </c>
      <c r="DU65" s="66">
        <f t="shared" si="110"/>
        <v>2.4081086940211754E-2</v>
      </c>
      <c r="DV65" s="66">
        <f t="shared" si="111"/>
        <v>2.3211492134037441</v>
      </c>
      <c r="DW65" s="67">
        <f t="shared" si="112"/>
        <v>0.99280170663427325</v>
      </c>
      <c r="DX65" s="67">
        <f t="shared" si="113"/>
        <v>0.49840376168210038</v>
      </c>
      <c r="DY65" s="67">
        <f t="shared" si="114"/>
        <v>8.0071678915860804</v>
      </c>
      <c r="DZ65" s="67">
        <f t="shared" si="115"/>
        <v>1.0039786347136226</v>
      </c>
      <c r="EA65" s="66">
        <f t="shared" si="116"/>
        <v>941.84766098471903</v>
      </c>
      <c r="EB65" s="66">
        <f t="shared" si="117"/>
        <v>376.18246885146675</v>
      </c>
      <c r="EC65" s="66">
        <f t="shared" si="118"/>
        <v>2.4081086940211754E-2</v>
      </c>
      <c r="ED65" s="66">
        <f t="shared" si="119"/>
        <v>2.3211492134037441</v>
      </c>
      <c r="EE65" s="67">
        <f t="shared" si="120"/>
        <v>0.99280170663427325</v>
      </c>
      <c r="EF65" s="67">
        <f t="shared" si="121"/>
        <v>0.49840376168210038</v>
      </c>
      <c r="EG65" s="67">
        <f t="shared" si="122"/>
        <v>8.0071678915860804</v>
      </c>
      <c r="EH65" s="67">
        <f t="shared" si="123"/>
        <v>1.0039786347136226</v>
      </c>
      <c r="EI65" s="66">
        <f t="shared" si="124"/>
        <v>941.84766098471903</v>
      </c>
      <c r="EJ65" s="66">
        <f t="shared" si="125"/>
        <v>376.18246885146675</v>
      </c>
      <c r="EK65" s="66">
        <f t="shared" si="126"/>
        <v>2.4081086940211754E-2</v>
      </c>
      <c r="EL65" s="66">
        <f t="shared" si="127"/>
        <v>2.3211492134037441</v>
      </c>
      <c r="EM65" s="67">
        <f t="shared" si="128"/>
        <v>0.99280170663427325</v>
      </c>
      <c r="EN65" s="67">
        <f t="shared" si="129"/>
        <v>0.49840376168210038</v>
      </c>
      <c r="EO65" s="67">
        <f t="shared" si="130"/>
        <v>8.0071678915860804</v>
      </c>
      <c r="EP65" s="67">
        <f t="shared" si="131"/>
        <v>1.0039786347136226</v>
      </c>
      <c r="EQ65" s="66">
        <f t="shared" si="132"/>
        <v>0.21545403638568125</v>
      </c>
      <c r="ER65" s="66">
        <f t="shared" si="133"/>
        <v>103.03246885146677</v>
      </c>
      <c r="ES65" s="66">
        <f>IF(P59,S92,"")</f>
        <v>0.3</v>
      </c>
      <c r="ET65" s="66">
        <f>IF(P59,EQ92,"")</f>
        <v>0.42199069881418932</v>
      </c>
      <c r="EU65" s="66">
        <f>IF(P59,ER92,"")</f>
        <v>96.614532998630466</v>
      </c>
      <c r="EV65" s="16"/>
      <c r="EW65" s="16"/>
      <c r="EX65" s="16"/>
      <c r="EY65" s="16"/>
      <c r="EZ65" s="16"/>
      <c r="FA65" s="16"/>
      <c r="FB65" s="16"/>
      <c r="FC65" s="16"/>
      <c r="FD65" s="16"/>
    </row>
    <row r="66" spans="15:160" x14ac:dyDescent="0.25">
      <c r="O66" t="s">
        <v>8</v>
      </c>
      <c r="P66" s="51">
        <f>IF(P59,VLOOKUP($P$63,Dbk!$A$14:$AE$481,24),"")</f>
        <v>-80.150000000000006</v>
      </c>
      <c r="Q66" s="51">
        <f>IF(P59,VLOOKUP($Q$63,Dbk!$A$14:$AE$481,24),"")</f>
        <v>-46.13</v>
      </c>
      <c r="S66" s="50">
        <v>0.04</v>
      </c>
      <c r="T66" s="56">
        <f t="shared" si="5"/>
        <v>382.34019334603511</v>
      </c>
      <c r="U66" s="66">
        <f t="shared" si="6"/>
        <v>2.3693252489405354E-2</v>
      </c>
      <c r="V66" s="66">
        <f t="shared" si="7"/>
        <v>2.2837662816176829</v>
      </c>
      <c r="W66" s="67">
        <f t="shared" si="8"/>
        <v>0.99291722616590672</v>
      </c>
      <c r="X66" s="67">
        <f t="shared" si="9"/>
        <v>0.5040247603266218</v>
      </c>
      <c r="Y66" s="67">
        <f t="shared" si="10"/>
        <v>7.1707994369065027</v>
      </c>
      <c r="Z66" s="67">
        <f t="shared" si="11"/>
        <v>1.0067712099247457</v>
      </c>
      <c r="AA66" s="66">
        <f t="shared" si="12"/>
        <v>913.44727557663282</v>
      </c>
      <c r="AB66" s="66">
        <f t="shared" si="13"/>
        <v>375.33748298063415</v>
      </c>
      <c r="AC66" s="66">
        <f t="shared" si="14"/>
        <v>2.4135299959538208E-2</v>
      </c>
      <c r="AD66" s="66">
        <f t="shared" si="15"/>
        <v>2.3263747460999329</v>
      </c>
      <c r="AE66" s="67">
        <f t="shared" si="16"/>
        <v>0.99278555993214512</v>
      </c>
      <c r="AF66" s="67">
        <f t="shared" si="17"/>
        <v>0.49762304624432313</v>
      </c>
      <c r="AG66" s="67">
        <f t="shared" si="18"/>
        <v>7.4103373912731909</v>
      </c>
      <c r="AH66" s="67">
        <f t="shared" si="19"/>
        <v>1.0069728437157355</v>
      </c>
      <c r="AI66" s="66">
        <f t="shared" si="20"/>
        <v>900.97547201462226</v>
      </c>
      <c r="AJ66" s="66">
        <f t="shared" si="21"/>
        <v>374.95964621997337</v>
      </c>
      <c r="AK66" s="66">
        <f t="shared" si="22"/>
        <v>2.4159620452813203E-2</v>
      </c>
      <c r="AL66" s="66">
        <f t="shared" si="23"/>
        <v>2.3287189714239394</v>
      </c>
      <c r="AM66" s="67">
        <f t="shared" si="24"/>
        <v>0.9927783164482098</v>
      </c>
      <c r="AN66" s="67">
        <f t="shared" si="25"/>
        <v>0.49727320710996104</v>
      </c>
      <c r="AO66" s="67">
        <f t="shared" si="26"/>
        <v>7.4237070556842406</v>
      </c>
      <c r="AP66" s="67">
        <f t="shared" si="27"/>
        <v>1.0069840368247336</v>
      </c>
      <c r="AQ66" s="66">
        <f t="shared" si="28"/>
        <v>900.26815901419138</v>
      </c>
      <c r="AR66" s="66">
        <f t="shared" si="29"/>
        <v>374.93809073539467</v>
      </c>
      <c r="AS66" s="66">
        <f t="shared" si="30"/>
        <v>2.4161009408320701E-2</v>
      </c>
      <c r="AT66" s="66">
        <f t="shared" si="31"/>
        <v>2.328852851302023</v>
      </c>
      <c r="AU66" s="67">
        <f t="shared" si="32"/>
        <v>0.99277790277082278</v>
      </c>
      <c r="AV66" s="67">
        <f t="shared" si="33"/>
        <v>0.49725323504813967</v>
      </c>
      <c r="AW66" s="67">
        <f t="shared" si="34"/>
        <v>7.4244712081941859</v>
      </c>
      <c r="AX66" s="67">
        <f t="shared" si="35"/>
        <v>1.0069846763837964</v>
      </c>
      <c r="AY66" s="66">
        <f t="shared" si="36"/>
        <v>900.22769856849061</v>
      </c>
      <c r="AZ66" s="66">
        <f t="shared" si="37"/>
        <v>374.93685727971399</v>
      </c>
      <c r="BA66" s="66">
        <f t="shared" si="38"/>
        <v>2.4161088892462438E-2</v>
      </c>
      <c r="BB66" s="66">
        <f t="shared" si="39"/>
        <v>2.3288605126901296</v>
      </c>
      <c r="BC66" s="67">
        <f t="shared" si="40"/>
        <v>0.99277787909779325</v>
      </c>
      <c r="BD66" s="67">
        <f t="shared" si="41"/>
        <v>0.49725209215444682</v>
      </c>
      <c r="BE66" s="67">
        <f t="shared" si="42"/>
        <v>7.4245149394371497</v>
      </c>
      <c r="BF66" s="67">
        <f t="shared" si="43"/>
        <v>1.0069847129841292</v>
      </c>
      <c r="BG66" s="66">
        <f t="shared" si="44"/>
        <v>900.22538297189681</v>
      </c>
      <c r="BH66" s="66">
        <f t="shared" si="45"/>
        <v>374.93678668629991</v>
      </c>
      <c r="BI66" s="66">
        <f t="shared" si="46"/>
        <v>2.4161093441532611E-2</v>
      </c>
      <c r="BJ66" s="66">
        <f t="shared" si="47"/>
        <v>2.3288609511699487</v>
      </c>
      <c r="BK66" s="67">
        <f t="shared" si="48"/>
        <v>0.99277787774292836</v>
      </c>
      <c r="BL66" s="67">
        <f t="shared" si="49"/>
        <v>0.49725202674394886</v>
      </c>
      <c r="BM66" s="67">
        <f t="shared" si="50"/>
        <v>7.4245174422887033</v>
      </c>
      <c r="BN66" s="67">
        <f t="shared" si="51"/>
        <v>1.0069847150788582</v>
      </c>
      <c r="BO66" s="66">
        <f t="shared" si="52"/>
        <v>900.22525044398856</v>
      </c>
      <c r="BP66" s="66">
        <f t="shared" si="53"/>
        <v>374.93678264604193</v>
      </c>
      <c r="BQ66" s="66">
        <f t="shared" si="54"/>
        <v>2.4161093701888632E-2</v>
      </c>
      <c r="BR66" s="66">
        <f t="shared" si="55"/>
        <v>2.3288609762653767</v>
      </c>
      <c r="BS66" s="67">
        <f t="shared" si="56"/>
        <v>0.99277787766538572</v>
      </c>
      <c r="BT66" s="67">
        <f t="shared" si="57"/>
        <v>0.49725202300032317</v>
      </c>
      <c r="BU66" s="67">
        <f t="shared" si="58"/>
        <v>7.424517585533926</v>
      </c>
      <c r="BV66" s="67">
        <f t="shared" si="59"/>
        <v>1.0069847151987454</v>
      </c>
      <c r="BW66" s="66">
        <f t="shared" si="60"/>
        <v>900.22524285904399</v>
      </c>
      <c r="BX66" s="66">
        <f t="shared" si="61"/>
        <v>374.93678241480666</v>
      </c>
      <c r="BY66" s="66">
        <f t="shared" si="62"/>
        <v>2.4161093716789539E-2</v>
      </c>
      <c r="BZ66" s="66">
        <f t="shared" si="63"/>
        <v>2.3288609777016585</v>
      </c>
      <c r="CA66" s="67">
        <f t="shared" si="64"/>
        <v>0.99277787766094772</v>
      </c>
      <c r="CB66" s="67">
        <f t="shared" si="65"/>
        <v>0.49725202278606495</v>
      </c>
      <c r="CC66" s="67">
        <f t="shared" si="66"/>
        <v>7.4245175937322525</v>
      </c>
      <c r="CD66" s="67">
        <f t="shared" si="67"/>
        <v>1.0069847152056071</v>
      </c>
      <c r="CE66" s="66">
        <f t="shared" si="68"/>
        <v>900.22524242493557</v>
      </c>
      <c r="CF66" s="66">
        <f t="shared" si="69"/>
        <v>374.93678240157226</v>
      </c>
      <c r="CG66" s="66">
        <f t="shared" si="70"/>
        <v>2.4161093717642367E-2</v>
      </c>
      <c r="CH66" s="66">
        <f t="shared" si="71"/>
        <v>2.3288609777838616</v>
      </c>
      <c r="CI66" s="67">
        <f t="shared" si="72"/>
        <v>0.9927778776606937</v>
      </c>
      <c r="CJ66" s="67">
        <f t="shared" si="73"/>
        <v>0.49725202277380226</v>
      </c>
      <c r="CK66" s="67">
        <f t="shared" si="74"/>
        <v>7.4245175942014763</v>
      </c>
      <c r="CL66" s="67">
        <f t="shared" si="75"/>
        <v>1.0069847152059996</v>
      </c>
      <c r="CM66" s="66">
        <f t="shared" si="76"/>
        <v>900.22524240008931</v>
      </c>
      <c r="CN66" s="66">
        <f t="shared" si="77"/>
        <v>374.93678240081488</v>
      </c>
      <c r="CO66" s="66">
        <f t="shared" si="78"/>
        <v>2.4161093717691175E-2</v>
      </c>
      <c r="CP66" s="66">
        <f t="shared" si="79"/>
        <v>2.3288609777885663</v>
      </c>
      <c r="CQ66" s="67">
        <f t="shared" si="80"/>
        <v>0.99277787766067915</v>
      </c>
      <c r="CR66" s="67">
        <f t="shared" si="81"/>
        <v>0.49725202277310049</v>
      </c>
      <c r="CS66" s="67">
        <f t="shared" si="82"/>
        <v>7.424517594228325</v>
      </c>
      <c r="CT66" s="67">
        <f t="shared" si="83"/>
        <v>1.0069847152060223</v>
      </c>
      <c r="CU66" s="66">
        <f t="shared" si="84"/>
        <v>900.22524239866857</v>
      </c>
      <c r="CV66" s="66">
        <f t="shared" si="85"/>
        <v>374.93678240077156</v>
      </c>
      <c r="CW66" s="66">
        <f t="shared" si="86"/>
        <v>2.4161093717693968E-2</v>
      </c>
      <c r="CX66" s="66">
        <f t="shared" si="87"/>
        <v>2.3288609777888349</v>
      </c>
      <c r="CY66" s="67">
        <f t="shared" si="88"/>
        <v>0.99277787766067838</v>
      </c>
      <c r="CZ66" s="67">
        <f t="shared" si="89"/>
        <v>0.49725202277306041</v>
      </c>
      <c r="DA66" s="67">
        <f t="shared" si="90"/>
        <v>7.424517594229858</v>
      </c>
      <c r="DB66" s="67">
        <f t="shared" si="91"/>
        <v>1.0069847152060234</v>
      </c>
      <c r="DC66" s="66">
        <f t="shared" si="92"/>
        <v>900.22524239858717</v>
      </c>
      <c r="DD66" s="66">
        <f t="shared" si="93"/>
        <v>374.93678240076906</v>
      </c>
      <c r="DE66" s="66">
        <f t="shared" si="94"/>
        <v>2.4161093717694124E-2</v>
      </c>
      <c r="DF66" s="66">
        <f t="shared" si="95"/>
        <v>2.3288609777888505</v>
      </c>
      <c r="DG66" s="67">
        <f t="shared" si="96"/>
        <v>0.99277787766067827</v>
      </c>
      <c r="DH66" s="67">
        <f t="shared" si="97"/>
        <v>0.49725202277305808</v>
      </c>
      <c r="DI66" s="67">
        <f t="shared" si="98"/>
        <v>7.4245175942299468</v>
      </c>
      <c r="DJ66" s="67">
        <f t="shared" si="99"/>
        <v>1.0069847152060236</v>
      </c>
      <c r="DK66" s="66">
        <f t="shared" si="100"/>
        <v>900.22524239858319</v>
      </c>
      <c r="DL66" s="66">
        <f t="shared" si="101"/>
        <v>374.93678240076895</v>
      </c>
      <c r="DM66" s="66">
        <f t="shared" si="102"/>
        <v>2.4161093717694131E-2</v>
      </c>
      <c r="DN66" s="66">
        <f t="shared" si="103"/>
        <v>2.3288609777888509</v>
      </c>
      <c r="DO66" s="67">
        <f t="shared" si="104"/>
        <v>0.99277787766067827</v>
      </c>
      <c r="DP66" s="67">
        <f t="shared" si="105"/>
        <v>0.49725202277305797</v>
      </c>
      <c r="DQ66" s="67">
        <f t="shared" si="106"/>
        <v>7.4245175942299468</v>
      </c>
      <c r="DR66" s="67">
        <f t="shared" si="107"/>
        <v>1.0069847152060236</v>
      </c>
      <c r="DS66" s="66">
        <f t="shared" si="108"/>
        <v>900.22524239858183</v>
      </c>
      <c r="DT66" s="66">
        <f t="shared" si="109"/>
        <v>374.93678240076883</v>
      </c>
      <c r="DU66" s="66">
        <f t="shared" si="110"/>
        <v>2.4161093717694142E-2</v>
      </c>
      <c r="DV66" s="66">
        <f t="shared" si="111"/>
        <v>2.3288609777888518</v>
      </c>
      <c r="DW66" s="67">
        <f t="shared" si="112"/>
        <v>0.99277787766067827</v>
      </c>
      <c r="DX66" s="67">
        <f t="shared" si="113"/>
        <v>0.49725202277305786</v>
      </c>
      <c r="DY66" s="67">
        <f t="shared" si="114"/>
        <v>7.4245175942299504</v>
      </c>
      <c r="DZ66" s="67">
        <f t="shared" si="115"/>
        <v>1.0069847152060236</v>
      </c>
      <c r="EA66" s="66">
        <f t="shared" si="116"/>
        <v>900.22524239858171</v>
      </c>
      <c r="EB66" s="66">
        <f t="shared" si="117"/>
        <v>374.93678240076883</v>
      </c>
      <c r="EC66" s="66">
        <f t="shared" si="118"/>
        <v>2.4161093717694142E-2</v>
      </c>
      <c r="ED66" s="66">
        <f t="shared" si="119"/>
        <v>2.3288609777888518</v>
      </c>
      <c r="EE66" s="67">
        <f t="shared" si="120"/>
        <v>0.99277787766067827</v>
      </c>
      <c r="EF66" s="67">
        <f t="shared" si="121"/>
        <v>0.49725202277305786</v>
      </c>
      <c r="EG66" s="67">
        <f t="shared" si="122"/>
        <v>7.4245175942299504</v>
      </c>
      <c r="EH66" s="67">
        <f t="shared" si="123"/>
        <v>1.0069847152060236</v>
      </c>
      <c r="EI66" s="66">
        <f t="shared" si="124"/>
        <v>900.22524239858171</v>
      </c>
      <c r="EJ66" s="66">
        <f t="shared" si="125"/>
        <v>374.93678240076883</v>
      </c>
      <c r="EK66" s="66">
        <f t="shared" si="126"/>
        <v>2.4161093717694142E-2</v>
      </c>
      <c r="EL66" s="66">
        <f t="shared" si="127"/>
        <v>2.3288609777888518</v>
      </c>
      <c r="EM66" s="67">
        <f t="shared" si="128"/>
        <v>0.99277787766067827</v>
      </c>
      <c r="EN66" s="67">
        <f t="shared" si="129"/>
        <v>0.49725202277305786</v>
      </c>
      <c r="EO66" s="67">
        <f t="shared" si="130"/>
        <v>7.4245175942299504</v>
      </c>
      <c r="EP66" s="67">
        <f t="shared" si="131"/>
        <v>1.0069847152060236</v>
      </c>
      <c r="EQ66" s="66">
        <f t="shared" si="132"/>
        <v>0.25459695209142474</v>
      </c>
      <c r="ER66" s="66">
        <f t="shared" si="133"/>
        <v>101.78678240076886</v>
      </c>
      <c r="ES66" s="66">
        <f>IF(P59,S102,"")</f>
        <v>0.4</v>
      </c>
      <c r="ET66" s="66">
        <f>IF(P59,EQ102,"")</f>
        <v>0.43546253115591771</v>
      </c>
      <c r="EU66" s="66">
        <f>IF(P59,ER102,"")</f>
        <v>96.501376500435754</v>
      </c>
      <c r="EV66" s="16"/>
      <c r="EW66" s="16"/>
      <c r="EX66" s="16"/>
      <c r="EY66" s="16"/>
      <c r="EZ66" s="16"/>
      <c r="FA66" s="16"/>
      <c r="FB66" s="16"/>
      <c r="FC66" s="16"/>
      <c r="FD66" s="16"/>
    </row>
    <row r="67" spans="15:160" x14ac:dyDescent="0.25">
      <c r="O67" t="s">
        <v>562</v>
      </c>
      <c r="P67" s="51">
        <f>IF(P59,VLOOKUP($P$63,Dbk!$A$14:$AE$481,6),"")</f>
        <v>536.70000000000005</v>
      </c>
      <c r="Q67" s="51">
        <f>IF(P59,VLOOKUP($Q$63,Dbk!$A$14:$AE$481,6),"")</f>
        <v>647.29999999999995</v>
      </c>
      <c r="S67" s="50">
        <v>0.05</v>
      </c>
      <c r="T67" s="56">
        <f t="shared" si="5"/>
        <v>382.30773589864742</v>
      </c>
      <c r="U67" s="66">
        <f t="shared" si="6"/>
        <v>2.3695264016831842E-2</v>
      </c>
      <c r="V67" s="66">
        <f t="shared" si="7"/>
        <v>2.2839601705112917</v>
      </c>
      <c r="W67" s="67">
        <f t="shared" si="8"/>
        <v>0.99291662698201766</v>
      </c>
      <c r="X67" s="67">
        <f t="shared" si="9"/>
        <v>0.50399544373831484</v>
      </c>
      <c r="Y67" s="67">
        <f t="shared" si="10"/>
        <v>6.6439804012521853</v>
      </c>
      <c r="Z67" s="67">
        <f t="shared" si="11"/>
        <v>1.0104037056020669</v>
      </c>
      <c r="AA67" s="66">
        <f t="shared" si="12"/>
        <v>883.11429245716511</v>
      </c>
      <c r="AB67" s="66">
        <f t="shared" si="13"/>
        <v>374.41105432984068</v>
      </c>
      <c r="AC67" s="66">
        <f t="shared" si="14"/>
        <v>2.41950194392903E-2</v>
      </c>
      <c r="AD67" s="66">
        <f t="shared" si="15"/>
        <v>2.3321310403982594</v>
      </c>
      <c r="AE67" s="67">
        <f t="shared" si="16"/>
        <v>0.99276777350033174</v>
      </c>
      <c r="AF67" s="67">
        <f t="shared" si="17"/>
        <v>0.49676444839783451</v>
      </c>
      <c r="AG67" s="67">
        <f t="shared" si="18"/>
        <v>6.8784701364613099</v>
      </c>
      <c r="AH67" s="67">
        <f t="shared" si="19"/>
        <v>1.010749272777022</v>
      </c>
      <c r="AI67" s="66">
        <f t="shared" si="20"/>
        <v>869.20970149533105</v>
      </c>
      <c r="AJ67" s="66">
        <f t="shared" si="21"/>
        <v>373.97769773912171</v>
      </c>
      <c r="AK67" s="66">
        <f t="shared" si="22"/>
        <v>2.4223056060725154E-2</v>
      </c>
      <c r="AL67" s="66">
        <f t="shared" si="23"/>
        <v>2.3348334591865632</v>
      </c>
      <c r="AM67" s="67">
        <f t="shared" si="24"/>
        <v>0.99275942337917666</v>
      </c>
      <c r="AN67" s="67">
        <f t="shared" si="25"/>
        <v>0.49636187193580056</v>
      </c>
      <c r="AO67" s="67">
        <f t="shared" si="26"/>
        <v>6.8918122446517378</v>
      </c>
      <c r="AP67" s="67">
        <f t="shared" si="27"/>
        <v>1.0107688477735093</v>
      </c>
      <c r="AQ67" s="66">
        <f t="shared" si="28"/>
        <v>868.40539386263822</v>
      </c>
      <c r="AR67" s="66">
        <f t="shared" si="29"/>
        <v>373.95245806406115</v>
      </c>
      <c r="AS67" s="66">
        <f t="shared" si="30"/>
        <v>2.4224690979952883E-2</v>
      </c>
      <c r="AT67" s="66">
        <f t="shared" si="31"/>
        <v>2.3349910472343476</v>
      </c>
      <c r="AU67" s="67">
        <f t="shared" si="32"/>
        <v>0.99275893645485513</v>
      </c>
      <c r="AV67" s="67">
        <f t="shared" si="33"/>
        <v>0.49633840628097309</v>
      </c>
      <c r="AW67" s="67">
        <f t="shared" si="34"/>
        <v>6.8925908879206341</v>
      </c>
      <c r="AX67" s="67">
        <f t="shared" si="35"/>
        <v>1.0107699898842955</v>
      </c>
      <c r="AY67" s="66">
        <f t="shared" si="36"/>
        <v>868.35841382429544</v>
      </c>
      <c r="AZ67" s="66">
        <f t="shared" si="37"/>
        <v>373.95098321275066</v>
      </c>
      <c r="BA67" s="66">
        <f t="shared" si="38"/>
        <v>2.4224786521397732E-2</v>
      </c>
      <c r="BB67" s="66">
        <f t="shared" si="39"/>
        <v>2.3350002563680592</v>
      </c>
      <c r="BC67" s="67">
        <f t="shared" si="40"/>
        <v>0.99275890799996858</v>
      </c>
      <c r="BD67" s="67">
        <f t="shared" si="41"/>
        <v>0.49633703502884241</v>
      </c>
      <c r="BE67" s="67">
        <f t="shared" si="42"/>
        <v>6.8926363923908864</v>
      </c>
      <c r="BF67" s="67">
        <f t="shared" si="43"/>
        <v>1.0107700566291045</v>
      </c>
      <c r="BG67" s="66">
        <f t="shared" si="44"/>
        <v>868.35566813868957</v>
      </c>
      <c r="BH67" s="66">
        <f t="shared" si="45"/>
        <v>373.95089701502536</v>
      </c>
      <c r="BI67" s="66">
        <f t="shared" si="46"/>
        <v>2.4224792105343406E-2</v>
      </c>
      <c r="BJ67" s="66">
        <f t="shared" si="47"/>
        <v>2.3350007945983782</v>
      </c>
      <c r="BK67" s="67">
        <f t="shared" si="48"/>
        <v>0.99275890633691499</v>
      </c>
      <c r="BL67" s="67">
        <f t="shared" si="49"/>
        <v>0.49633695488575663</v>
      </c>
      <c r="BM67" s="67">
        <f t="shared" si="50"/>
        <v>6.8926390519191632</v>
      </c>
      <c r="BN67" s="67">
        <f t="shared" si="51"/>
        <v>1.0107700605300303</v>
      </c>
      <c r="BO67" s="66">
        <f t="shared" si="52"/>
        <v>868.35550766544395</v>
      </c>
      <c r="BP67" s="66">
        <f t="shared" si="53"/>
        <v>373.9508919771406</v>
      </c>
      <c r="BQ67" s="66">
        <f t="shared" si="54"/>
        <v>2.4224792431700993E-2</v>
      </c>
      <c r="BR67" s="66">
        <f t="shared" si="55"/>
        <v>2.3350008260556234</v>
      </c>
      <c r="BS67" s="67">
        <f t="shared" si="56"/>
        <v>0.99275890623971663</v>
      </c>
      <c r="BT67" s="67">
        <f t="shared" si="57"/>
        <v>0.49633695020173868</v>
      </c>
      <c r="BU67" s="67">
        <f t="shared" si="58"/>
        <v>6.892639207357167</v>
      </c>
      <c r="BV67" s="67">
        <f t="shared" si="59"/>
        <v>1.0107700607580226</v>
      </c>
      <c r="BW67" s="66">
        <f t="shared" si="60"/>
        <v>868.35549828647027</v>
      </c>
      <c r="BX67" s="66">
        <f t="shared" si="61"/>
        <v>373.95089168269783</v>
      </c>
      <c r="BY67" s="66">
        <f t="shared" si="62"/>
        <v>2.4224792450775197E-2</v>
      </c>
      <c r="BZ67" s="66">
        <f t="shared" si="63"/>
        <v>2.3350008278941647</v>
      </c>
      <c r="CA67" s="67">
        <f t="shared" si="64"/>
        <v>0.99275890623403584</v>
      </c>
      <c r="CB67" s="67">
        <f t="shared" si="65"/>
        <v>0.49633694992797789</v>
      </c>
      <c r="CC67" s="67">
        <f t="shared" si="66"/>
        <v>6.8926392164418537</v>
      </c>
      <c r="CD67" s="67">
        <f t="shared" si="67"/>
        <v>1.0107700607713477</v>
      </c>
      <c r="CE67" s="66">
        <f t="shared" si="68"/>
        <v>868.35549773830962</v>
      </c>
      <c r="CF67" s="66">
        <f t="shared" si="69"/>
        <v>373.95089166548894</v>
      </c>
      <c r="CG67" s="66">
        <f t="shared" si="70"/>
        <v>2.422479245189E-2</v>
      </c>
      <c r="CH67" s="66">
        <f t="shared" si="71"/>
        <v>2.3350008280016192</v>
      </c>
      <c r="CI67" s="67">
        <f t="shared" si="72"/>
        <v>0.99275890623370389</v>
      </c>
      <c r="CJ67" s="67">
        <f t="shared" si="73"/>
        <v>0.4963369499119778</v>
      </c>
      <c r="CK67" s="67">
        <f t="shared" si="74"/>
        <v>6.8926392169728112</v>
      </c>
      <c r="CL67" s="67">
        <f t="shared" si="75"/>
        <v>1.0107700607721264</v>
      </c>
      <c r="CM67" s="66">
        <f t="shared" si="76"/>
        <v>868.35549770627199</v>
      </c>
      <c r="CN67" s="66">
        <f t="shared" si="77"/>
        <v>373.95089166448315</v>
      </c>
      <c r="CO67" s="66">
        <f t="shared" si="78"/>
        <v>2.4224792451955156E-2</v>
      </c>
      <c r="CP67" s="66">
        <f t="shared" si="79"/>
        <v>2.3350008280078995</v>
      </c>
      <c r="CQ67" s="67">
        <f t="shared" si="80"/>
        <v>0.99275890623368446</v>
      </c>
      <c r="CR67" s="67">
        <f t="shared" si="81"/>
        <v>0.49633694991104266</v>
      </c>
      <c r="CS67" s="67">
        <f t="shared" si="82"/>
        <v>6.8926392170038495</v>
      </c>
      <c r="CT67" s="67">
        <f t="shared" si="83"/>
        <v>1.0107700607721719</v>
      </c>
      <c r="CU67" s="66">
        <f t="shared" si="84"/>
        <v>868.35549770439957</v>
      </c>
      <c r="CV67" s="66">
        <f t="shared" si="85"/>
        <v>373.95089166442426</v>
      </c>
      <c r="CW67" s="66">
        <f t="shared" si="86"/>
        <v>2.4224792451958969E-2</v>
      </c>
      <c r="CX67" s="66">
        <f t="shared" si="87"/>
        <v>2.3350008280082672</v>
      </c>
      <c r="CY67" s="67">
        <f t="shared" si="88"/>
        <v>0.99275890623368335</v>
      </c>
      <c r="CZ67" s="67">
        <f t="shared" si="89"/>
        <v>0.49633694991098787</v>
      </c>
      <c r="DA67" s="67">
        <f t="shared" si="90"/>
        <v>6.8926392170056632</v>
      </c>
      <c r="DB67" s="67">
        <f t="shared" si="91"/>
        <v>1.0107700607721746</v>
      </c>
      <c r="DC67" s="66">
        <f t="shared" si="92"/>
        <v>868.35549770428986</v>
      </c>
      <c r="DD67" s="66">
        <f t="shared" si="93"/>
        <v>373.95089166442096</v>
      </c>
      <c r="DE67" s="66">
        <f t="shared" si="94"/>
        <v>2.4224792451959184E-2</v>
      </c>
      <c r="DF67" s="66">
        <f t="shared" si="95"/>
        <v>2.3350008280082881</v>
      </c>
      <c r="DG67" s="67">
        <f t="shared" si="96"/>
        <v>0.99275890623368324</v>
      </c>
      <c r="DH67" s="67">
        <f t="shared" si="97"/>
        <v>0.49633694991098481</v>
      </c>
      <c r="DI67" s="67">
        <f t="shared" si="98"/>
        <v>6.8926392170057689</v>
      </c>
      <c r="DJ67" s="67">
        <f t="shared" si="99"/>
        <v>1.0107700607721748</v>
      </c>
      <c r="DK67" s="66">
        <f t="shared" si="100"/>
        <v>868.35549770428361</v>
      </c>
      <c r="DL67" s="66">
        <f t="shared" si="101"/>
        <v>373.95089166442074</v>
      </c>
      <c r="DM67" s="66">
        <f t="shared" si="102"/>
        <v>2.4224792451959198E-2</v>
      </c>
      <c r="DN67" s="66">
        <f t="shared" si="103"/>
        <v>2.3350008280082895</v>
      </c>
      <c r="DO67" s="67">
        <f t="shared" si="104"/>
        <v>0.99275890623368324</v>
      </c>
      <c r="DP67" s="67">
        <f t="shared" si="105"/>
        <v>0.49633694991098459</v>
      </c>
      <c r="DQ67" s="67">
        <f t="shared" si="106"/>
        <v>6.8926392170057751</v>
      </c>
      <c r="DR67" s="67">
        <f t="shared" si="107"/>
        <v>1.0107700607721748</v>
      </c>
      <c r="DS67" s="66">
        <f t="shared" si="108"/>
        <v>868.35549770428327</v>
      </c>
      <c r="DT67" s="66">
        <f t="shared" si="109"/>
        <v>373.95089166442062</v>
      </c>
      <c r="DU67" s="66">
        <f t="shared" si="110"/>
        <v>2.4224792451959205E-2</v>
      </c>
      <c r="DV67" s="66">
        <f t="shared" si="111"/>
        <v>2.3350008280082903</v>
      </c>
      <c r="DW67" s="67">
        <f t="shared" si="112"/>
        <v>0.99275890623368324</v>
      </c>
      <c r="DX67" s="67">
        <f t="shared" si="113"/>
        <v>0.49633694991098448</v>
      </c>
      <c r="DY67" s="67">
        <f t="shared" si="114"/>
        <v>6.8926392170057795</v>
      </c>
      <c r="DZ67" s="67">
        <f t="shared" si="115"/>
        <v>1.0107700607721748</v>
      </c>
      <c r="EA67" s="66">
        <f t="shared" si="116"/>
        <v>868.35549770428327</v>
      </c>
      <c r="EB67" s="66">
        <f t="shared" si="117"/>
        <v>373.95089166442062</v>
      </c>
      <c r="EC67" s="66">
        <f t="shared" si="118"/>
        <v>2.4224792451959205E-2</v>
      </c>
      <c r="ED67" s="66">
        <f t="shared" si="119"/>
        <v>2.3350008280082903</v>
      </c>
      <c r="EE67" s="67">
        <f t="shared" si="120"/>
        <v>0.99275890623368324</v>
      </c>
      <c r="EF67" s="67">
        <f t="shared" si="121"/>
        <v>0.49633694991098448</v>
      </c>
      <c r="EG67" s="67">
        <f t="shared" si="122"/>
        <v>6.8926392170057795</v>
      </c>
      <c r="EH67" s="67">
        <f t="shared" si="123"/>
        <v>1.0107700607721748</v>
      </c>
      <c r="EI67" s="66">
        <f t="shared" si="124"/>
        <v>868.35549770428327</v>
      </c>
      <c r="EJ67" s="66">
        <f t="shared" si="125"/>
        <v>373.95089166442062</v>
      </c>
      <c r="EK67" s="66">
        <f t="shared" si="126"/>
        <v>2.4224792451959205E-2</v>
      </c>
      <c r="EL67" s="66">
        <f t="shared" si="127"/>
        <v>2.3350008280082903</v>
      </c>
      <c r="EM67" s="67">
        <f t="shared" si="128"/>
        <v>0.99275890623368324</v>
      </c>
      <c r="EN67" s="67">
        <f t="shared" si="129"/>
        <v>0.49633694991098448</v>
      </c>
      <c r="EO67" s="67">
        <f t="shared" si="130"/>
        <v>6.8926392170057795</v>
      </c>
      <c r="EP67" s="67">
        <f t="shared" si="131"/>
        <v>1.0107700607721748</v>
      </c>
      <c r="EQ67" s="66">
        <f t="shared" si="132"/>
        <v>0.28498820828717258</v>
      </c>
      <c r="ER67" s="66">
        <f t="shared" si="133"/>
        <v>100.80089166442065</v>
      </c>
      <c r="ES67" s="66">
        <f>IF(P59,S112,"")</f>
        <v>0.5</v>
      </c>
      <c r="ET67" s="66">
        <f>IF(P59,EQ112,"")</f>
        <v>0.45871465370787773</v>
      </c>
      <c r="EU67" s="66">
        <f>IF(P59,ER112,"")</f>
        <v>96.519978602531864</v>
      </c>
      <c r="EV67" s="16"/>
      <c r="EW67" s="16"/>
      <c r="EX67" s="16"/>
      <c r="EY67" s="16"/>
      <c r="EZ67" s="16"/>
      <c r="FA67" s="16"/>
      <c r="FB67" s="16"/>
      <c r="FC67" s="16"/>
      <c r="FD67" s="16"/>
    </row>
    <row r="68" spans="15:160" x14ac:dyDescent="0.25">
      <c r="O68" t="s">
        <v>563</v>
      </c>
      <c r="P68" s="51">
        <f>IF(P59,VLOOKUP($P$63,Dbk!$A$14:$AE$481,7)*1.01325,"")</f>
        <v>51.675750000000001</v>
      </c>
      <c r="Q68" s="51">
        <f>IF(P59,VLOOKUP($Q$63,Dbk!$A$14:$AE$481,7)*1.01325,"")</f>
        <v>220.48319999999998</v>
      </c>
      <c r="S68" s="50">
        <v>0.06</v>
      </c>
      <c r="T68" s="56">
        <f t="shared" si="5"/>
        <v>382.27527845125962</v>
      </c>
      <c r="U68" s="66">
        <f t="shared" si="6"/>
        <v>2.3697275885839645E-2</v>
      </c>
      <c r="V68" s="66">
        <f t="shared" si="7"/>
        <v>2.2841540923295436</v>
      </c>
      <c r="W68" s="67">
        <f t="shared" si="8"/>
        <v>0.99291602769674181</v>
      </c>
      <c r="X68" s="67">
        <f t="shared" si="9"/>
        <v>0.50396612387733519</v>
      </c>
      <c r="Y68" s="67">
        <f t="shared" si="10"/>
        <v>6.1735494026665432</v>
      </c>
      <c r="Z68" s="67">
        <f t="shared" si="11"/>
        <v>1.0147392664042367</v>
      </c>
      <c r="AA68" s="66">
        <f t="shared" si="12"/>
        <v>859.36754296069114</v>
      </c>
      <c r="AB68" s="66">
        <f t="shared" si="13"/>
        <v>373.66752759437111</v>
      </c>
      <c r="AC68" s="66">
        <f t="shared" si="14"/>
        <v>2.4243162888987771E-2</v>
      </c>
      <c r="AD68" s="66">
        <f t="shared" si="15"/>
        <v>2.3367715340218767</v>
      </c>
      <c r="AE68" s="67">
        <f t="shared" si="16"/>
        <v>0.99275343502426805</v>
      </c>
      <c r="AF68" s="67">
        <f t="shared" si="17"/>
        <v>0.49607335988165868</v>
      </c>
      <c r="AG68" s="67">
        <f t="shared" si="18"/>
        <v>6.3957564334193711</v>
      </c>
      <c r="AH68" s="67">
        <f t="shared" si="19"/>
        <v>1.0152669425853391</v>
      </c>
      <c r="AI68" s="66">
        <f t="shared" si="20"/>
        <v>844.53794041706101</v>
      </c>
      <c r="AJ68" s="66">
        <f t="shared" si="21"/>
        <v>373.19467061141415</v>
      </c>
      <c r="AK68" s="66">
        <f t="shared" si="22"/>
        <v>2.4273880232411352E-2</v>
      </c>
      <c r="AL68" s="66">
        <f t="shared" si="23"/>
        <v>2.3397323446240939</v>
      </c>
      <c r="AM68" s="67">
        <f t="shared" si="24"/>
        <v>0.99274428664196068</v>
      </c>
      <c r="AN68" s="67">
        <f t="shared" si="25"/>
        <v>0.49563292173968015</v>
      </c>
      <c r="AO68" s="67">
        <f t="shared" si="26"/>
        <v>6.4084257611956792</v>
      </c>
      <c r="AP68" s="67">
        <f t="shared" si="27"/>
        <v>1.0152969365442599</v>
      </c>
      <c r="AQ68" s="66">
        <f t="shared" si="28"/>
        <v>843.67748892285533</v>
      </c>
      <c r="AR68" s="66">
        <f t="shared" si="29"/>
        <v>373.16702716336329</v>
      </c>
      <c r="AS68" s="66">
        <f t="shared" si="30"/>
        <v>2.4275678391676114E-2</v>
      </c>
      <c r="AT68" s="66">
        <f t="shared" si="31"/>
        <v>2.3399056671976699</v>
      </c>
      <c r="AU68" s="67">
        <f t="shared" si="32"/>
        <v>0.99274375110840418</v>
      </c>
      <c r="AV68" s="67">
        <f t="shared" si="33"/>
        <v>0.49560715109761749</v>
      </c>
      <c r="AW68" s="67">
        <f t="shared" si="34"/>
        <v>6.4091679564347022</v>
      </c>
      <c r="AX68" s="67">
        <f t="shared" si="35"/>
        <v>1.0152986933558994</v>
      </c>
      <c r="AY68" s="66">
        <f t="shared" si="36"/>
        <v>843.62703523636208</v>
      </c>
      <c r="AZ68" s="66">
        <f t="shared" si="37"/>
        <v>373.16540554106484</v>
      </c>
      <c r="BA68" s="66">
        <f t="shared" si="38"/>
        <v>2.4275783883720137E-2</v>
      </c>
      <c r="BB68" s="66">
        <f t="shared" si="39"/>
        <v>2.3399158354585801</v>
      </c>
      <c r="BC68" s="67">
        <f t="shared" si="40"/>
        <v>0.9927437196904344</v>
      </c>
      <c r="BD68" s="67">
        <f t="shared" si="41"/>
        <v>0.49560563926107709</v>
      </c>
      <c r="BE68" s="67">
        <f t="shared" si="42"/>
        <v>6.4092115004475199</v>
      </c>
      <c r="BF68" s="67">
        <f t="shared" si="43"/>
        <v>1.0152987964256455</v>
      </c>
      <c r="BG68" s="66">
        <f t="shared" si="44"/>
        <v>843.62407499832773</v>
      </c>
      <c r="BH68" s="66">
        <f t="shared" si="45"/>
        <v>373.16531039416509</v>
      </c>
      <c r="BI68" s="66">
        <f t="shared" si="46"/>
        <v>2.4275790073377941E-2</v>
      </c>
      <c r="BJ68" s="66">
        <f t="shared" si="47"/>
        <v>2.3399164320728181</v>
      </c>
      <c r="BK68" s="67">
        <f t="shared" si="48"/>
        <v>0.99274371784701121</v>
      </c>
      <c r="BL68" s="67">
        <f t="shared" si="49"/>
        <v>0.49560555055547079</v>
      </c>
      <c r="BM68" s="67">
        <f t="shared" si="50"/>
        <v>6.4092140553626695</v>
      </c>
      <c r="BN68" s="67">
        <f t="shared" si="51"/>
        <v>1.0152988024731888</v>
      </c>
      <c r="BO68" s="66">
        <f t="shared" si="52"/>
        <v>843.62390130783785</v>
      </c>
      <c r="BP68" s="66">
        <f t="shared" si="53"/>
        <v>373.16530481145992</v>
      </c>
      <c r="BQ68" s="66">
        <f t="shared" si="54"/>
        <v>2.4275790436553663E-2</v>
      </c>
      <c r="BR68" s="66">
        <f t="shared" si="55"/>
        <v>2.3399164670789223</v>
      </c>
      <c r="BS68" s="67">
        <f t="shared" si="56"/>
        <v>0.99274371773884906</v>
      </c>
      <c r="BT68" s="67">
        <f t="shared" si="57"/>
        <v>0.49560554535070489</v>
      </c>
      <c r="BU68" s="67">
        <f t="shared" si="58"/>
        <v>6.4092142052713186</v>
      </c>
      <c r="BV68" s="67">
        <f t="shared" si="59"/>
        <v>1.0152988028280261</v>
      </c>
      <c r="BW68" s="66">
        <f t="shared" si="60"/>
        <v>843.62389111661389</v>
      </c>
      <c r="BX68" s="66">
        <f t="shared" si="61"/>
        <v>373.16530448389665</v>
      </c>
      <c r="BY68" s="66">
        <f t="shared" si="62"/>
        <v>2.4275790457862875E-2</v>
      </c>
      <c r="BZ68" s="66">
        <f t="shared" si="63"/>
        <v>2.3399164691328935</v>
      </c>
      <c r="CA68" s="67">
        <f t="shared" si="64"/>
        <v>0.9927437177325027</v>
      </c>
      <c r="CB68" s="67">
        <f t="shared" si="65"/>
        <v>0.49560554504531706</v>
      </c>
      <c r="CC68" s="67">
        <f t="shared" si="66"/>
        <v>6.4092142140671573</v>
      </c>
      <c r="CD68" s="67">
        <f t="shared" si="67"/>
        <v>1.0152988028488461</v>
      </c>
      <c r="CE68" s="66">
        <f t="shared" si="68"/>
        <v>843.62389051864704</v>
      </c>
      <c r="CF68" s="66">
        <f t="shared" si="69"/>
        <v>373.16530446467698</v>
      </c>
      <c r="CG68" s="66">
        <f t="shared" si="70"/>
        <v>2.4275790459113183E-2</v>
      </c>
      <c r="CH68" s="66">
        <f t="shared" si="71"/>
        <v>2.3399164692534096</v>
      </c>
      <c r="CI68" s="67">
        <f t="shared" si="72"/>
        <v>0.99274371773213033</v>
      </c>
      <c r="CJ68" s="67">
        <f t="shared" si="73"/>
        <v>0.49560554502739851</v>
      </c>
      <c r="CK68" s="67">
        <f t="shared" si="74"/>
        <v>6.409214214583252</v>
      </c>
      <c r="CL68" s="67">
        <f t="shared" si="75"/>
        <v>1.0152988028500676</v>
      </c>
      <c r="CM68" s="66">
        <f t="shared" si="76"/>
        <v>843.62389048356204</v>
      </c>
      <c r="CN68" s="66">
        <f t="shared" si="77"/>
        <v>373.16530446354932</v>
      </c>
      <c r="CO68" s="66">
        <f t="shared" si="78"/>
        <v>2.4275790459186541E-2</v>
      </c>
      <c r="CP68" s="66">
        <f t="shared" si="79"/>
        <v>2.3399164692604804</v>
      </c>
      <c r="CQ68" s="67">
        <f t="shared" si="80"/>
        <v>0.99274371773210845</v>
      </c>
      <c r="CR68" s="67">
        <f t="shared" si="81"/>
        <v>0.49560554502634724</v>
      </c>
      <c r="CS68" s="67">
        <f t="shared" si="82"/>
        <v>6.409214214613538</v>
      </c>
      <c r="CT68" s="67">
        <f t="shared" si="83"/>
        <v>1.0152988028501393</v>
      </c>
      <c r="CU68" s="66">
        <f t="shared" si="84"/>
        <v>843.62389048150214</v>
      </c>
      <c r="CV68" s="66">
        <f t="shared" si="85"/>
        <v>373.16530446348315</v>
      </c>
      <c r="CW68" s="66">
        <f t="shared" si="86"/>
        <v>2.4275790459190844E-2</v>
      </c>
      <c r="CX68" s="66">
        <f t="shared" si="87"/>
        <v>2.3399164692608951</v>
      </c>
      <c r="CY68" s="67">
        <f t="shared" si="88"/>
        <v>0.99274371773210723</v>
      </c>
      <c r="CZ68" s="67">
        <f t="shared" si="89"/>
        <v>0.49560554502628557</v>
      </c>
      <c r="DA68" s="67">
        <f t="shared" si="90"/>
        <v>6.4092142146153108</v>
      </c>
      <c r="DB68" s="67">
        <f t="shared" si="91"/>
        <v>1.0152988028501435</v>
      </c>
      <c r="DC68" s="66">
        <f t="shared" si="92"/>
        <v>843.62389048138107</v>
      </c>
      <c r="DD68" s="66">
        <f t="shared" si="93"/>
        <v>373.16530446347917</v>
      </c>
      <c r="DE68" s="66">
        <f t="shared" si="94"/>
        <v>2.4275790459191104E-2</v>
      </c>
      <c r="DF68" s="66">
        <f t="shared" si="95"/>
        <v>2.3399164692609205</v>
      </c>
      <c r="DG68" s="67">
        <f t="shared" si="96"/>
        <v>0.99274371773210712</v>
      </c>
      <c r="DH68" s="67">
        <f t="shared" si="97"/>
        <v>0.49560554502628179</v>
      </c>
      <c r="DI68" s="67">
        <f t="shared" si="98"/>
        <v>6.4092142146154192</v>
      </c>
      <c r="DJ68" s="67">
        <f t="shared" si="99"/>
        <v>1.0152988028501437</v>
      </c>
      <c r="DK68" s="66">
        <f t="shared" si="100"/>
        <v>843.62389048137447</v>
      </c>
      <c r="DL68" s="66">
        <f t="shared" si="101"/>
        <v>373.16530446347906</v>
      </c>
      <c r="DM68" s="66">
        <f t="shared" si="102"/>
        <v>2.4275790459191111E-2</v>
      </c>
      <c r="DN68" s="66">
        <f t="shared" si="103"/>
        <v>2.3399164692609209</v>
      </c>
      <c r="DO68" s="67">
        <f t="shared" si="104"/>
        <v>0.99274371773210712</v>
      </c>
      <c r="DP68" s="67">
        <f t="shared" si="105"/>
        <v>0.49560554502628174</v>
      </c>
      <c r="DQ68" s="67">
        <f t="shared" si="106"/>
        <v>6.4092142146154192</v>
      </c>
      <c r="DR68" s="67">
        <f t="shared" si="107"/>
        <v>1.0152988028501437</v>
      </c>
      <c r="DS68" s="66">
        <f t="shared" si="108"/>
        <v>843.62389048137345</v>
      </c>
      <c r="DT68" s="66">
        <f t="shared" si="109"/>
        <v>373.16530446347895</v>
      </c>
      <c r="DU68" s="66">
        <f t="shared" si="110"/>
        <v>2.4275790459191121E-2</v>
      </c>
      <c r="DV68" s="66">
        <f t="shared" si="111"/>
        <v>2.3399164692609218</v>
      </c>
      <c r="DW68" s="67">
        <f t="shared" si="112"/>
        <v>0.99274371773210712</v>
      </c>
      <c r="DX68" s="67">
        <f t="shared" si="113"/>
        <v>0.49560554502628162</v>
      </c>
      <c r="DY68" s="67">
        <f t="shared" si="114"/>
        <v>6.409214214615429</v>
      </c>
      <c r="DZ68" s="67">
        <f t="shared" si="115"/>
        <v>1.0152988028501437</v>
      </c>
      <c r="EA68" s="66">
        <f t="shared" si="116"/>
        <v>843.62389048137402</v>
      </c>
      <c r="EB68" s="66">
        <f t="shared" si="117"/>
        <v>373.16530446347906</v>
      </c>
      <c r="EC68" s="66">
        <f t="shared" si="118"/>
        <v>2.4275790459191111E-2</v>
      </c>
      <c r="ED68" s="66">
        <f t="shared" si="119"/>
        <v>2.3399164692609209</v>
      </c>
      <c r="EE68" s="67">
        <f t="shared" si="120"/>
        <v>0.99274371773210712</v>
      </c>
      <c r="EF68" s="67">
        <f t="shared" si="121"/>
        <v>0.49560554502628174</v>
      </c>
      <c r="EG68" s="67">
        <f t="shared" si="122"/>
        <v>6.4092142146154192</v>
      </c>
      <c r="EH68" s="67">
        <f t="shared" si="123"/>
        <v>1.0152988028501437</v>
      </c>
      <c r="EI68" s="66">
        <f t="shared" si="124"/>
        <v>843.62389048137345</v>
      </c>
      <c r="EJ68" s="66">
        <f t="shared" si="125"/>
        <v>373.16530446347895</v>
      </c>
      <c r="EK68" s="66">
        <f t="shared" si="126"/>
        <v>2.4275790459191121E-2</v>
      </c>
      <c r="EL68" s="66">
        <f t="shared" si="127"/>
        <v>2.3399164692609218</v>
      </c>
      <c r="EM68" s="67">
        <f t="shared" si="128"/>
        <v>0.99274371773210712</v>
      </c>
      <c r="EN68" s="67">
        <f t="shared" si="129"/>
        <v>0.49560554502628162</v>
      </c>
      <c r="EO68" s="67">
        <f t="shared" si="130"/>
        <v>6.409214214615429</v>
      </c>
      <c r="EP68" s="67">
        <f t="shared" si="131"/>
        <v>1.0152988028501437</v>
      </c>
      <c r="EQ68" s="66">
        <f t="shared" si="132"/>
        <v>0.3089432346008093</v>
      </c>
      <c r="ER68" s="66">
        <f t="shared" si="133"/>
        <v>100.01530446347897</v>
      </c>
      <c r="ES68" s="66">
        <f>IF(P59,S122,"")</f>
        <v>0.6</v>
      </c>
      <c r="ET68" s="66">
        <f>IF(P59,EQ122,"")</f>
        <v>0.49649844169714696</v>
      </c>
      <c r="EU68" s="66">
        <f>IF(P59,ER122,"")</f>
        <v>96.834506276903085</v>
      </c>
      <c r="EV68" s="16"/>
      <c r="EW68" s="16"/>
      <c r="EX68" s="16"/>
      <c r="EY68" s="16"/>
      <c r="EZ68" s="16"/>
      <c r="FA68" s="16"/>
      <c r="FB68" s="16"/>
      <c r="FC68" s="16"/>
      <c r="FD68" s="16"/>
    </row>
    <row r="69" spans="15:160" x14ac:dyDescent="0.25">
      <c r="O69" s="15" t="s">
        <v>9</v>
      </c>
      <c r="P69" s="51">
        <f>IF(P59,VLOOKUP($P$63,Dbk!$A$14:$AE$481,10),"")</f>
        <v>0.624</v>
      </c>
      <c r="Q69" s="51">
        <f>IF(P59,VLOOKUP($Q$63,Dbk!$A$14:$AE$481,10),"")</f>
        <v>0.34399999999999997</v>
      </c>
      <c r="S69" s="50">
        <v>7.0000000000000007E-2</v>
      </c>
      <c r="T69" s="56">
        <f t="shared" si="5"/>
        <v>382.24282100387188</v>
      </c>
      <c r="U69" s="66">
        <f t="shared" si="6"/>
        <v>2.3699288096515777E-2</v>
      </c>
      <c r="V69" s="66">
        <f t="shared" si="7"/>
        <v>2.2843480470808264</v>
      </c>
      <c r="W69" s="67">
        <f t="shared" si="8"/>
        <v>0.99291542831005331</v>
      </c>
      <c r="X69" s="67">
        <f t="shared" si="9"/>
        <v>0.50393680074318414</v>
      </c>
      <c r="Y69" s="67">
        <f t="shared" si="10"/>
        <v>5.7522270554581132</v>
      </c>
      <c r="Z69" s="67">
        <f t="shared" si="11"/>
        <v>1.0197473517663134</v>
      </c>
      <c r="AA69" s="66">
        <f t="shared" si="12"/>
        <v>840.5422481662996</v>
      </c>
      <c r="AB69" s="66">
        <f t="shared" si="13"/>
        <v>373.06610751714504</v>
      </c>
      <c r="AC69" s="66">
        <f t="shared" si="14"/>
        <v>2.4282245305222081E-2</v>
      </c>
      <c r="AD69" s="66">
        <f t="shared" si="15"/>
        <v>2.3405386446977952</v>
      </c>
      <c r="AE69" s="67">
        <f t="shared" si="16"/>
        <v>0.99274179533161455</v>
      </c>
      <c r="AF69" s="67">
        <f t="shared" si="17"/>
        <v>0.49551304758004794</v>
      </c>
      <c r="AG69" s="67">
        <f t="shared" si="18"/>
        <v>5.9584957308021282</v>
      </c>
      <c r="AH69" s="67">
        <f t="shared" si="19"/>
        <v>1.0204924298251945</v>
      </c>
      <c r="AI69" s="66">
        <f t="shared" si="20"/>
        <v>825.16420244376661</v>
      </c>
      <c r="AJ69" s="66">
        <f t="shared" si="21"/>
        <v>372.56661695812829</v>
      </c>
      <c r="AK69" s="66">
        <f t="shared" si="22"/>
        <v>2.4314799892051986E-2</v>
      </c>
      <c r="AL69" s="66">
        <f t="shared" si="23"/>
        <v>2.3436765451505663</v>
      </c>
      <c r="AM69" s="67">
        <f t="shared" si="24"/>
        <v>0.99273209988926658</v>
      </c>
      <c r="AN69" s="67">
        <f t="shared" si="25"/>
        <v>0.49504680588257738</v>
      </c>
      <c r="AO69" s="67">
        <f t="shared" si="26"/>
        <v>5.9701501690063665</v>
      </c>
      <c r="AP69" s="67">
        <f t="shared" si="27"/>
        <v>1.0205344684668021</v>
      </c>
      <c r="AQ69" s="66">
        <f t="shared" si="28"/>
        <v>824.27867224546867</v>
      </c>
      <c r="AR69" s="66">
        <f t="shared" si="29"/>
        <v>372.53762389274925</v>
      </c>
      <c r="AS69" s="66">
        <f t="shared" si="30"/>
        <v>2.4316692212552615E-2</v>
      </c>
      <c r="AT69" s="66">
        <f t="shared" si="31"/>
        <v>2.343858943821044</v>
      </c>
      <c r="AU69" s="67">
        <f t="shared" si="32"/>
        <v>0.99273153631923527</v>
      </c>
      <c r="AV69" s="67">
        <f t="shared" si="33"/>
        <v>0.49501971785994187</v>
      </c>
      <c r="AW69" s="67">
        <f t="shared" si="34"/>
        <v>5.970828052714988</v>
      </c>
      <c r="AX69" s="67">
        <f t="shared" si="35"/>
        <v>1.0205369134782081</v>
      </c>
      <c r="AY69" s="66">
        <f t="shared" si="36"/>
        <v>824.22711353969805</v>
      </c>
      <c r="AZ69" s="66">
        <f t="shared" si="37"/>
        <v>372.53593503155469</v>
      </c>
      <c r="BA69" s="66">
        <f t="shared" si="38"/>
        <v>2.4316802450288083E-2</v>
      </c>
      <c r="BB69" s="66">
        <f t="shared" si="39"/>
        <v>2.3438695695138794</v>
      </c>
      <c r="BC69" s="67">
        <f t="shared" si="40"/>
        <v>0.99273150348829287</v>
      </c>
      <c r="BD69" s="67">
        <f t="shared" si="41"/>
        <v>0.49501813988421611</v>
      </c>
      <c r="BE69" s="67">
        <f t="shared" si="42"/>
        <v>5.9708675445334043</v>
      </c>
      <c r="BF69" s="67">
        <f t="shared" si="43"/>
        <v>1.0205370559178895</v>
      </c>
      <c r="BG69" s="66">
        <f t="shared" si="44"/>
        <v>824.22410968353006</v>
      </c>
      <c r="BH69" s="66">
        <f t="shared" si="45"/>
        <v>372.5358366343404</v>
      </c>
      <c r="BI69" s="66">
        <f t="shared" si="46"/>
        <v>2.4316808873040972E-2</v>
      </c>
      <c r="BJ69" s="66">
        <f t="shared" si="47"/>
        <v>2.3438701885958939</v>
      </c>
      <c r="BK69" s="67">
        <f t="shared" si="48"/>
        <v>0.99273150157547219</v>
      </c>
      <c r="BL69" s="67">
        <f t="shared" si="49"/>
        <v>0.49501804794717646</v>
      </c>
      <c r="BM69" s="67">
        <f t="shared" si="50"/>
        <v>5.9708698454401281</v>
      </c>
      <c r="BN69" s="67">
        <f t="shared" si="51"/>
        <v>1.0205370642168321</v>
      </c>
      <c r="BO69" s="66">
        <f t="shared" si="52"/>
        <v>824.22393466965434</v>
      </c>
      <c r="BP69" s="66">
        <f t="shared" si="53"/>
        <v>372.53583090140785</v>
      </c>
      <c r="BQ69" s="66">
        <f t="shared" si="54"/>
        <v>2.4316809247250951E-2</v>
      </c>
      <c r="BR69" s="66">
        <f t="shared" si="55"/>
        <v>2.343870224665578</v>
      </c>
      <c r="BS69" s="67">
        <f t="shared" si="56"/>
        <v>0.99273150146402511</v>
      </c>
      <c r="BT69" s="67">
        <f t="shared" si="57"/>
        <v>0.49501804259063309</v>
      </c>
      <c r="BU69" s="67">
        <f t="shared" si="58"/>
        <v>5.9708699794982758</v>
      </c>
      <c r="BV69" s="67">
        <f t="shared" si="59"/>
        <v>1.0205370647003551</v>
      </c>
      <c r="BW69" s="66">
        <f t="shared" si="60"/>
        <v>824.22392447278719</v>
      </c>
      <c r="BX69" s="66">
        <f t="shared" si="61"/>
        <v>372.53583056738887</v>
      </c>
      <c r="BY69" s="66">
        <f t="shared" si="62"/>
        <v>2.4316809269053621E-2</v>
      </c>
      <c r="BZ69" s="66">
        <f t="shared" si="63"/>
        <v>2.343870226767113</v>
      </c>
      <c r="CA69" s="67">
        <f t="shared" si="64"/>
        <v>0.99273150145753186</v>
      </c>
      <c r="CB69" s="67">
        <f t="shared" si="65"/>
        <v>0.49501804227854379</v>
      </c>
      <c r="CC69" s="67">
        <f t="shared" si="66"/>
        <v>5.9708699873089381</v>
      </c>
      <c r="CD69" s="67">
        <f t="shared" si="67"/>
        <v>1.0205370647285266</v>
      </c>
      <c r="CE69" s="66">
        <f t="shared" si="68"/>
        <v>824.22392387868433</v>
      </c>
      <c r="CF69" s="66">
        <f t="shared" si="69"/>
        <v>372.53583054792784</v>
      </c>
      <c r="CG69" s="66">
        <f t="shared" si="70"/>
        <v>2.4316809270323918E-2</v>
      </c>
      <c r="CH69" s="66">
        <f t="shared" si="71"/>
        <v>2.3438702268895555</v>
      </c>
      <c r="CI69" s="67">
        <f t="shared" si="72"/>
        <v>0.99273150145715361</v>
      </c>
      <c r="CJ69" s="67">
        <f t="shared" si="73"/>
        <v>0.49501804226036045</v>
      </c>
      <c r="CK69" s="67">
        <f t="shared" si="74"/>
        <v>5.9708699877640123</v>
      </c>
      <c r="CL69" s="67">
        <f t="shared" si="75"/>
        <v>1.0205370647301679</v>
      </c>
      <c r="CM69" s="66">
        <f t="shared" si="76"/>
        <v>824.22392384407124</v>
      </c>
      <c r="CN69" s="66">
        <f t="shared" si="77"/>
        <v>372.53583054679393</v>
      </c>
      <c r="CO69" s="66">
        <f t="shared" si="78"/>
        <v>2.4316809270397931E-2</v>
      </c>
      <c r="CP69" s="66">
        <f t="shared" si="79"/>
        <v>2.3438702268966893</v>
      </c>
      <c r="CQ69" s="67">
        <f t="shared" si="80"/>
        <v>0.99273150145713152</v>
      </c>
      <c r="CR69" s="67">
        <f t="shared" si="81"/>
        <v>0.49501804225930102</v>
      </c>
      <c r="CS69" s="67">
        <f t="shared" si="82"/>
        <v>5.97086998779052</v>
      </c>
      <c r="CT69" s="67">
        <f t="shared" si="83"/>
        <v>1.0205370647302636</v>
      </c>
      <c r="CU69" s="66">
        <f t="shared" si="84"/>
        <v>824.22392384205432</v>
      </c>
      <c r="CV69" s="66">
        <f t="shared" si="85"/>
        <v>372.53583054672788</v>
      </c>
      <c r="CW69" s="66">
        <f t="shared" si="86"/>
        <v>2.4316809270402244E-2</v>
      </c>
      <c r="CX69" s="66">
        <f t="shared" si="87"/>
        <v>2.343870226897105</v>
      </c>
      <c r="CY69" s="67">
        <f t="shared" si="88"/>
        <v>0.99273150145713018</v>
      </c>
      <c r="CZ69" s="67">
        <f t="shared" si="89"/>
        <v>0.49501804225923929</v>
      </c>
      <c r="DA69" s="67">
        <f t="shared" si="90"/>
        <v>5.9708699877920717</v>
      </c>
      <c r="DB69" s="67">
        <f t="shared" si="91"/>
        <v>1.0205370647302692</v>
      </c>
      <c r="DC69" s="66">
        <f t="shared" si="92"/>
        <v>824.22392384193586</v>
      </c>
      <c r="DD69" s="66">
        <f t="shared" si="93"/>
        <v>372.53583054672401</v>
      </c>
      <c r="DE69" s="66">
        <f t="shared" si="94"/>
        <v>2.4316809270402494E-2</v>
      </c>
      <c r="DF69" s="66">
        <f t="shared" si="95"/>
        <v>2.3438702268971294</v>
      </c>
      <c r="DG69" s="67">
        <f t="shared" si="96"/>
        <v>0.99273150145713018</v>
      </c>
      <c r="DH69" s="67">
        <f t="shared" si="97"/>
        <v>0.49501804225923568</v>
      </c>
      <c r="DI69" s="67">
        <f t="shared" si="98"/>
        <v>5.9708699877921605</v>
      </c>
      <c r="DJ69" s="67">
        <f t="shared" si="99"/>
        <v>1.0205370647302694</v>
      </c>
      <c r="DK69" s="66">
        <f t="shared" si="100"/>
        <v>824.22392384192972</v>
      </c>
      <c r="DL69" s="66">
        <f t="shared" si="101"/>
        <v>372.5358305467239</v>
      </c>
      <c r="DM69" s="66">
        <f t="shared" si="102"/>
        <v>2.4316809270402501E-2</v>
      </c>
      <c r="DN69" s="66">
        <f t="shared" si="103"/>
        <v>2.3438702268971299</v>
      </c>
      <c r="DO69" s="67">
        <f t="shared" si="104"/>
        <v>0.99273150145713018</v>
      </c>
      <c r="DP69" s="67">
        <f t="shared" si="105"/>
        <v>0.49501804225923562</v>
      </c>
      <c r="DQ69" s="67">
        <f t="shared" si="106"/>
        <v>5.9708699877921605</v>
      </c>
      <c r="DR69" s="67">
        <f t="shared" si="107"/>
        <v>1.0205370647302694</v>
      </c>
      <c r="DS69" s="66">
        <f t="shared" si="108"/>
        <v>824.22392384192983</v>
      </c>
      <c r="DT69" s="66">
        <f t="shared" si="109"/>
        <v>372.5358305467239</v>
      </c>
      <c r="DU69" s="66">
        <f t="shared" si="110"/>
        <v>2.4316809270402501E-2</v>
      </c>
      <c r="DV69" s="66">
        <f t="shared" si="111"/>
        <v>2.3438702268971299</v>
      </c>
      <c r="DW69" s="67">
        <f t="shared" si="112"/>
        <v>0.99273150145713018</v>
      </c>
      <c r="DX69" s="67">
        <f t="shared" si="113"/>
        <v>0.49501804225923562</v>
      </c>
      <c r="DY69" s="67">
        <f t="shared" si="114"/>
        <v>5.9708699877921605</v>
      </c>
      <c r="DZ69" s="67">
        <f t="shared" si="115"/>
        <v>1.0205370647302694</v>
      </c>
      <c r="EA69" s="66">
        <f t="shared" si="116"/>
        <v>824.22392384192983</v>
      </c>
      <c r="EB69" s="66">
        <f t="shared" si="117"/>
        <v>372.5358305467239</v>
      </c>
      <c r="EC69" s="66">
        <f t="shared" si="118"/>
        <v>2.4316809270402501E-2</v>
      </c>
      <c r="ED69" s="66">
        <f t="shared" si="119"/>
        <v>2.3438702268971299</v>
      </c>
      <c r="EE69" s="67">
        <f t="shared" si="120"/>
        <v>0.99273150145713018</v>
      </c>
      <c r="EF69" s="67">
        <f t="shared" si="121"/>
        <v>0.49501804225923562</v>
      </c>
      <c r="EG69" s="67">
        <f t="shared" si="122"/>
        <v>5.9708699877921605</v>
      </c>
      <c r="EH69" s="67">
        <f t="shared" si="123"/>
        <v>1.0205370647302694</v>
      </c>
      <c r="EI69" s="66">
        <f t="shared" si="124"/>
        <v>824.22392384192983</v>
      </c>
      <c r="EJ69" s="66">
        <f t="shared" si="125"/>
        <v>372.5358305467239</v>
      </c>
      <c r="EK69" s="66">
        <f t="shared" si="126"/>
        <v>2.4316809270402501E-2</v>
      </c>
      <c r="EL69" s="66">
        <f t="shared" si="127"/>
        <v>2.3438702268971299</v>
      </c>
      <c r="EM69" s="67">
        <f t="shared" si="128"/>
        <v>0.99273150145713018</v>
      </c>
      <c r="EN69" s="67">
        <f t="shared" si="129"/>
        <v>0.49501804225923562</v>
      </c>
      <c r="EO69" s="67">
        <f t="shared" si="130"/>
        <v>5.9708699877921605</v>
      </c>
      <c r="EP69" s="67">
        <f t="shared" si="131"/>
        <v>1.0205370647302694</v>
      </c>
      <c r="EQ69" s="66">
        <f t="shared" si="132"/>
        <v>0.32806103644362788</v>
      </c>
      <c r="ER69" s="66">
        <f t="shared" si="133"/>
        <v>99.385830546723923</v>
      </c>
      <c r="ES69" s="66">
        <f>IF(P59,S132,"")</f>
        <v>0.7</v>
      </c>
      <c r="ET69" s="66">
        <f>IF(P59,EQ132,"")</f>
        <v>0.55444484651999804</v>
      </c>
      <c r="EU69" s="66">
        <f>IF(P59,ER132,"")</f>
        <v>97.644758312221143</v>
      </c>
      <c r="EV69" s="16"/>
      <c r="EW69" s="16"/>
      <c r="EX69" s="16"/>
      <c r="EY69" s="16"/>
      <c r="EZ69" s="16"/>
      <c r="FA69" s="16"/>
      <c r="FB69" s="16"/>
      <c r="FC69" s="16"/>
      <c r="FD69" s="16"/>
    </row>
    <row r="70" spans="15:160" x14ac:dyDescent="0.25">
      <c r="O70" s="15" t="s">
        <v>625</v>
      </c>
      <c r="P70" s="51">
        <f>IF(P59,IF(ISNUMBER(VLOOKUP(P4,M7:V56,7)),VLOOKUP(P4,M7:V56,7),""),"")</f>
        <v>0.3</v>
      </c>
      <c r="Q70" s="51">
        <f>P70</f>
        <v>0.3</v>
      </c>
      <c r="S70" s="50">
        <v>0.08</v>
      </c>
      <c r="T70" s="56">
        <f t="shared" si="5"/>
        <v>382.21036355648414</v>
      </c>
      <c r="U70" s="66">
        <f t="shared" si="6"/>
        <v>2.3701300648947276E-2</v>
      </c>
      <c r="V70" s="66">
        <f t="shared" si="7"/>
        <v>2.284542034773529</v>
      </c>
      <c r="W70" s="67">
        <f t="shared" si="8"/>
        <v>0.99291482882192639</v>
      </c>
      <c r="X70" s="67">
        <f t="shared" si="9"/>
        <v>0.50390747433536354</v>
      </c>
      <c r="Y70" s="67">
        <f t="shared" si="10"/>
        <v>5.3738158618398186</v>
      </c>
      <c r="Z70" s="67">
        <f t="shared" si="11"/>
        <v>1.0254002097116888</v>
      </c>
      <c r="AA70" s="66">
        <f t="shared" si="12"/>
        <v>825.46835510458459</v>
      </c>
      <c r="AB70" s="66">
        <f t="shared" si="13"/>
        <v>372.57656934059912</v>
      </c>
      <c r="AC70" s="66">
        <f t="shared" si="14"/>
        <v>2.4314150387471877E-2</v>
      </c>
      <c r="AD70" s="66">
        <f t="shared" si="15"/>
        <v>2.3436139401257616</v>
      </c>
      <c r="AE70" s="67">
        <f t="shared" si="16"/>
        <v>0.99273229332449919</v>
      </c>
      <c r="AF70" s="67">
        <f t="shared" si="17"/>
        <v>0.49505610369515912</v>
      </c>
      <c r="AG70" s="67">
        <f t="shared" si="18"/>
        <v>5.5626790511814308</v>
      </c>
      <c r="AH70" s="67">
        <f t="shared" si="19"/>
        <v>1.0263946857506761</v>
      </c>
      <c r="AI70" s="66">
        <f t="shared" si="20"/>
        <v>809.81609925235614</v>
      </c>
      <c r="AJ70" s="66">
        <f t="shared" si="21"/>
        <v>372.06047349653238</v>
      </c>
      <c r="AK70" s="66">
        <f t="shared" si="22"/>
        <v>2.4347877248723924E-2</v>
      </c>
      <c r="AL70" s="66">
        <f t="shared" si="23"/>
        <v>2.346864834807556</v>
      </c>
      <c r="AM70" s="67">
        <f t="shared" si="24"/>
        <v>0.99272224885201932</v>
      </c>
      <c r="AN70" s="67">
        <f t="shared" si="25"/>
        <v>0.49457352647815783</v>
      </c>
      <c r="AO70" s="67">
        <f t="shared" si="26"/>
        <v>5.573176187132054</v>
      </c>
      <c r="AP70" s="67">
        <f t="shared" si="27"/>
        <v>1.0264499826085947</v>
      </c>
      <c r="AQ70" s="66">
        <f t="shared" si="28"/>
        <v>808.92778188513239</v>
      </c>
      <c r="AR70" s="66">
        <f t="shared" si="29"/>
        <v>372.03094016555247</v>
      </c>
      <c r="AS70" s="66">
        <f t="shared" si="30"/>
        <v>2.4349810082367074E-2</v>
      </c>
      <c r="AT70" s="66">
        <f t="shared" si="31"/>
        <v>2.3470511384948263</v>
      </c>
      <c r="AU70" s="67">
        <f t="shared" si="32"/>
        <v>0.99272167322209792</v>
      </c>
      <c r="AV70" s="67">
        <f t="shared" si="33"/>
        <v>0.49454588498913898</v>
      </c>
      <c r="AW70" s="67">
        <f t="shared" si="34"/>
        <v>5.5737780847418916</v>
      </c>
      <c r="AX70" s="67">
        <f t="shared" si="35"/>
        <v>1.0264531533852341</v>
      </c>
      <c r="AY70" s="66">
        <f t="shared" si="36"/>
        <v>808.87679078174631</v>
      </c>
      <c r="AZ70" s="66">
        <f t="shared" si="37"/>
        <v>372.02924409363857</v>
      </c>
      <c r="BA70" s="66">
        <f t="shared" si="38"/>
        <v>2.4349921092535348E-2</v>
      </c>
      <c r="BB70" s="66">
        <f t="shared" si="39"/>
        <v>2.3470618386416016</v>
      </c>
      <c r="BC70" s="67">
        <f t="shared" si="40"/>
        <v>0.99272164016143849</v>
      </c>
      <c r="BD70" s="67">
        <f t="shared" si="41"/>
        <v>0.49454429747762002</v>
      </c>
      <c r="BE70" s="67">
        <f t="shared" si="42"/>
        <v>5.5738126551303129</v>
      </c>
      <c r="BF70" s="67">
        <f t="shared" si="43"/>
        <v>1.02645333550122</v>
      </c>
      <c r="BG70" s="66">
        <f t="shared" si="44"/>
        <v>808.8738618910412</v>
      </c>
      <c r="BH70" s="66">
        <f t="shared" si="45"/>
        <v>372.0291466698925</v>
      </c>
      <c r="BI70" s="66">
        <f t="shared" si="46"/>
        <v>2.4349927469080171E-2</v>
      </c>
      <c r="BJ70" s="66">
        <f t="shared" si="47"/>
        <v>2.3470624532696722</v>
      </c>
      <c r="BK70" s="67">
        <f t="shared" si="48"/>
        <v>0.99272163826239823</v>
      </c>
      <c r="BL70" s="67">
        <f t="shared" si="49"/>
        <v>0.49454420628938622</v>
      </c>
      <c r="BM70" s="67">
        <f t="shared" si="50"/>
        <v>5.5738146408945353</v>
      </c>
      <c r="BN70" s="67">
        <f t="shared" si="51"/>
        <v>1.0264533459621799</v>
      </c>
      <c r="BO70" s="66">
        <f t="shared" si="52"/>
        <v>808.87369365147288</v>
      </c>
      <c r="BP70" s="66">
        <f t="shared" si="53"/>
        <v>372.02914107372794</v>
      </c>
      <c r="BQ70" s="66">
        <f t="shared" si="54"/>
        <v>2.434992783535847E-2</v>
      </c>
      <c r="BR70" s="66">
        <f t="shared" si="55"/>
        <v>2.3470624885748301</v>
      </c>
      <c r="BS70" s="67">
        <f t="shared" si="56"/>
        <v>0.9927216381533146</v>
      </c>
      <c r="BT70" s="67">
        <f t="shared" si="57"/>
        <v>0.4945442010513979</v>
      </c>
      <c r="BU70" s="67">
        <f t="shared" si="58"/>
        <v>5.5738147549598231</v>
      </c>
      <c r="BV70" s="67">
        <f t="shared" si="59"/>
        <v>1.026453346563073</v>
      </c>
      <c r="BW70" s="66">
        <f t="shared" si="60"/>
        <v>808.87368398753677</v>
      </c>
      <c r="BX70" s="66">
        <f t="shared" si="61"/>
        <v>372.02914075227568</v>
      </c>
      <c r="BY70" s="66">
        <f t="shared" si="62"/>
        <v>2.4349927856398057E-2</v>
      </c>
      <c r="BZ70" s="66">
        <f t="shared" si="63"/>
        <v>2.3470624906028128</v>
      </c>
      <c r="CA70" s="67">
        <f t="shared" si="64"/>
        <v>0.99272163814704861</v>
      </c>
      <c r="CB70" s="67">
        <f t="shared" si="65"/>
        <v>0.4945442007505198</v>
      </c>
      <c r="CC70" s="67">
        <f t="shared" si="66"/>
        <v>5.5738147615119082</v>
      </c>
      <c r="CD70" s="67">
        <f t="shared" si="67"/>
        <v>1.0264533465975894</v>
      </c>
      <c r="CE70" s="66">
        <f t="shared" si="68"/>
        <v>808.87368343242565</v>
      </c>
      <c r="CF70" s="66">
        <f t="shared" si="69"/>
        <v>372.029140733811</v>
      </c>
      <c r="CG70" s="66">
        <f t="shared" si="70"/>
        <v>2.4349927857606601E-2</v>
      </c>
      <c r="CH70" s="66">
        <f t="shared" si="71"/>
        <v>2.3470624907193032</v>
      </c>
      <c r="CI70" s="67">
        <f t="shared" si="72"/>
        <v>0.99272163814668868</v>
      </c>
      <c r="CJ70" s="67">
        <f t="shared" si="73"/>
        <v>0.49454420073323685</v>
      </c>
      <c r="CK70" s="67">
        <f t="shared" si="74"/>
        <v>5.5738147618882676</v>
      </c>
      <c r="CL70" s="67">
        <f t="shared" si="75"/>
        <v>1.026453346599572</v>
      </c>
      <c r="CM70" s="66">
        <f t="shared" si="76"/>
        <v>808.87368340053922</v>
      </c>
      <c r="CN70" s="66">
        <f t="shared" si="77"/>
        <v>372.02914073275031</v>
      </c>
      <c r="CO70" s="66">
        <f t="shared" si="78"/>
        <v>2.4349927857676028E-2</v>
      </c>
      <c r="CP70" s="66">
        <f t="shared" si="79"/>
        <v>2.3470624907259947</v>
      </c>
      <c r="CQ70" s="67">
        <f t="shared" si="80"/>
        <v>0.99272163814666803</v>
      </c>
      <c r="CR70" s="67">
        <f t="shared" si="81"/>
        <v>0.49454420073224409</v>
      </c>
      <c r="CS70" s="67">
        <f t="shared" si="82"/>
        <v>5.5738147619098903</v>
      </c>
      <c r="CT70" s="67">
        <f t="shared" si="83"/>
        <v>1.0264533465996859</v>
      </c>
      <c r="CU70" s="66">
        <f t="shared" si="84"/>
        <v>808.87368339870716</v>
      </c>
      <c r="CV70" s="66">
        <f t="shared" si="85"/>
        <v>372.02914073268937</v>
      </c>
      <c r="CW70" s="66">
        <f t="shared" si="86"/>
        <v>2.4349927857680014E-2</v>
      </c>
      <c r="CX70" s="66">
        <f t="shared" si="87"/>
        <v>2.3470624907263793</v>
      </c>
      <c r="CY70" s="67">
        <f t="shared" si="88"/>
        <v>0.99272163814666681</v>
      </c>
      <c r="CZ70" s="67">
        <f t="shared" si="89"/>
        <v>0.49454420073218702</v>
      </c>
      <c r="DA70" s="67">
        <f t="shared" si="90"/>
        <v>5.5738147619111329</v>
      </c>
      <c r="DB70" s="67">
        <f t="shared" si="91"/>
        <v>1.0264533465996923</v>
      </c>
      <c r="DC70" s="66">
        <f t="shared" si="92"/>
        <v>808.87368339860234</v>
      </c>
      <c r="DD70" s="66">
        <f t="shared" si="93"/>
        <v>372.02914073268585</v>
      </c>
      <c r="DE70" s="66">
        <f t="shared" si="94"/>
        <v>2.4349927857680243E-2</v>
      </c>
      <c r="DF70" s="66">
        <f t="shared" si="95"/>
        <v>2.3470624907264015</v>
      </c>
      <c r="DG70" s="67">
        <f t="shared" si="96"/>
        <v>0.99272163814666681</v>
      </c>
      <c r="DH70" s="67">
        <f t="shared" si="97"/>
        <v>0.49454420073218375</v>
      </c>
      <c r="DI70" s="67">
        <f t="shared" si="98"/>
        <v>5.5738147619112048</v>
      </c>
      <c r="DJ70" s="67">
        <f t="shared" si="99"/>
        <v>1.0264533465996928</v>
      </c>
      <c r="DK70" s="66">
        <f t="shared" si="100"/>
        <v>808.87368339859563</v>
      </c>
      <c r="DL70" s="66">
        <f t="shared" si="101"/>
        <v>372.02914073268573</v>
      </c>
      <c r="DM70" s="66">
        <f t="shared" si="102"/>
        <v>2.434992785768025E-2</v>
      </c>
      <c r="DN70" s="66">
        <f t="shared" si="103"/>
        <v>2.3470624907264019</v>
      </c>
      <c r="DO70" s="67">
        <f t="shared" si="104"/>
        <v>0.99272163814666681</v>
      </c>
      <c r="DP70" s="67">
        <f t="shared" si="105"/>
        <v>0.49454420073218369</v>
      </c>
      <c r="DQ70" s="67">
        <f t="shared" si="106"/>
        <v>5.5738147619112048</v>
      </c>
      <c r="DR70" s="67">
        <f t="shared" si="107"/>
        <v>1.0264533465996928</v>
      </c>
      <c r="DS70" s="66">
        <f t="shared" si="108"/>
        <v>808.87368339859586</v>
      </c>
      <c r="DT70" s="66">
        <f t="shared" si="109"/>
        <v>372.02914073268573</v>
      </c>
      <c r="DU70" s="66">
        <f t="shared" si="110"/>
        <v>2.434992785768025E-2</v>
      </c>
      <c r="DV70" s="66">
        <f t="shared" si="111"/>
        <v>2.3470624907264019</v>
      </c>
      <c r="DW70" s="67">
        <f t="shared" si="112"/>
        <v>0.99272163814666681</v>
      </c>
      <c r="DX70" s="67">
        <f t="shared" si="113"/>
        <v>0.49454420073218369</v>
      </c>
      <c r="DY70" s="67">
        <f t="shared" si="114"/>
        <v>5.5738147619112048</v>
      </c>
      <c r="DZ70" s="67">
        <f t="shared" si="115"/>
        <v>1.0264533465996928</v>
      </c>
      <c r="EA70" s="66">
        <f t="shared" si="116"/>
        <v>808.87368339859586</v>
      </c>
      <c r="EB70" s="66">
        <f t="shared" si="117"/>
        <v>372.02914073268573</v>
      </c>
      <c r="EC70" s="66">
        <f t="shared" si="118"/>
        <v>2.434992785768025E-2</v>
      </c>
      <c r="ED70" s="66">
        <f t="shared" si="119"/>
        <v>2.3470624907264019</v>
      </c>
      <c r="EE70" s="67">
        <f t="shared" si="120"/>
        <v>0.99272163814666681</v>
      </c>
      <c r="EF70" s="67">
        <f t="shared" si="121"/>
        <v>0.49454420073218369</v>
      </c>
      <c r="EG70" s="67">
        <f t="shared" si="122"/>
        <v>5.5738147619112048</v>
      </c>
      <c r="EH70" s="67">
        <f t="shared" si="123"/>
        <v>1.0264533465996928</v>
      </c>
      <c r="EI70" s="66">
        <f t="shared" si="124"/>
        <v>808.87368339859586</v>
      </c>
      <c r="EJ70" s="66">
        <f t="shared" si="125"/>
        <v>372.02914073268573</v>
      </c>
      <c r="EK70" s="66">
        <f t="shared" si="126"/>
        <v>2.434992785768025E-2</v>
      </c>
      <c r="EL70" s="66">
        <f t="shared" si="127"/>
        <v>2.3470624907264019</v>
      </c>
      <c r="EM70" s="67">
        <f t="shared" si="128"/>
        <v>0.99272163814666681</v>
      </c>
      <c r="EN70" s="67">
        <f t="shared" si="129"/>
        <v>0.49454420073218369</v>
      </c>
      <c r="EO70" s="67">
        <f t="shared" si="130"/>
        <v>5.5738147619112048</v>
      </c>
      <c r="EP70" s="67">
        <f t="shared" si="131"/>
        <v>1.0264533465996928</v>
      </c>
      <c r="EQ70" s="66">
        <f t="shared" si="132"/>
        <v>0.34347648198019054</v>
      </c>
      <c r="ER70" s="66">
        <f t="shared" si="133"/>
        <v>98.879140732685755</v>
      </c>
      <c r="ES70" s="66">
        <f>IF(P59,S142,"")</f>
        <v>0.8</v>
      </c>
      <c r="ET70" s="66">
        <f>IF(P59,EQ142,"")</f>
        <v>0.64200824935017176</v>
      </c>
      <c r="EU70" s="66">
        <f>IF(P59,ER142,"")</f>
        <v>99.190976365571601</v>
      </c>
      <c r="EV70" s="16"/>
      <c r="EW70" s="16"/>
      <c r="EX70" s="16"/>
      <c r="EY70" s="16"/>
      <c r="EZ70" s="16"/>
      <c r="FA70" s="16"/>
      <c r="FB70" s="16"/>
      <c r="FC70" s="16"/>
      <c r="FD70" s="16"/>
    </row>
    <row r="71" spans="15:160" x14ac:dyDescent="0.25">
      <c r="O71" t="s">
        <v>626</v>
      </c>
      <c r="P71" s="51">
        <f>IF(P59,IF(ISNUMBER(VLOOKUP($P$4,$M$7:$V$56,8)),VLOOKUP($P$4,$M$7:$V$56,8),""),"")</f>
        <v>18</v>
      </c>
      <c r="Q71" s="51">
        <f>IF(P59,IF(ISNUMBER(VLOOKUP($P$4,$M$7:$V$56,9)),VLOOKUP($P$4,$M$7:$V$56,9),""),"")</f>
        <v>1735</v>
      </c>
      <c r="S71" s="50">
        <v>0.09</v>
      </c>
      <c r="T71" s="56">
        <f t="shared" si="5"/>
        <v>382.1779061090964</v>
      </c>
      <c r="U71" s="66">
        <f t="shared" si="6"/>
        <v>2.3703313543221215E-2</v>
      </c>
      <c r="V71" s="66">
        <f t="shared" si="7"/>
        <v>2.2847360554160452</v>
      </c>
      <c r="W71" s="67">
        <f t="shared" si="8"/>
        <v>0.99291422923233541</v>
      </c>
      <c r="X71" s="67">
        <f t="shared" si="9"/>
        <v>0.50387814465337455</v>
      </c>
      <c r="Y71" s="67">
        <f t="shared" si="10"/>
        <v>5.0330205418180638</v>
      </c>
      <c r="Z71" s="67">
        <f t="shared" si="11"/>
        <v>1.0316725876047637</v>
      </c>
      <c r="AA71" s="66">
        <f t="shared" si="12"/>
        <v>813.30009069028506</v>
      </c>
      <c r="AB71" s="66">
        <f t="shared" si="13"/>
        <v>372.17604915290792</v>
      </c>
      <c r="AC71" s="66">
        <f t="shared" si="14"/>
        <v>2.4340316251983869E-2</v>
      </c>
      <c r="AD71" s="66">
        <f t="shared" si="15"/>
        <v>2.3461360387328898</v>
      </c>
      <c r="AE71" s="67">
        <f t="shared" si="16"/>
        <v>0.99272450064547935</v>
      </c>
      <c r="AF71" s="67">
        <f t="shared" si="17"/>
        <v>0.49468167127347173</v>
      </c>
      <c r="AG71" s="67">
        <f t="shared" si="18"/>
        <v>5.2043268733148009</v>
      </c>
      <c r="AH71" s="67">
        <f t="shared" si="19"/>
        <v>1.0329451011078068</v>
      </c>
      <c r="AI71" s="66">
        <f t="shared" si="20"/>
        <v>797.57046509751888</v>
      </c>
      <c r="AJ71" s="66">
        <f t="shared" si="21"/>
        <v>371.65099977385478</v>
      </c>
      <c r="AK71" s="66">
        <f t="shared" si="22"/>
        <v>2.4374702996380726E-2</v>
      </c>
      <c r="AL71" s="66">
        <f t="shared" si="23"/>
        <v>2.3494505388178091</v>
      </c>
      <c r="AM71" s="67">
        <f t="shared" si="24"/>
        <v>0.99271425972920413</v>
      </c>
      <c r="AN71" s="67">
        <f t="shared" si="25"/>
        <v>0.49419002901379383</v>
      </c>
      <c r="AO71" s="67">
        <f t="shared" si="26"/>
        <v>5.2136474437297879</v>
      </c>
      <c r="AP71" s="67">
        <f t="shared" si="27"/>
        <v>1.0330145003457405</v>
      </c>
      <c r="AQ71" s="66">
        <f t="shared" si="28"/>
        <v>796.69461442646104</v>
      </c>
      <c r="AR71" s="66">
        <f t="shared" si="29"/>
        <v>371.62151670350693</v>
      </c>
      <c r="AS71" s="66">
        <f t="shared" si="30"/>
        <v>2.4376636794750439E-2</v>
      </c>
      <c r="AT71" s="66">
        <f t="shared" si="31"/>
        <v>2.3496369354940008</v>
      </c>
      <c r="AU71" s="67">
        <f t="shared" si="32"/>
        <v>0.99271368381660607</v>
      </c>
      <c r="AV71" s="67">
        <f t="shared" si="33"/>
        <v>0.49416239517278487</v>
      </c>
      <c r="AW71" s="67">
        <f t="shared" si="34"/>
        <v>5.2141718196841689</v>
      </c>
      <c r="AX71" s="67">
        <f t="shared" si="35"/>
        <v>1.0330184052857598</v>
      </c>
      <c r="AY71" s="66">
        <f t="shared" si="36"/>
        <v>796.64528006610806</v>
      </c>
      <c r="AZ71" s="66">
        <f t="shared" si="37"/>
        <v>371.61985521324721</v>
      </c>
      <c r="BA71" s="66">
        <f t="shared" si="38"/>
        <v>2.4376745781243034E-2</v>
      </c>
      <c r="BB71" s="66">
        <f t="shared" si="39"/>
        <v>2.349647440580926</v>
      </c>
      <c r="BC71" s="67">
        <f t="shared" si="40"/>
        <v>0.99271365135889189</v>
      </c>
      <c r="BD71" s="67">
        <f t="shared" si="41"/>
        <v>0.49416083780956394</v>
      </c>
      <c r="BE71" s="67">
        <f t="shared" si="42"/>
        <v>5.2142013735551043</v>
      </c>
      <c r="BF71" s="67">
        <f t="shared" si="43"/>
        <v>1.0330186253701923</v>
      </c>
      <c r="BG71" s="66">
        <f t="shared" si="44"/>
        <v>796.64249939109595</v>
      </c>
      <c r="BH71" s="66">
        <f t="shared" si="45"/>
        <v>371.6197615627425</v>
      </c>
      <c r="BI71" s="66">
        <f t="shared" si="46"/>
        <v>2.4376751924335468E-2</v>
      </c>
      <c r="BJ71" s="66">
        <f t="shared" si="47"/>
        <v>2.3496480327067801</v>
      </c>
      <c r="BK71" s="67">
        <f t="shared" si="48"/>
        <v>0.99271364952939234</v>
      </c>
      <c r="BL71" s="67">
        <f t="shared" si="49"/>
        <v>0.49416075002794929</v>
      </c>
      <c r="BM71" s="67">
        <f t="shared" si="50"/>
        <v>5.2142030393798811</v>
      </c>
      <c r="BN71" s="67">
        <f t="shared" si="51"/>
        <v>1.0330186377754118</v>
      </c>
      <c r="BO71" s="66">
        <f t="shared" si="52"/>
        <v>796.64234265579671</v>
      </c>
      <c r="BP71" s="66">
        <f t="shared" si="53"/>
        <v>371.61975628403798</v>
      </c>
      <c r="BQ71" s="66">
        <f t="shared" si="54"/>
        <v>2.4376752270597119E-2</v>
      </c>
      <c r="BR71" s="66">
        <f t="shared" si="55"/>
        <v>2.3496480660825556</v>
      </c>
      <c r="BS71" s="67">
        <f t="shared" si="56"/>
        <v>0.99271364942627072</v>
      </c>
      <c r="BT71" s="67">
        <f t="shared" si="57"/>
        <v>0.49416074508004987</v>
      </c>
      <c r="BU71" s="67">
        <f t="shared" si="58"/>
        <v>5.2142031332757908</v>
      </c>
      <c r="BV71" s="67">
        <f t="shared" si="59"/>
        <v>1.0330186384746447</v>
      </c>
      <c r="BW71" s="66">
        <f t="shared" si="60"/>
        <v>796.64233382124871</v>
      </c>
      <c r="BX71" s="66">
        <f t="shared" si="61"/>
        <v>371.61975598649826</v>
      </c>
      <c r="BY71" s="66">
        <f t="shared" si="62"/>
        <v>2.4376752290114524E-2</v>
      </c>
      <c r="BZ71" s="66">
        <f t="shared" si="63"/>
        <v>2.3496480679638165</v>
      </c>
      <c r="CA71" s="67">
        <f t="shared" si="64"/>
        <v>0.99271364942045826</v>
      </c>
      <c r="CB71" s="67">
        <f t="shared" si="65"/>
        <v>0.49416074480115624</v>
      </c>
      <c r="CC71" s="67">
        <f t="shared" si="66"/>
        <v>5.2142031385683341</v>
      </c>
      <c r="CD71" s="67">
        <f t="shared" si="67"/>
        <v>1.0330186385140576</v>
      </c>
      <c r="CE71" s="66">
        <f t="shared" si="68"/>
        <v>796.64233332328058</v>
      </c>
      <c r="CF71" s="66">
        <f t="shared" si="69"/>
        <v>371.61975596972707</v>
      </c>
      <c r="CG71" s="66">
        <f t="shared" si="70"/>
        <v>2.4376752291214644E-2</v>
      </c>
      <c r="CH71" s="66">
        <f t="shared" si="71"/>
        <v>2.3496480680698562</v>
      </c>
      <c r="CI71" s="67">
        <f t="shared" si="72"/>
        <v>0.99271364942013063</v>
      </c>
      <c r="CJ71" s="67">
        <f t="shared" si="73"/>
        <v>0.49416074478543603</v>
      </c>
      <c r="CK71" s="67">
        <f t="shared" si="74"/>
        <v>5.2142031388666554</v>
      </c>
      <c r="CL71" s="67">
        <f t="shared" si="75"/>
        <v>1.0330186385162792</v>
      </c>
      <c r="CM71" s="66">
        <f t="shared" si="76"/>
        <v>796.64233329521267</v>
      </c>
      <c r="CN71" s="66">
        <f t="shared" si="77"/>
        <v>371.61975596878187</v>
      </c>
      <c r="CO71" s="66">
        <f t="shared" si="78"/>
        <v>2.4376752291276647E-2</v>
      </c>
      <c r="CP71" s="66">
        <f t="shared" si="79"/>
        <v>2.3496480680758323</v>
      </c>
      <c r="CQ71" s="67">
        <f t="shared" si="80"/>
        <v>0.99271364942011209</v>
      </c>
      <c r="CR71" s="67">
        <f t="shared" si="81"/>
        <v>0.49416074478455013</v>
      </c>
      <c r="CS71" s="67">
        <f t="shared" si="82"/>
        <v>5.2142031388834669</v>
      </c>
      <c r="CT71" s="67">
        <f t="shared" si="83"/>
        <v>1.0330186385164044</v>
      </c>
      <c r="CU71" s="66">
        <f t="shared" si="84"/>
        <v>796.64233329363105</v>
      </c>
      <c r="CV71" s="66">
        <f t="shared" si="85"/>
        <v>371.61975596872855</v>
      </c>
      <c r="CW71" s="66">
        <f t="shared" si="86"/>
        <v>2.4376752291280144E-2</v>
      </c>
      <c r="CX71" s="66">
        <f t="shared" si="87"/>
        <v>2.3496480680761693</v>
      </c>
      <c r="CY71" s="67">
        <f t="shared" si="88"/>
        <v>0.99271364942011109</v>
      </c>
      <c r="CZ71" s="67">
        <f t="shared" si="89"/>
        <v>0.49416074478450017</v>
      </c>
      <c r="DA71" s="67">
        <f t="shared" si="90"/>
        <v>5.2142031388844137</v>
      </c>
      <c r="DB71" s="67">
        <f t="shared" si="91"/>
        <v>1.0330186385164115</v>
      </c>
      <c r="DC71" s="66">
        <f t="shared" si="92"/>
        <v>796.64233329354136</v>
      </c>
      <c r="DD71" s="66">
        <f t="shared" si="93"/>
        <v>371.61975596872549</v>
      </c>
      <c r="DE71" s="66">
        <f t="shared" si="94"/>
        <v>2.4376752291280345E-2</v>
      </c>
      <c r="DF71" s="66">
        <f t="shared" si="95"/>
        <v>2.3496480680761889</v>
      </c>
      <c r="DG71" s="67">
        <f t="shared" si="96"/>
        <v>0.99271364942011098</v>
      </c>
      <c r="DH71" s="67">
        <f t="shared" si="97"/>
        <v>0.49416074478449723</v>
      </c>
      <c r="DI71" s="67">
        <f t="shared" si="98"/>
        <v>5.2142031388844714</v>
      </c>
      <c r="DJ71" s="67">
        <f t="shared" si="99"/>
        <v>1.033018638516412</v>
      </c>
      <c r="DK71" s="66">
        <f t="shared" si="100"/>
        <v>796.64233329353613</v>
      </c>
      <c r="DL71" s="66">
        <f t="shared" si="101"/>
        <v>371.61975596872537</v>
      </c>
      <c r="DM71" s="66">
        <f t="shared" si="102"/>
        <v>2.4376752291280352E-2</v>
      </c>
      <c r="DN71" s="66">
        <f t="shared" si="103"/>
        <v>2.3496480680761898</v>
      </c>
      <c r="DO71" s="67">
        <f t="shared" si="104"/>
        <v>0.99271364942011098</v>
      </c>
      <c r="DP71" s="67">
        <f t="shared" si="105"/>
        <v>0.49416074478449712</v>
      </c>
      <c r="DQ71" s="67">
        <f t="shared" si="106"/>
        <v>5.2142031388844714</v>
      </c>
      <c r="DR71" s="67">
        <f t="shared" si="107"/>
        <v>1.033018638516412</v>
      </c>
      <c r="DS71" s="66">
        <f t="shared" si="108"/>
        <v>796.64233329353522</v>
      </c>
      <c r="DT71" s="66">
        <f t="shared" si="109"/>
        <v>371.61975596872537</v>
      </c>
      <c r="DU71" s="66">
        <f t="shared" si="110"/>
        <v>2.4376752291280352E-2</v>
      </c>
      <c r="DV71" s="66">
        <f t="shared" si="111"/>
        <v>2.3496480680761898</v>
      </c>
      <c r="DW71" s="67">
        <f t="shared" si="112"/>
        <v>0.99271364942011098</v>
      </c>
      <c r="DX71" s="67">
        <f t="shared" si="113"/>
        <v>0.49416074478449712</v>
      </c>
      <c r="DY71" s="67">
        <f t="shared" si="114"/>
        <v>5.2142031388844714</v>
      </c>
      <c r="DZ71" s="67">
        <f t="shared" si="115"/>
        <v>1.033018638516412</v>
      </c>
      <c r="EA71" s="66">
        <f t="shared" si="116"/>
        <v>796.64233329353522</v>
      </c>
      <c r="EB71" s="66">
        <f t="shared" si="117"/>
        <v>371.61975596872537</v>
      </c>
      <c r="EC71" s="66">
        <f t="shared" si="118"/>
        <v>2.4376752291280352E-2</v>
      </c>
      <c r="ED71" s="66">
        <f t="shared" si="119"/>
        <v>2.3496480680761898</v>
      </c>
      <c r="EE71" s="67">
        <f t="shared" si="120"/>
        <v>0.99271364942011098</v>
      </c>
      <c r="EF71" s="67">
        <f t="shared" si="121"/>
        <v>0.49416074478449712</v>
      </c>
      <c r="EG71" s="67">
        <f t="shared" si="122"/>
        <v>5.2142031388844714</v>
      </c>
      <c r="EH71" s="67">
        <f t="shared" si="123"/>
        <v>1.033018638516412</v>
      </c>
      <c r="EI71" s="66">
        <f t="shared" si="124"/>
        <v>796.64233329353522</v>
      </c>
      <c r="EJ71" s="66">
        <f t="shared" si="125"/>
        <v>371.61975596872537</v>
      </c>
      <c r="EK71" s="66">
        <f t="shared" si="126"/>
        <v>2.4376752291280352E-2</v>
      </c>
      <c r="EL71" s="66">
        <f t="shared" si="127"/>
        <v>2.3496480680761898</v>
      </c>
      <c r="EM71" s="67">
        <f t="shared" si="128"/>
        <v>0.99271364942011098</v>
      </c>
      <c r="EN71" s="67">
        <f t="shared" si="129"/>
        <v>0.49416074478449712</v>
      </c>
      <c r="EO71" s="67">
        <f t="shared" si="130"/>
        <v>5.2142031388844714</v>
      </c>
      <c r="EP71" s="67">
        <f t="shared" si="131"/>
        <v>1.033018638516412</v>
      </c>
      <c r="EQ71" s="66">
        <f t="shared" si="132"/>
        <v>0.35601444443914138</v>
      </c>
      <c r="ER71" s="66">
        <f t="shared" si="133"/>
        <v>98.469755968725394</v>
      </c>
      <c r="ES71" s="66">
        <f>IF(P59,S152,"")</f>
        <v>0.9</v>
      </c>
      <c r="ET71" s="66">
        <f>IF(P59,EQ152,"")</f>
        <v>0.77736987878080588</v>
      </c>
      <c r="EU71" s="66">
        <f>IF(P59,ER152,"")</f>
        <v>101.81092749286438</v>
      </c>
      <c r="EV71" s="16"/>
      <c r="EW71" s="16"/>
      <c r="EX71" s="16"/>
      <c r="EY71" s="16"/>
      <c r="EZ71" s="16"/>
      <c r="FA71" s="16"/>
      <c r="FB71" s="16"/>
      <c r="FC71" s="16"/>
      <c r="FD71" s="16"/>
    </row>
    <row r="72" spans="15:160" x14ac:dyDescent="0.25">
      <c r="O72" s="15"/>
      <c r="P72" s="62"/>
      <c r="Q72" s="62"/>
      <c r="S72" s="61">
        <v>0.1</v>
      </c>
      <c r="T72" s="64">
        <f t="shared" si="5"/>
        <v>382.14544866170866</v>
      </c>
      <c r="U72" s="61">
        <f t="shared" si="6"/>
        <v>2.3705326779424704E-2</v>
      </c>
      <c r="V72" s="61">
        <f t="shared" si="7"/>
        <v>2.2849301090167704</v>
      </c>
      <c r="W72" s="65">
        <f t="shared" si="8"/>
        <v>0.99291362954125451</v>
      </c>
      <c r="X72" s="65">
        <f t="shared" si="9"/>
        <v>0.50384881169671869</v>
      </c>
      <c r="Y72" s="65">
        <f t="shared" si="10"/>
        <v>4.7253010692062372</v>
      </c>
      <c r="Z72" s="65">
        <f t="shared" si="11"/>
        <v>1.0385414767760588</v>
      </c>
      <c r="AA72" s="61">
        <f t="shared" si="12"/>
        <v>803.41157996117897</v>
      </c>
      <c r="AB72" s="61">
        <f t="shared" si="13"/>
        <v>371.84695196036625</v>
      </c>
      <c r="AC72" s="61">
        <f t="shared" si="14"/>
        <v>2.4361858259258296E-2</v>
      </c>
      <c r="AD72" s="61">
        <f t="shared" si="15"/>
        <v>2.3482124488785079</v>
      </c>
      <c r="AE72" s="65">
        <f t="shared" si="16"/>
        <v>0.99271808508268566</v>
      </c>
      <c r="AF72" s="65">
        <f t="shared" si="17"/>
        <v>0.49437361861765683</v>
      </c>
      <c r="AG72" s="65">
        <f t="shared" si="18"/>
        <v>4.8796647335408183</v>
      </c>
      <c r="AH72" s="65">
        <f t="shared" si="19"/>
        <v>1.0401174479013433</v>
      </c>
      <c r="AI72" s="61">
        <f t="shared" si="20"/>
        <v>787.74365120225946</v>
      </c>
      <c r="AJ72" s="61">
        <f t="shared" si="21"/>
        <v>371.31868118359273</v>
      </c>
      <c r="AK72" s="61">
        <f t="shared" si="22"/>
        <v>2.4396517592166735E-2</v>
      </c>
      <c r="AL72" s="61">
        <f t="shared" si="23"/>
        <v>2.3515532234671825</v>
      </c>
      <c r="AM72" s="65">
        <f t="shared" si="24"/>
        <v>0.99270776305237041</v>
      </c>
      <c r="AN72" s="65">
        <f t="shared" si="25"/>
        <v>0.49387838957968155</v>
      </c>
      <c r="AO72" s="65">
        <f t="shared" si="26"/>
        <v>4.887860306228494</v>
      </c>
      <c r="AP72" s="65">
        <f t="shared" si="27"/>
        <v>1.0402014854040909</v>
      </c>
      <c r="AQ72" s="61">
        <f t="shared" si="28"/>
        <v>786.89018381165124</v>
      </c>
      <c r="AR72" s="61">
        <f t="shared" si="29"/>
        <v>371.28965964808663</v>
      </c>
      <c r="AS72" s="61">
        <f t="shared" si="30"/>
        <v>2.439842452488928E-2</v>
      </c>
      <c r="AT72" s="61">
        <f t="shared" si="31"/>
        <v>2.3517370305934948</v>
      </c>
      <c r="AU72" s="65">
        <f t="shared" si="32"/>
        <v>0.99270719514445771</v>
      </c>
      <c r="AV72" s="65">
        <f t="shared" si="33"/>
        <v>0.49385115682026381</v>
      </c>
      <c r="AW72" s="65">
        <f t="shared" si="34"/>
        <v>4.8883113508860356</v>
      </c>
      <c r="AX72" s="65">
        <f t="shared" si="35"/>
        <v>1.0402061115366337</v>
      </c>
      <c r="AY72" s="61">
        <f t="shared" si="36"/>
        <v>786.84315172115873</v>
      </c>
      <c r="AZ72" s="61">
        <f t="shared" si="37"/>
        <v>371.28805960950956</v>
      </c>
      <c r="BA72" s="61">
        <f t="shared" si="38"/>
        <v>2.4398529668104768E-2</v>
      </c>
      <c r="BB72" s="61">
        <f t="shared" si="39"/>
        <v>2.3517471652312096</v>
      </c>
      <c r="BC72" s="65">
        <f t="shared" si="40"/>
        <v>0.99270716383153024</v>
      </c>
      <c r="BD72" s="65">
        <f t="shared" si="41"/>
        <v>0.4938496553217786</v>
      </c>
      <c r="BE72" s="65">
        <f t="shared" si="42"/>
        <v>4.8883362206859786</v>
      </c>
      <c r="BF72" s="65">
        <f t="shared" si="43"/>
        <v>1.0402063666167431</v>
      </c>
      <c r="BG72" s="61">
        <f t="shared" si="44"/>
        <v>786.84055826939232</v>
      </c>
      <c r="BH72" s="61">
        <f t="shared" si="45"/>
        <v>371.28797137763172</v>
      </c>
      <c r="BI72" s="61">
        <f t="shared" si="46"/>
        <v>2.4398535466105931E-2</v>
      </c>
      <c r="BJ72" s="61">
        <f t="shared" si="47"/>
        <v>2.3517477240940994</v>
      </c>
      <c r="BK72" s="65">
        <f t="shared" si="48"/>
        <v>0.99270716210481502</v>
      </c>
      <c r="BL72" s="65">
        <f t="shared" si="49"/>
        <v>0.49384957252351186</v>
      </c>
      <c r="BM72" s="65">
        <f t="shared" si="50"/>
        <v>4.8883375921035634</v>
      </c>
      <c r="BN72" s="65">
        <f t="shared" si="51"/>
        <v>1.0402063806828639</v>
      </c>
      <c r="BO72" s="61">
        <f t="shared" si="52"/>
        <v>786.84041525580085</v>
      </c>
      <c r="BP72" s="61">
        <f t="shared" si="53"/>
        <v>371.28796651215634</v>
      </c>
      <c r="BQ72" s="61">
        <f t="shared" si="54"/>
        <v>2.4398535785832086E-2</v>
      </c>
      <c r="BR72" s="61">
        <f t="shared" si="55"/>
        <v>2.3517477549121484</v>
      </c>
      <c r="BS72" s="65">
        <f t="shared" si="56"/>
        <v>0.99270716200959674</v>
      </c>
      <c r="BT72" s="65">
        <f t="shared" si="57"/>
        <v>0.49384956795766782</v>
      </c>
      <c r="BU72" s="65">
        <f t="shared" si="58"/>
        <v>4.8883376677292958</v>
      </c>
      <c r="BV72" s="65">
        <f t="shared" si="59"/>
        <v>1.040206381458529</v>
      </c>
      <c r="BW72" s="61">
        <f t="shared" si="60"/>
        <v>786.84040736942836</v>
      </c>
      <c r="BX72" s="61">
        <f t="shared" si="61"/>
        <v>371.28796624385348</v>
      </c>
      <c r="BY72" s="61">
        <f t="shared" si="62"/>
        <v>2.4398535803463135E-2</v>
      </c>
      <c r="BZ72" s="61">
        <f t="shared" si="63"/>
        <v>2.3517477566115854</v>
      </c>
      <c r="CA72" s="65">
        <f t="shared" si="64"/>
        <v>0.99270716200434594</v>
      </c>
      <c r="CB72" s="65">
        <f t="shared" si="65"/>
        <v>0.49384956770588795</v>
      </c>
      <c r="CC72" s="65">
        <f t="shared" si="66"/>
        <v>4.8883376718996194</v>
      </c>
      <c r="CD72" s="65">
        <f t="shared" si="67"/>
        <v>1.0402063815013023</v>
      </c>
      <c r="CE72" s="61">
        <f t="shared" si="68"/>
        <v>786.84040693454017</v>
      </c>
      <c r="CF72" s="61">
        <f t="shared" si="69"/>
        <v>371.28796622905804</v>
      </c>
      <c r="CG72" s="61">
        <f t="shared" si="70"/>
        <v>2.4398535804435389E-2</v>
      </c>
      <c r="CH72" s="61">
        <f t="shared" si="71"/>
        <v>2.3517477567053002</v>
      </c>
      <c r="CI72" s="65">
        <f t="shared" si="72"/>
        <v>0.9927071620040564</v>
      </c>
      <c r="CJ72" s="65">
        <f t="shared" si="73"/>
        <v>0.49384956769200361</v>
      </c>
      <c r="CK72" s="65">
        <f t="shared" si="74"/>
        <v>4.8883376721295893</v>
      </c>
      <c r="CL72" s="65">
        <f t="shared" si="75"/>
        <v>1.0402063815036611</v>
      </c>
      <c r="CM72" s="61">
        <f t="shared" si="76"/>
        <v>786.84040691055839</v>
      </c>
      <c r="CN72" s="61">
        <f t="shared" si="77"/>
        <v>371.28796622824223</v>
      </c>
      <c r="CO72" s="61">
        <f t="shared" si="78"/>
        <v>2.4398535804489002E-2</v>
      </c>
      <c r="CP72" s="61">
        <f t="shared" si="79"/>
        <v>2.3517477567104677</v>
      </c>
      <c r="CQ72" s="65">
        <f t="shared" si="80"/>
        <v>0.99270716200404052</v>
      </c>
      <c r="CR72" s="65">
        <f t="shared" si="81"/>
        <v>0.49384956769123806</v>
      </c>
      <c r="CS72" s="65">
        <f t="shared" si="82"/>
        <v>4.8883376721422698</v>
      </c>
      <c r="CT72" s="65">
        <f t="shared" si="83"/>
        <v>1.0402063815037912</v>
      </c>
      <c r="CU72" s="61">
        <f t="shared" si="84"/>
        <v>786.84040690923655</v>
      </c>
      <c r="CV72" s="61">
        <f t="shared" si="85"/>
        <v>371.28796622819721</v>
      </c>
      <c r="CW72" s="61">
        <f t="shared" si="86"/>
        <v>2.4398535804491962E-2</v>
      </c>
      <c r="CX72" s="61">
        <f t="shared" si="87"/>
        <v>2.3517477567107528</v>
      </c>
      <c r="CY72" s="65">
        <f t="shared" si="88"/>
        <v>0.99270716200403963</v>
      </c>
      <c r="CZ72" s="65">
        <f t="shared" si="89"/>
        <v>0.49384956769119587</v>
      </c>
      <c r="DA72" s="65">
        <f t="shared" si="90"/>
        <v>4.8883376721429688</v>
      </c>
      <c r="DB72" s="65">
        <f t="shared" si="91"/>
        <v>1.0402063815037983</v>
      </c>
      <c r="DC72" s="61">
        <f t="shared" si="92"/>
        <v>786.84040690916368</v>
      </c>
      <c r="DD72" s="61">
        <f t="shared" si="93"/>
        <v>371.28796622819482</v>
      </c>
      <c r="DE72" s="61">
        <f t="shared" si="94"/>
        <v>2.4398535804492118E-2</v>
      </c>
      <c r="DF72" s="61">
        <f t="shared" si="95"/>
        <v>2.3517477567107679</v>
      </c>
      <c r="DG72" s="65">
        <f t="shared" si="96"/>
        <v>0.99270716200403952</v>
      </c>
      <c r="DH72" s="65">
        <f t="shared" si="97"/>
        <v>0.49384956769119359</v>
      </c>
      <c r="DI72" s="65">
        <f t="shared" si="98"/>
        <v>4.8883376721430079</v>
      </c>
      <c r="DJ72" s="65">
        <f t="shared" si="99"/>
        <v>1.0402063815037987</v>
      </c>
      <c r="DK72" s="61">
        <f t="shared" si="100"/>
        <v>786.84040690915924</v>
      </c>
      <c r="DL72" s="61">
        <f t="shared" si="101"/>
        <v>371.28796622819459</v>
      </c>
      <c r="DM72" s="61">
        <f t="shared" si="102"/>
        <v>2.4398535804492132E-2</v>
      </c>
      <c r="DN72" s="61">
        <f t="shared" si="103"/>
        <v>2.3517477567107696</v>
      </c>
      <c r="DO72" s="65">
        <f t="shared" si="104"/>
        <v>0.99270716200403952</v>
      </c>
      <c r="DP72" s="65">
        <f t="shared" si="105"/>
        <v>0.49384956769119331</v>
      </c>
      <c r="DQ72" s="65">
        <f t="shared" si="106"/>
        <v>4.8883376721430105</v>
      </c>
      <c r="DR72" s="65">
        <f t="shared" si="107"/>
        <v>1.0402063815037987</v>
      </c>
      <c r="DS72" s="61">
        <f t="shared" si="108"/>
        <v>786.84040690915924</v>
      </c>
      <c r="DT72" s="61">
        <f t="shared" si="109"/>
        <v>371.28796622819459</v>
      </c>
      <c r="DU72" s="61">
        <f t="shared" si="110"/>
        <v>2.4398535804492132E-2</v>
      </c>
      <c r="DV72" s="61">
        <f t="shared" si="111"/>
        <v>2.3517477567107696</v>
      </c>
      <c r="DW72" s="65">
        <f t="shared" si="112"/>
        <v>0.99270716200403952</v>
      </c>
      <c r="DX72" s="65">
        <f t="shared" si="113"/>
        <v>0.49384956769119331</v>
      </c>
      <c r="DY72" s="65">
        <f t="shared" si="114"/>
        <v>4.8883376721430105</v>
      </c>
      <c r="DZ72" s="65">
        <f t="shared" si="115"/>
        <v>1.0402063815037987</v>
      </c>
      <c r="EA72" s="61">
        <f t="shared" si="116"/>
        <v>786.84040690915924</v>
      </c>
      <c r="EB72" s="61">
        <f t="shared" si="117"/>
        <v>371.28796622819459</v>
      </c>
      <c r="EC72" s="61">
        <f t="shared" si="118"/>
        <v>2.4398535804492132E-2</v>
      </c>
      <c r="ED72" s="61">
        <f t="shared" si="119"/>
        <v>2.3517477567107696</v>
      </c>
      <c r="EE72" s="65">
        <f t="shared" si="120"/>
        <v>0.99270716200403952</v>
      </c>
      <c r="EF72" s="65">
        <f t="shared" si="121"/>
        <v>0.49384956769119331</v>
      </c>
      <c r="EG72" s="65">
        <f t="shared" si="122"/>
        <v>4.8883376721430105</v>
      </c>
      <c r="EH72" s="65">
        <f t="shared" si="123"/>
        <v>1.0402063815037987</v>
      </c>
      <c r="EI72" s="61">
        <f t="shared" si="124"/>
        <v>786.84040690915924</v>
      </c>
      <c r="EJ72" s="61">
        <f t="shared" si="125"/>
        <v>371.28796622819459</v>
      </c>
      <c r="EK72" s="61">
        <f t="shared" si="126"/>
        <v>2.4398535804492132E-2</v>
      </c>
      <c r="EL72" s="61">
        <f t="shared" si="127"/>
        <v>2.3517477567107696</v>
      </c>
      <c r="EM72" s="65">
        <f t="shared" si="128"/>
        <v>0.99270716200403952</v>
      </c>
      <c r="EN72" s="65">
        <f t="shared" si="129"/>
        <v>0.49384956769119331</v>
      </c>
      <c r="EO72" s="65">
        <f t="shared" si="130"/>
        <v>4.8883376721430105</v>
      </c>
      <c r="EP72" s="65">
        <f t="shared" si="131"/>
        <v>1.0402063815037987</v>
      </c>
      <c r="EQ72" s="61">
        <f t="shared" si="132"/>
        <v>0.36628710862226105</v>
      </c>
      <c r="ER72" s="61">
        <f t="shared" si="133"/>
        <v>98.137966228194614</v>
      </c>
      <c r="ES72" s="66">
        <f>IF(P59,S162,"")</f>
        <v>1</v>
      </c>
      <c r="ET72" s="66">
        <f>IF(P59,EQ162,"")</f>
        <v>0.99999999999999867</v>
      </c>
      <c r="EU72" s="66">
        <f>IF(P59,ER162,"")</f>
        <v>106.07427839681134</v>
      </c>
      <c r="EV72" s="16"/>
      <c r="EW72" s="16"/>
      <c r="EX72" s="16"/>
      <c r="EY72" s="16"/>
      <c r="EZ72" s="16"/>
      <c r="FA72" s="16"/>
      <c r="FB72" s="16"/>
      <c r="FC72" s="16"/>
      <c r="FD72" s="16"/>
    </row>
    <row r="73" spans="15:160" x14ac:dyDescent="0.25">
      <c r="S73" s="50">
        <v>0.11</v>
      </c>
      <c r="T73" s="56">
        <f t="shared" si="5"/>
        <v>382.11299121432091</v>
      </c>
      <c r="U73" s="66">
        <f t="shared" si="6"/>
        <v>2.3707340357644876E-2</v>
      </c>
      <c r="V73" s="66">
        <f t="shared" si="7"/>
        <v>2.2851241955841033</v>
      </c>
      <c r="W73" s="67">
        <f t="shared" si="8"/>
        <v>0.99291302974865803</v>
      </c>
      <c r="X73" s="67">
        <f t="shared" si="9"/>
        <v>0.50381947546489714</v>
      </c>
      <c r="Y73" s="67">
        <f t="shared" si="10"/>
        <v>4.4467519759979384</v>
      </c>
      <c r="Z73" s="67">
        <f t="shared" si="11"/>
        <v>1.0459858865824581</v>
      </c>
      <c r="AA73" s="66">
        <f t="shared" si="12"/>
        <v>795.33044651526734</v>
      </c>
      <c r="AB73" s="66">
        <f t="shared" si="13"/>
        <v>371.57554308017984</v>
      </c>
      <c r="AC73" s="66">
        <f t="shared" si="14"/>
        <v>2.4379652822954807E-2</v>
      </c>
      <c r="AD73" s="66">
        <f t="shared" si="15"/>
        <v>2.3499276471014769</v>
      </c>
      <c r="AE73" s="67">
        <f t="shared" si="16"/>
        <v>0.99271278560127174</v>
      </c>
      <c r="AF73" s="67">
        <f t="shared" si="17"/>
        <v>0.49411929942880062</v>
      </c>
      <c r="AG73" s="67">
        <f t="shared" si="18"/>
        <v>4.5852060923400035</v>
      </c>
      <c r="AH73" s="67">
        <f t="shared" si="19"/>
        <v>1.0478877562616973</v>
      </c>
      <c r="AI73" s="66">
        <f t="shared" si="20"/>
        <v>779.82039673218412</v>
      </c>
      <c r="AJ73" s="66">
        <f t="shared" si="21"/>
        <v>371.04826370514013</v>
      </c>
      <c r="AK73" s="66">
        <f t="shared" si="22"/>
        <v>2.441429761006635E-2</v>
      </c>
      <c r="AL73" s="66">
        <f t="shared" si="23"/>
        <v>2.353267019636951</v>
      </c>
      <c r="AM73" s="67">
        <f t="shared" si="24"/>
        <v>0.99270246795795369</v>
      </c>
      <c r="AN73" s="67">
        <f t="shared" si="25"/>
        <v>0.49362453277637824</v>
      </c>
      <c r="AO73" s="67">
        <f t="shared" si="26"/>
        <v>4.5923650401513436</v>
      </c>
      <c r="AP73" s="67">
        <f t="shared" si="27"/>
        <v>1.0479867243755892</v>
      </c>
      <c r="AQ73" s="66">
        <f t="shared" si="28"/>
        <v>778.99531800594445</v>
      </c>
      <c r="AR73" s="66">
        <f t="shared" si="29"/>
        <v>371.01997535363682</v>
      </c>
      <c r="AS73" s="66">
        <f t="shared" si="30"/>
        <v>2.4416159073810562E-2</v>
      </c>
      <c r="AT73" s="66">
        <f t="shared" si="31"/>
        <v>2.3534464440589624</v>
      </c>
      <c r="AU73" s="67">
        <f t="shared" si="32"/>
        <v>0.99270191359421256</v>
      </c>
      <c r="AV73" s="67">
        <f t="shared" si="33"/>
        <v>0.49359796300252939</v>
      </c>
      <c r="AW73" s="67">
        <f t="shared" si="34"/>
        <v>4.592749752278146</v>
      </c>
      <c r="AX73" s="67">
        <f t="shared" si="35"/>
        <v>1.0479920446044475</v>
      </c>
      <c r="AY73" s="66">
        <f t="shared" si="36"/>
        <v>778.95091637427447</v>
      </c>
      <c r="AZ73" s="66">
        <f t="shared" si="37"/>
        <v>371.01845232194535</v>
      </c>
      <c r="BA73" s="66">
        <f t="shared" si="38"/>
        <v>2.4416259302205732E-2</v>
      </c>
      <c r="BB73" s="66">
        <f t="shared" si="39"/>
        <v>2.3534561049626079</v>
      </c>
      <c r="BC73" s="67">
        <f t="shared" si="40"/>
        <v>0.99270188374513713</v>
      </c>
      <c r="BD73" s="67">
        <f t="shared" si="41"/>
        <v>0.4935965324238944</v>
      </c>
      <c r="BE73" s="67">
        <f t="shared" si="42"/>
        <v>4.5927704668430067</v>
      </c>
      <c r="BF73" s="67">
        <f t="shared" si="43"/>
        <v>1.0479923310738477</v>
      </c>
      <c r="BG73" s="66">
        <f t="shared" si="44"/>
        <v>778.94852541619161</v>
      </c>
      <c r="BH73" s="66">
        <f t="shared" si="45"/>
        <v>371.01837030707168</v>
      </c>
      <c r="BI73" s="66">
        <f t="shared" si="46"/>
        <v>2.4416264699502959E-2</v>
      </c>
      <c r="BJ73" s="66">
        <f t="shared" si="47"/>
        <v>2.353456625202091</v>
      </c>
      <c r="BK73" s="67">
        <f t="shared" si="48"/>
        <v>0.992701882137765</v>
      </c>
      <c r="BL73" s="67">
        <f t="shared" si="49"/>
        <v>0.49359645538737901</v>
      </c>
      <c r="BM73" s="67">
        <f t="shared" si="50"/>
        <v>4.5927715823224586</v>
      </c>
      <c r="BN73" s="67">
        <f t="shared" si="51"/>
        <v>1.0479923465002421</v>
      </c>
      <c r="BO73" s="66">
        <f t="shared" si="52"/>
        <v>778.94839666255609</v>
      </c>
      <c r="BP73" s="66">
        <f t="shared" si="53"/>
        <v>371.01836589054619</v>
      </c>
      <c r="BQ73" s="66">
        <f t="shared" si="54"/>
        <v>2.4416264990149098E-2</v>
      </c>
      <c r="BR73" s="66">
        <f t="shared" si="55"/>
        <v>2.3534566532171493</v>
      </c>
      <c r="BS73" s="67">
        <f t="shared" si="56"/>
        <v>0.99270188205120746</v>
      </c>
      <c r="BT73" s="67">
        <f t="shared" si="57"/>
        <v>0.49359645123893892</v>
      </c>
      <c r="BU73" s="67">
        <f t="shared" si="58"/>
        <v>4.5927716423913756</v>
      </c>
      <c r="BV73" s="67">
        <f t="shared" si="59"/>
        <v>1.0479923473309583</v>
      </c>
      <c r="BW73" s="66">
        <f t="shared" si="60"/>
        <v>778.94838972913033</v>
      </c>
      <c r="BX73" s="66">
        <f t="shared" si="61"/>
        <v>371.01836565271492</v>
      </c>
      <c r="BY73" s="66">
        <f t="shared" si="62"/>
        <v>2.4416265005800485E-2</v>
      </c>
      <c r="BZ73" s="66">
        <f t="shared" si="63"/>
        <v>2.3534566547257687</v>
      </c>
      <c r="CA73" s="67">
        <f t="shared" si="64"/>
        <v>0.9927018820465463</v>
      </c>
      <c r="CB73" s="67">
        <f t="shared" si="65"/>
        <v>0.49359645101554422</v>
      </c>
      <c r="CC73" s="67">
        <f t="shared" si="66"/>
        <v>4.5927716456261063</v>
      </c>
      <c r="CD73" s="67">
        <f t="shared" si="67"/>
        <v>1.0479923473756927</v>
      </c>
      <c r="CE73" s="66">
        <f t="shared" si="68"/>
        <v>778.94838935576331</v>
      </c>
      <c r="CF73" s="66">
        <f t="shared" si="69"/>
        <v>371.01836563990764</v>
      </c>
      <c r="CG73" s="66">
        <f t="shared" si="70"/>
        <v>2.4416265006643314E-2</v>
      </c>
      <c r="CH73" s="66">
        <f t="shared" si="71"/>
        <v>2.3534566548070082</v>
      </c>
      <c r="CI73" s="67">
        <f t="shared" si="72"/>
        <v>0.99270188204629539</v>
      </c>
      <c r="CJ73" s="67">
        <f t="shared" si="73"/>
        <v>0.49359645100351435</v>
      </c>
      <c r="CK73" s="67">
        <f t="shared" si="74"/>
        <v>4.5927716458002985</v>
      </c>
      <c r="CL73" s="67">
        <f t="shared" si="75"/>
        <v>1.0479923473781017</v>
      </c>
      <c r="CM73" s="66">
        <f t="shared" si="76"/>
        <v>778.94838933565688</v>
      </c>
      <c r="CN73" s="66">
        <f t="shared" si="77"/>
        <v>371.0183656392179</v>
      </c>
      <c r="CO73" s="66">
        <f t="shared" si="78"/>
        <v>2.4416265006688708E-2</v>
      </c>
      <c r="CP73" s="66">
        <f t="shared" si="79"/>
        <v>2.3534566548113838</v>
      </c>
      <c r="CQ73" s="67">
        <f t="shared" si="80"/>
        <v>0.99270188204628185</v>
      </c>
      <c r="CR73" s="67">
        <f t="shared" si="81"/>
        <v>0.49359645100286642</v>
      </c>
      <c r="CS73" s="67">
        <f t="shared" si="82"/>
        <v>4.5927716458096794</v>
      </c>
      <c r="CT73" s="67">
        <f t="shared" si="83"/>
        <v>1.0479923473782313</v>
      </c>
      <c r="CU73" s="66">
        <f t="shared" si="84"/>
        <v>778.94838933457481</v>
      </c>
      <c r="CV73" s="66">
        <f t="shared" si="85"/>
        <v>371.01836563918073</v>
      </c>
      <c r="CW73" s="66">
        <f t="shared" si="86"/>
        <v>2.4416265006691151E-2</v>
      </c>
      <c r="CX73" s="66">
        <f t="shared" si="87"/>
        <v>2.3534566548116191</v>
      </c>
      <c r="CY73" s="67">
        <f t="shared" si="88"/>
        <v>0.99270188204628107</v>
      </c>
      <c r="CZ73" s="67">
        <f t="shared" si="89"/>
        <v>0.49359645100283156</v>
      </c>
      <c r="DA73" s="67">
        <f t="shared" si="90"/>
        <v>4.592771645810183</v>
      </c>
      <c r="DB73" s="67">
        <f t="shared" si="91"/>
        <v>1.0479923473782382</v>
      </c>
      <c r="DC73" s="66">
        <f t="shared" si="92"/>
        <v>778.94838933451638</v>
      </c>
      <c r="DD73" s="66">
        <f t="shared" si="93"/>
        <v>371.0183656391788</v>
      </c>
      <c r="DE73" s="66">
        <f t="shared" si="94"/>
        <v>2.4416265006691279E-2</v>
      </c>
      <c r="DF73" s="66">
        <f t="shared" si="95"/>
        <v>2.3534566548116316</v>
      </c>
      <c r="DG73" s="67">
        <f t="shared" si="96"/>
        <v>0.99270188204628107</v>
      </c>
      <c r="DH73" s="67">
        <f t="shared" si="97"/>
        <v>0.49359645100282967</v>
      </c>
      <c r="DI73" s="67">
        <f t="shared" si="98"/>
        <v>4.5927716458102097</v>
      </c>
      <c r="DJ73" s="67">
        <f t="shared" si="99"/>
        <v>1.0479923473782387</v>
      </c>
      <c r="DK73" s="66">
        <f t="shared" si="100"/>
        <v>778.94838933451354</v>
      </c>
      <c r="DL73" s="66">
        <f t="shared" si="101"/>
        <v>371.01836563917868</v>
      </c>
      <c r="DM73" s="66">
        <f t="shared" si="102"/>
        <v>2.4416265006691286E-2</v>
      </c>
      <c r="DN73" s="66">
        <f t="shared" si="103"/>
        <v>2.3534566548116325</v>
      </c>
      <c r="DO73" s="67">
        <f t="shared" si="104"/>
        <v>0.99270188204628107</v>
      </c>
      <c r="DP73" s="67">
        <f t="shared" si="105"/>
        <v>0.49359645100282956</v>
      </c>
      <c r="DQ73" s="67">
        <f t="shared" si="106"/>
        <v>4.5927716458102115</v>
      </c>
      <c r="DR73" s="67">
        <f t="shared" si="107"/>
        <v>1.0479923473782387</v>
      </c>
      <c r="DS73" s="66">
        <f t="shared" si="108"/>
        <v>778.94838933451251</v>
      </c>
      <c r="DT73" s="66">
        <f t="shared" si="109"/>
        <v>371.01836563917868</v>
      </c>
      <c r="DU73" s="66">
        <f t="shared" si="110"/>
        <v>2.4416265006691286E-2</v>
      </c>
      <c r="DV73" s="66">
        <f t="shared" si="111"/>
        <v>2.3534566548116325</v>
      </c>
      <c r="DW73" s="67">
        <f t="shared" si="112"/>
        <v>0.99270188204628107</v>
      </c>
      <c r="DX73" s="67">
        <f t="shared" si="113"/>
        <v>0.49359645100282956</v>
      </c>
      <c r="DY73" s="67">
        <f t="shared" si="114"/>
        <v>4.5927716458102115</v>
      </c>
      <c r="DZ73" s="67">
        <f t="shared" si="115"/>
        <v>1.0479923473782387</v>
      </c>
      <c r="EA73" s="66">
        <f t="shared" si="116"/>
        <v>778.94838933451251</v>
      </c>
      <c r="EB73" s="66">
        <f t="shared" si="117"/>
        <v>371.01836563917868</v>
      </c>
      <c r="EC73" s="66">
        <f t="shared" si="118"/>
        <v>2.4416265006691286E-2</v>
      </c>
      <c r="ED73" s="66">
        <f t="shared" si="119"/>
        <v>2.3534566548116325</v>
      </c>
      <c r="EE73" s="67">
        <f t="shared" si="120"/>
        <v>0.99270188204628107</v>
      </c>
      <c r="EF73" s="67">
        <f t="shared" si="121"/>
        <v>0.49359645100282956</v>
      </c>
      <c r="EG73" s="67">
        <f t="shared" si="122"/>
        <v>4.5927716458102115</v>
      </c>
      <c r="EH73" s="67">
        <f t="shared" si="123"/>
        <v>1.0479923473782387</v>
      </c>
      <c r="EI73" s="66">
        <f t="shared" si="124"/>
        <v>778.94838933451251</v>
      </c>
      <c r="EJ73" s="66">
        <f t="shared" si="125"/>
        <v>371.01836563917868</v>
      </c>
      <c r="EK73" s="66">
        <f t="shared" si="126"/>
        <v>2.4416265006691286E-2</v>
      </c>
      <c r="EL73" s="66">
        <f t="shared" si="127"/>
        <v>2.3534566548116325</v>
      </c>
      <c r="EM73" s="67">
        <f t="shared" si="128"/>
        <v>0.99270188204628107</v>
      </c>
      <c r="EN73" s="67">
        <f t="shared" si="129"/>
        <v>0.49359645100282956</v>
      </c>
      <c r="EO73" s="67">
        <f t="shared" si="130"/>
        <v>4.5927716458102115</v>
      </c>
      <c r="EP73" s="67">
        <f t="shared" si="131"/>
        <v>1.0479923473782387</v>
      </c>
      <c r="EQ73" s="66">
        <f t="shared" si="132"/>
        <v>0.37475721527742406</v>
      </c>
      <c r="ER73" s="66">
        <f t="shared" si="133"/>
        <v>97.868365639178705</v>
      </c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</row>
    <row r="74" spans="15:160" x14ac:dyDescent="0.25">
      <c r="S74" s="50">
        <v>0.12</v>
      </c>
      <c r="T74" s="56">
        <f t="shared" si="5"/>
        <v>382.08053376693312</v>
      </c>
      <c r="U74" s="66">
        <f t="shared" si="6"/>
        <v>2.3709354277968886E-2</v>
      </c>
      <c r="V74" s="66">
        <f t="shared" si="7"/>
        <v>2.2853183151264451</v>
      </c>
      <c r="W74" s="67">
        <f t="shared" si="8"/>
        <v>0.99291242985452011</v>
      </c>
      <c r="X74" s="67">
        <f t="shared" si="9"/>
        <v>0.50379013595741118</v>
      </c>
      <c r="Y74" s="67">
        <f t="shared" si="10"/>
        <v>4.1940028437004333</v>
      </c>
      <c r="Z74" s="67">
        <f t="shared" si="11"/>
        <v>1.0539866441054724</v>
      </c>
      <c r="AA74" s="66">
        <f t="shared" si="12"/>
        <v>788.69417522080289</v>
      </c>
      <c r="AB74" s="66">
        <f t="shared" si="13"/>
        <v>371.35097287130122</v>
      </c>
      <c r="AC74" s="66">
        <f t="shared" si="14"/>
        <v>2.4394396136226633E-2</v>
      </c>
      <c r="AD74" s="66">
        <f t="shared" si="15"/>
        <v>2.3513487386862892</v>
      </c>
      <c r="AE74" s="67">
        <f t="shared" si="16"/>
        <v>0.99270839484830575</v>
      </c>
      <c r="AF74" s="67">
        <f t="shared" si="17"/>
        <v>0.49390868769328183</v>
      </c>
      <c r="AG74" s="67">
        <f t="shared" si="18"/>
        <v>4.3177824323450107</v>
      </c>
      <c r="AH74" s="67">
        <f t="shared" si="19"/>
        <v>1.0562341600475094</v>
      </c>
      <c r="AI74" s="66">
        <f t="shared" si="20"/>
        <v>773.40644752525986</v>
      </c>
      <c r="AJ74" s="66">
        <f t="shared" si="21"/>
        <v>370.82771073061042</v>
      </c>
      <c r="AK74" s="66">
        <f t="shared" si="22"/>
        <v>2.442881822382616E-2</v>
      </c>
      <c r="AL74" s="66">
        <f t="shared" si="23"/>
        <v>2.3546666454632437</v>
      </c>
      <c r="AM74" s="67">
        <f t="shared" si="24"/>
        <v>0.99269814357263786</v>
      </c>
      <c r="AN74" s="67">
        <f t="shared" si="25"/>
        <v>0.49341730939133338</v>
      </c>
      <c r="AO74" s="67">
        <f t="shared" si="26"/>
        <v>4.3240086813463758</v>
      </c>
      <c r="AP74" s="67">
        <f t="shared" si="27"/>
        <v>1.056348168218217</v>
      </c>
      <c r="AQ74" s="66">
        <f t="shared" si="28"/>
        <v>772.61296822984127</v>
      </c>
      <c r="AR74" s="66">
        <f t="shared" si="29"/>
        <v>370.80032210779325</v>
      </c>
      <c r="AS74" s="66">
        <f t="shared" si="30"/>
        <v>2.4430622622712329E-2</v>
      </c>
      <c r="AT74" s="66">
        <f t="shared" si="31"/>
        <v>2.3548405694669938</v>
      </c>
      <c r="AU74" s="67">
        <f t="shared" si="32"/>
        <v>0.99269760620575598</v>
      </c>
      <c r="AV74" s="67">
        <f t="shared" si="33"/>
        <v>0.4933915649287855</v>
      </c>
      <c r="AW74" s="67">
        <f t="shared" si="34"/>
        <v>4.3243350722278597</v>
      </c>
      <c r="AX74" s="67">
        <f t="shared" si="35"/>
        <v>1.0563541473388667</v>
      </c>
      <c r="AY74" s="66">
        <f t="shared" si="36"/>
        <v>772.5713086960177</v>
      </c>
      <c r="AZ74" s="66">
        <f t="shared" si="37"/>
        <v>370.79888350613965</v>
      </c>
      <c r="BA74" s="66">
        <f t="shared" si="38"/>
        <v>2.4430717407070281E-2</v>
      </c>
      <c r="BB74" s="66">
        <f t="shared" si="39"/>
        <v>2.354849705625941</v>
      </c>
      <c r="BC74" s="67">
        <f t="shared" si="40"/>
        <v>0.99269757797809477</v>
      </c>
      <c r="BD74" s="67">
        <f t="shared" si="41"/>
        <v>0.49339021261951066</v>
      </c>
      <c r="BE74" s="67">
        <f t="shared" si="42"/>
        <v>4.3243522174442184</v>
      </c>
      <c r="BF74" s="67">
        <f t="shared" si="43"/>
        <v>1.0563544614275113</v>
      </c>
      <c r="BG74" s="66">
        <f t="shared" si="44"/>
        <v>772.56912015699356</v>
      </c>
      <c r="BH74" s="66">
        <f t="shared" si="45"/>
        <v>370.79880792899053</v>
      </c>
      <c r="BI74" s="66">
        <f t="shared" si="46"/>
        <v>2.4430722386600781E-2</v>
      </c>
      <c r="BJ74" s="66">
        <f t="shared" si="47"/>
        <v>2.3548501855973529</v>
      </c>
      <c r="BK74" s="67">
        <f t="shared" si="48"/>
        <v>0.99269757649514445</v>
      </c>
      <c r="BL74" s="67">
        <f t="shared" si="49"/>
        <v>0.49339014157555666</v>
      </c>
      <c r="BM74" s="67">
        <f t="shared" si="50"/>
        <v>4.3243531181744457</v>
      </c>
      <c r="BN74" s="67">
        <f t="shared" si="51"/>
        <v>1.0563544779282934</v>
      </c>
      <c r="BO74" s="66">
        <f t="shared" si="52"/>
        <v>772.56900518080761</v>
      </c>
      <c r="BP74" s="66">
        <f t="shared" si="53"/>
        <v>370.79880395849568</v>
      </c>
      <c r="BQ74" s="66">
        <f t="shared" si="54"/>
        <v>2.4430722648203718E-2</v>
      </c>
      <c r="BR74" s="66">
        <f t="shared" si="55"/>
        <v>2.3548502108129696</v>
      </c>
      <c r="BS74" s="67">
        <f t="shared" si="56"/>
        <v>0.99269757641723666</v>
      </c>
      <c r="BT74" s="67">
        <f t="shared" si="57"/>
        <v>0.49339013784321567</v>
      </c>
      <c r="BU74" s="67">
        <f t="shared" si="58"/>
        <v>4.3243531654949088</v>
      </c>
      <c r="BV74" s="67">
        <f t="shared" si="59"/>
        <v>1.0563544787951729</v>
      </c>
      <c r="BW74" s="66">
        <f t="shared" si="60"/>
        <v>772.56899914045573</v>
      </c>
      <c r="BX74" s="66">
        <f t="shared" si="61"/>
        <v>370.79880374990296</v>
      </c>
      <c r="BY74" s="66">
        <f t="shared" si="62"/>
        <v>2.4430722661947211E-2</v>
      </c>
      <c r="BZ74" s="66">
        <f t="shared" si="63"/>
        <v>2.3548502121376895</v>
      </c>
      <c r="CA74" s="67">
        <f t="shared" si="64"/>
        <v>0.99269757641314371</v>
      </c>
      <c r="CB74" s="67">
        <f t="shared" si="65"/>
        <v>0.49339013764713457</v>
      </c>
      <c r="CC74" s="67">
        <f t="shared" si="66"/>
        <v>4.3243531679809184</v>
      </c>
      <c r="CD74" s="67">
        <f t="shared" si="67"/>
        <v>1.0563544788407151</v>
      </c>
      <c r="CE74" s="66">
        <f t="shared" si="68"/>
        <v>772.568998823122</v>
      </c>
      <c r="CF74" s="66">
        <f t="shared" si="69"/>
        <v>370.79880373894446</v>
      </c>
      <c r="CG74" s="66">
        <f t="shared" si="70"/>
        <v>2.443072266266923E-2</v>
      </c>
      <c r="CH74" s="66">
        <f t="shared" si="71"/>
        <v>2.3548502122072841</v>
      </c>
      <c r="CI74" s="67">
        <f t="shared" si="72"/>
        <v>0.99269757641292866</v>
      </c>
      <c r="CJ74" s="67">
        <f t="shared" si="73"/>
        <v>0.49339013763683337</v>
      </c>
      <c r="CK74" s="67">
        <f t="shared" si="74"/>
        <v>4.3243531681115233</v>
      </c>
      <c r="CL74" s="67">
        <f t="shared" si="75"/>
        <v>1.0563544788431076</v>
      </c>
      <c r="CM74" s="66">
        <f t="shared" si="76"/>
        <v>772.56899880644994</v>
      </c>
      <c r="CN74" s="66">
        <f t="shared" si="77"/>
        <v>370.79880373836875</v>
      </c>
      <c r="CO74" s="66">
        <f t="shared" si="78"/>
        <v>2.4430722662707162E-2</v>
      </c>
      <c r="CP74" s="66">
        <f t="shared" si="79"/>
        <v>2.3548502122109403</v>
      </c>
      <c r="CQ74" s="67">
        <f t="shared" si="80"/>
        <v>0.99269757641291734</v>
      </c>
      <c r="CR74" s="67">
        <f t="shared" si="81"/>
        <v>0.49339013763629219</v>
      </c>
      <c r="CS74" s="67">
        <f t="shared" si="82"/>
        <v>4.3243531681183844</v>
      </c>
      <c r="CT74" s="67">
        <f t="shared" si="83"/>
        <v>1.0563544788432333</v>
      </c>
      <c r="CU74" s="66">
        <f t="shared" si="84"/>
        <v>772.56899880557398</v>
      </c>
      <c r="CV74" s="66">
        <f t="shared" si="85"/>
        <v>370.79880373833851</v>
      </c>
      <c r="CW74" s="66">
        <f t="shared" si="86"/>
        <v>2.4430722662709157E-2</v>
      </c>
      <c r="CX74" s="66">
        <f t="shared" si="87"/>
        <v>2.3548502122111326</v>
      </c>
      <c r="CY74" s="67">
        <f t="shared" si="88"/>
        <v>0.99269757641291678</v>
      </c>
      <c r="CZ74" s="67">
        <f t="shared" si="89"/>
        <v>0.49339013763626371</v>
      </c>
      <c r="DA74" s="67">
        <f t="shared" si="90"/>
        <v>4.3243531681187459</v>
      </c>
      <c r="DB74" s="67">
        <f t="shared" si="91"/>
        <v>1.05635447884324</v>
      </c>
      <c r="DC74" s="66">
        <f t="shared" si="92"/>
        <v>772.56899880552862</v>
      </c>
      <c r="DD74" s="66">
        <f t="shared" si="93"/>
        <v>370.79880373833691</v>
      </c>
      <c r="DE74" s="66">
        <f t="shared" si="94"/>
        <v>2.4430722662709261E-2</v>
      </c>
      <c r="DF74" s="66">
        <f t="shared" si="95"/>
        <v>2.3548502122111428</v>
      </c>
      <c r="DG74" s="67">
        <f t="shared" si="96"/>
        <v>0.99269757641291678</v>
      </c>
      <c r="DH74" s="67">
        <f t="shared" si="97"/>
        <v>0.49339013763626227</v>
      </c>
      <c r="DI74" s="67">
        <f t="shared" si="98"/>
        <v>4.3243531681187655</v>
      </c>
      <c r="DJ74" s="67">
        <f t="shared" si="99"/>
        <v>1.0563544788432402</v>
      </c>
      <c r="DK74" s="66">
        <f t="shared" si="100"/>
        <v>772.56899880552623</v>
      </c>
      <c r="DL74" s="66">
        <f t="shared" si="101"/>
        <v>370.7988037383368</v>
      </c>
      <c r="DM74" s="66">
        <f t="shared" si="102"/>
        <v>2.4430722662709271E-2</v>
      </c>
      <c r="DN74" s="66">
        <f t="shared" si="103"/>
        <v>2.3548502122111437</v>
      </c>
      <c r="DO74" s="67">
        <f t="shared" si="104"/>
        <v>0.99269757641291678</v>
      </c>
      <c r="DP74" s="67">
        <f t="shared" si="105"/>
        <v>0.4933901376362621</v>
      </c>
      <c r="DQ74" s="67">
        <f t="shared" si="106"/>
        <v>4.3243531681187655</v>
      </c>
      <c r="DR74" s="67">
        <f t="shared" si="107"/>
        <v>1.0563544788432402</v>
      </c>
      <c r="DS74" s="66">
        <f t="shared" si="108"/>
        <v>772.56899880552533</v>
      </c>
      <c r="DT74" s="66">
        <f t="shared" si="109"/>
        <v>370.7988037383368</v>
      </c>
      <c r="DU74" s="66">
        <f t="shared" si="110"/>
        <v>2.4430722662709271E-2</v>
      </c>
      <c r="DV74" s="66">
        <f t="shared" si="111"/>
        <v>2.3548502122111437</v>
      </c>
      <c r="DW74" s="67">
        <f t="shared" si="112"/>
        <v>0.99269757641291678</v>
      </c>
      <c r="DX74" s="67">
        <f t="shared" si="113"/>
        <v>0.4933901376362621</v>
      </c>
      <c r="DY74" s="67">
        <f t="shared" si="114"/>
        <v>4.3243531681187655</v>
      </c>
      <c r="DZ74" s="67">
        <f t="shared" si="115"/>
        <v>1.0563544788432402</v>
      </c>
      <c r="EA74" s="66">
        <f t="shared" si="116"/>
        <v>772.56899880552533</v>
      </c>
      <c r="EB74" s="66">
        <f t="shared" si="117"/>
        <v>370.7988037383368</v>
      </c>
      <c r="EC74" s="66">
        <f t="shared" si="118"/>
        <v>2.4430722662709271E-2</v>
      </c>
      <c r="ED74" s="66">
        <f t="shared" si="119"/>
        <v>2.3548502122111437</v>
      </c>
      <c r="EE74" s="67">
        <f t="shared" si="120"/>
        <v>0.99269757641291678</v>
      </c>
      <c r="EF74" s="67">
        <f t="shared" si="121"/>
        <v>0.4933901376362621</v>
      </c>
      <c r="EG74" s="67">
        <f t="shared" si="122"/>
        <v>4.3243531681187655</v>
      </c>
      <c r="EH74" s="67">
        <f t="shared" si="123"/>
        <v>1.0563544788432402</v>
      </c>
      <c r="EI74" s="66">
        <f t="shared" si="124"/>
        <v>772.56899880552533</v>
      </c>
      <c r="EJ74" s="66">
        <f t="shared" si="125"/>
        <v>370.7988037383368</v>
      </c>
      <c r="EK74" s="66">
        <f t="shared" si="126"/>
        <v>2.4430722662709271E-2</v>
      </c>
      <c r="EL74" s="66">
        <f t="shared" si="127"/>
        <v>2.3548502122111437</v>
      </c>
      <c r="EM74" s="67">
        <f t="shared" si="128"/>
        <v>0.99269757641291678</v>
      </c>
      <c r="EN74" s="67">
        <f t="shared" si="129"/>
        <v>0.4933901376362621</v>
      </c>
      <c r="EO74" s="67">
        <f t="shared" si="130"/>
        <v>4.3243531681187655</v>
      </c>
      <c r="EP74" s="67">
        <f t="shared" si="131"/>
        <v>1.0563544788432402</v>
      </c>
      <c r="EQ74" s="66">
        <f t="shared" si="132"/>
        <v>0.38178025188247433</v>
      </c>
      <c r="ER74" s="66">
        <f t="shared" si="133"/>
        <v>97.648803738336824</v>
      </c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</row>
    <row r="75" spans="15:160" x14ac:dyDescent="0.25">
      <c r="S75" s="50">
        <v>0.13</v>
      </c>
      <c r="T75" s="56">
        <f t="shared" si="5"/>
        <v>382.04807631954543</v>
      </c>
      <c r="U75" s="66">
        <f t="shared" si="6"/>
        <v>2.3711368540483925E-2</v>
      </c>
      <c r="V75" s="66">
        <f t="shared" si="7"/>
        <v>2.2855124676522007</v>
      </c>
      <c r="W75" s="67">
        <f t="shared" si="8"/>
        <v>0.99291182985881488</v>
      </c>
      <c r="X75" s="67">
        <f t="shared" si="9"/>
        <v>0.50376079317376177</v>
      </c>
      <c r="Y75" s="67">
        <f t="shared" si="10"/>
        <v>3.9641359531217906</v>
      </c>
      <c r="Z75" s="67">
        <f t="shared" si="11"/>
        <v>1.0625262162301974</v>
      </c>
      <c r="AA75" s="66">
        <f t="shared" si="12"/>
        <v>783.22061103002363</v>
      </c>
      <c r="AB75" s="66">
        <f t="shared" si="13"/>
        <v>371.16458505906905</v>
      </c>
      <c r="AC75" s="66">
        <f t="shared" si="14"/>
        <v>2.440664627621731E-2</v>
      </c>
      <c r="AD75" s="66">
        <f t="shared" si="15"/>
        <v>2.3525295160687243</v>
      </c>
      <c r="AE75" s="67">
        <f t="shared" si="16"/>
        <v>0.99270474660996744</v>
      </c>
      <c r="AF75" s="67">
        <f t="shared" si="17"/>
        <v>0.49373375981551837</v>
      </c>
      <c r="AG75" s="67">
        <f t="shared" si="18"/>
        <v>4.074543891333203</v>
      </c>
      <c r="AH75" s="67">
        <f t="shared" si="19"/>
        <v>1.0651367307492683</v>
      </c>
      <c r="AI75" s="66">
        <f t="shared" si="20"/>
        <v>768.19621795190199</v>
      </c>
      <c r="AJ75" s="66">
        <f t="shared" si="21"/>
        <v>370.64744753131356</v>
      </c>
      <c r="AK75" s="66">
        <f t="shared" si="22"/>
        <v>2.444069910134845E-2</v>
      </c>
      <c r="AL75" s="66">
        <f t="shared" si="23"/>
        <v>2.3558118300466422</v>
      </c>
      <c r="AM75" s="67">
        <f t="shared" si="24"/>
        <v>0.9926946053414254</v>
      </c>
      <c r="AN75" s="67">
        <f t="shared" si="25"/>
        <v>0.49324782233832537</v>
      </c>
      <c r="AO75" s="67">
        <f t="shared" si="26"/>
        <v>4.0799442025070682</v>
      </c>
      <c r="AP75" s="67">
        <f t="shared" si="27"/>
        <v>1.0652657584668102</v>
      </c>
      <c r="AQ75" s="66">
        <f t="shared" si="28"/>
        <v>767.43559688035566</v>
      </c>
      <c r="AR75" s="66">
        <f t="shared" si="29"/>
        <v>370.62104816990609</v>
      </c>
      <c r="AS75" s="66">
        <f t="shared" si="30"/>
        <v>2.4442440013937774E-2</v>
      </c>
      <c r="AT75" s="66">
        <f t="shared" si="31"/>
        <v>2.3559796346767796</v>
      </c>
      <c r="AU75" s="67">
        <f t="shared" si="32"/>
        <v>0.99269408688320004</v>
      </c>
      <c r="AV75" s="67">
        <f t="shared" si="33"/>
        <v>0.4932229921828048</v>
      </c>
      <c r="AW75" s="67">
        <f t="shared" si="34"/>
        <v>4.0802202647186325</v>
      </c>
      <c r="AX75" s="67">
        <f t="shared" si="35"/>
        <v>1.0652723578005157</v>
      </c>
      <c r="AY75" s="66">
        <f t="shared" si="36"/>
        <v>767.39664987383981</v>
      </c>
      <c r="AZ75" s="66">
        <f t="shared" si="37"/>
        <v>370.61969583638904</v>
      </c>
      <c r="BA75" s="66">
        <f t="shared" si="38"/>
        <v>2.4442529200592561E-2</v>
      </c>
      <c r="BB75" s="66">
        <f t="shared" si="39"/>
        <v>2.3559882312793383</v>
      </c>
      <c r="BC75" s="67">
        <f t="shared" si="40"/>
        <v>0.99269406032268093</v>
      </c>
      <c r="BD75" s="67">
        <f t="shared" si="41"/>
        <v>0.49322172017183408</v>
      </c>
      <c r="BE75" s="67">
        <f t="shared" si="42"/>
        <v>4.0802344072786623</v>
      </c>
      <c r="BF75" s="67">
        <f t="shared" si="43"/>
        <v>1.0652726958909446</v>
      </c>
      <c r="BG75" s="66">
        <f t="shared" si="44"/>
        <v>767.39465446541976</v>
      </c>
      <c r="BH75" s="66">
        <f t="shared" si="45"/>
        <v>370.61962654951174</v>
      </c>
      <c r="BI75" s="66">
        <f t="shared" si="46"/>
        <v>2.4442533770092933E-2</v>
      </c>
      <c r="BJ75" s="66">
        <f t="shared" si="47"/>
        <v>2.3559886717284018</v>
      </c>
      <c r="BK75" s="67">
        <f t="shared" si="48"/>
        <v>0.99269405896184615</v>
      </c>
      <c r="BL75" s="67">
        <f t="shared" si="49"/>
        <v>0.49322165500012494</v>
      </c>
      <c r="BM75" s="67">
        <f t="shared" si="50"/>
        <v>4.080235131876071</v>
      </c>
      <c r="BN75" s="67">
        <f t="shared" si="51"/>
        <v>1.0652727132131119</v>
      </c>
      <c r="BO75" s="66">
        <f t="shared" si="52"/>
        <v>767.39455222975459</v>
      </c>
      <c r="BP75" s="66">
        <f t="shared" si="53"/>
        <v>370.61962299956281</v>
      </c>
      <c r="BQ75" s="66">
        <f t="shared" si="54"/>
        <v>2.4442534004213687E-2</v>
      </c>
      <c r="BR75" s="66">
        <f t="shared" si="55"/>
        <v>2.3559886942950414</v>
      </c>
      <c r="BS75" s="67">
        <f t="shared" si="56"/>
        <v>0.99269405889212303</v>
      </c>
      <c r="BT75" s="67">
        <f t="shared" si="57"/>
        <v>0.49322165166101833</v>
      </c>
      <c r="BU75" s="67">
        <f t="shared" si="58"/>
        <v>4.080235169001206</v>
      </c>
      <c r="BV75" s="67">
        <f t="shared" si="59"/>
        <v>1.0652727141006224</v>
      </c>
      <c r="BW75" s="66">
        <f t="shared" si="60"/>
        <v>767.39454699165503</v>
      </c>
      <c r="BX75" s="66">
        <f t="shared" si="61"/>
        <v>370.61962281767933</v>
      </c>
      <c r="BY75" s="66">
        <f t="shared" si="62"/>
        <v>2.4442534016208987E-2</v>
      </c>
      <c r="BZ75" s="66">
        <f t="shared" si="63"/>
        <v>2.3559886954512552</v>
      </c>
      <c r="CA75" s="67">
        <f t="shared" si="64"/>
        <v>0.99269405888855078</v>
      </c>
      <c r="CB75" s="67">
        <f t="shared" si="65"/>
        <v>0.49322165148993746</v>
      </c>
      <c r="CC75" s="67">
        <f t="shared" si="66"/>
        <v>4.0802351709033298</v>
      </c>
      <c r="CD75" s="67">
        <f t="shared" si="67"/>
        <v>1.0652727141460943</v>
      </c>
      <c r="CE75" s="66">
        <f t="shared" si="68"/>
        <v>767.39454672327872</v>
      </c>
      <c r="CF75" s="66">
        <f t="shared" si="69"/>
        <v>370.6196228083603</v>
      </c>
      <c r="CG75" s="66">
        <f t="shared" si="70"/>
        <v>2.4442534016823579E-2</v>
      </c>
      <c r="CH75" s="66">
        <f t="shared" si="71"/>
        <v>2.3559886955104949</v>
      </c>
      <c r="CI75" s="67">
        <f t="shared" si="72"/>
        <v>0.9926940588883677</v>
      </c>
      <c r="CJ75" s="67">
        <f t="shared" si="73"/>
        <v>0.49322165148117197</v>
      </c>
      <c r="CK75" s="67">
        <f t="shared" si="74"/>
        <v>4.0802351710007878</v>
      </c>
      <c r="CL75" s="67">
        <f t="shared" si="75"/>
        <v>1.0652727141484242</v>
      </c>
      <c r="CM75" s="66">
        <f t="shared" si="76"/>
        <v>767.39454670952875</v>
      </c>
      <c r="CN75" s="66">
        <f t="shared" si="77"/>
        <v>370.61962280788293</v>
      </c>
      <c r="CO75" s="66">
        <f t="shared" si="78"/>
        <v>2.4442534016855064E-2</v>
      </c>
      <c r="CP75" s="66">
        <f t="shared" si="79"/>
        <v>2.3559886955135299</v>
      </c>
      <c r="CQ75" s="67">
        <f t="shared" si="80"/>
        <v>0.99269405888835838</v>
      </c>
      <c r="CR75" s="67">
        <f t="shared" si="81"/>
        <v>0.49322165148072294</v>
      </c>
      <c r="CS75" s="67">
        <f t="shared" si="82"/>
        <v>4.0802351710057811</v>
      </c>
      <c r="CT75" s="67">
        <f t="shared" si="83"/>
        <v>1.0652727141485434</v>
      </c>
      <c r="CU75" s="66">
        <f t="shared" si="84"/>
        <v>767.39454670882333</v>
      </c>
      <c r="CV75" s="66">
        <f t="shared" si="85"/>
        <v>370.61962280785838</v>
      </c>
      <c r="CW75" s="66">
        <f t="shared" si="86"/>
        <v>2.4442534016856685E-2</v>
      </c>
      <c r="CX75" s="66">
        <f t="shared" si="87"/>
        <v>2.3559886955136857</v>
      </c>
      <c r="CY75" s="67">
        <f t="shared" si="88"/>
        <v>0.99269405888835793</v>
      </c>
      <c r="CZ75" s="67">
        <f t="shared" si="89"/>
        <v>0.49322165148069985</v>
      </c>
      <c r="DA75" s="67">
        <f t="shared" si="90"/>
        <v>4.0802351710060361</v>
      </c>
      <c r="DB75" s="67">
        <f t="shared" si="91"/>
        <v>1.0652727141485496</v>
      </c>
      <c r="DC75" s="66">
        <f t="shared" si="92"/>
        <v>767.39454670878695</v>
      </c>
      <c r="DD75" s="66">
        <f t="shared" si="93"/>
        <v>370.61962280785724</v>
      </c>
      <c r="DE75" s="66">
        <f t="shared" si="94"/>
        <v>2.4442534016856757E-2</v>
      </c>
      <c r="DF75" s="66">
        <f t="shared" si="95"/>
        <v>2.3559886955136933</v>
      </c>
      <c r="DG75" s="67">
        <f t="shared" si="96"/>
        <v>0.99269405888835782</v>
      </c>
      <c r="DH75" s="67">
        <f t="shared" si="97"/>
        <v>0.49322165148069874</v>
      </c>
      <c r="DI75" s="67">
        <f t="shared" si="98"/>
        <v>4.0802351710060485</v>
      </c>
      <c r="DJ75" s="67">
        <f t="shared" si="99"/>
        <v>1.0652727141485498</v>
      </c>
      <c r="DK75" s="66">
        <f t="shared" si="100"/>
        <v>767.39454670878513</v>
      </c>
      <c r="DL75" s="66">
        <f t="shared" si="101"/>
        <v>370.61962280785713</v>
      </c>
      <c r="DM75" s="66">
        <f t="shared" si="102"/>
        <v>2.4442534016856768E-2</v>
      </c>
      <c r="DN75" s="66">
        <f t="shared" si="103"/>
        <v>2.3559886955136937</v>
      </c>
      <c r="DO75" s="67">
        <f t="shared" si="104"/>
        <v>0.99269405888835782</v>
      </c>
      <c r="DP75" s="67">
        <f t="shared" si="105"/>
        <v>0.49322165148069869</v>
      </c>
      <c r="DQ75" s="67">
        <f t="shared" si="106"/>
        <v>4.0802351710060512</v>
      </c>
      <c r="DR75" s="67">
        <f t="shared" si="107"/>
        <v>1.0652727141485498</v>
      </c>
      <c r="DS75" s="66">
        <f t="shared" si="108"/>
        <v>767.3945467087857</v>
      </c>
      <c r="DT75" s="66">
        <f t="shared" si="109"/>
        <v>370.61962280785713</v>
      </c>
      <c r="DU75" s="66">
        <f t="shared" si="110"/>
        <v>2.4442534016856768E-2</v>
      </c>
      <c r="DV75" s="66">
        <f t="shared" si="111"/>
        <v>2.3559886955136937</v>
      </c>
      <c r="DW75" s="67">
        <f t="shared" si="112"/>
        <v>0.99269405888835782</v>
      </c>
      <c r="DX75" s="67">
        <f t="shared" si="113"/>
        <v>0.49322165148069869</v>
      </c>
      <c r="DY75" s="67">
        <f t="shared" si="114"/>
        <v>4.0802351710060512</v>
      </c>
      <c r="DZ75" s="67">
        <f t="shared" si="115"/>
        <v>1.0652727141485498</v>
      </c>
      <c r="EA75" s="66">
        <f t="shared" si="116"/>
        <v>767.3945467087857</v>
      </c>
      <c r="EB75" s="66">
        <f t="shared" si="117"/>
        <v>370.61962280785713</v>
      </c>
      <c r="EC75" s="66">
        <f t="shared" si="118"/>
        <v>2.4442534016856768E-2</v>
      </c>
      <c r="ED75" s="66">
        <f t="shared" si="119"/>
        <v>2.3559886955136937</v>
      </c>
      <c r="EE75" s="67">
        <f t="shared" si="120"/>
        <v>0.99269405888835782</v>
      </c>
      <c r="EF75" s="67">
        <f t="shared" si="121"/>
        <v>0.49322165148069869</v>
      </c>
      <c r="EG75" s="67">
        <f t="shared" si="122"/>
        <v>4.0802351710060512</v>
      </c>
      <c r="EH75" s="67">
        <f t="shared" si="123"/>
        <v>1.0652727141485498</v>
      </c>
      <c r="EI75" s="66">
        <f t="shared" si="124"/>
        <v>767.3945467087857</v>
      </c>
      <c r="EJ75" s="66">
        <f t="shared" si="125"/>
        <v>370.61962280785713</v>
      </c>
      <c r="EK75" s="66">
        <f t="shared" si="126"/>
        <v>2.4442534016856768E-2</v>
      </c>
      <c r="EL75" s="66">
        <f t="shared" si="127"/>
        <v>2.3559886955136937</v>
      </c>
      <c r="EM75" s="67">
        <f t="shared" si="128"/>
        <v>0.99269405888835782</v>
      </c>
      <c r="EN75" s="67">
        <f t="shared" si="129"/>
        <v>0.49322165148069869</v>
      </c>
      <c r="EO75" s="67">
        <f t="shared" si="130"/>
        <v>4.0802351710060512</v>
      </c>
      <c r="EP75" s="67">
        <f t="shared" si="131"/>
        <v>1.0652727141485498</v>
      </c>
      <c r="EQ75" s="66">
        <f t="shared" si="132"/>
        <v>0.3876332636589328</v>
      </c>
      <c r="ER75" s="66">
        <f t="shared" si="133"/>
        <v>97.469622807857149</v>
      </c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</row>
    <row r="76" spans="15:160" x14ac:dyDescent="0.25">
      <c r="S76" s="50">
        <v>0.14000000000000001</v>
      </c>
      <c r="T76" s="56">
        <f t="shared" si="5"/>
        <v>382.01561887215769</v>
      </c>
      <c r="U76" s="66">
        <f t="shared" si="6"/>
        <v>2.3713383145277222E-2</v>
      </c>
      <c r="V76" s="66">
        <f t="shared" si="7"/>
        <v>2.2857066531697767</v>
      </c>
      <c r="W76" s="67">
        <f t="shared" si="8"/>
        <v>0.99291122976151669</v>
      </c>
      <c r="X76" s="67">
        <f t="shared" si="9"/>
        <v>0.50373144711344997</v>
      </c>
      <c r="Y76" s="67">
        <f t="shared" si="10"/>
        <v>3.7546178851752745</v>
      </c>
      <c r="Z76" s="67">
        <f t="shared" si="11"/>
        <v>1.071588551303976</v>
      </c>
      <c r="AA76" s="66">
        <f t="shared" si="12"/>
        <v>778.68751300628026</v>
      </c>
      <c r="AB76" s="66">
        <f t="shared" si="13"/>
        <v>371.00941579840969</v>
      </c>
      <c r="AC76" s="66">
        <f t="shared" si="14"/>
        <v>2.4416853998977407E-2</v>
      </c>
      <c r="AD76" s="66">
        <f t="shared" si="15"/>
        <v>2.3535134271236555</v>
      </c>
      <c r="AE76" s="67">
        <f t="shared" si="16"/>
        <v>0.99270170663817126</v>
      </c>
      <c r="AF76" s="67">
        <f t="shared" si="17"/>
        <v>0.49358804429090114</v>
      </c>
      <c r="AG76" s="67">
        <f t="shared" si="18"/>
        <v>3.852944120429969</v>
      </c>
      <c r="AH76" s="67">
        <f t="shared" si="19"/>
        <v>1.0745773110059791</v>
      </c>
      <c r="AI76" s="66">
        <f t="shared" si="20"/>
        <v>763.9502318636346</v>
      </c>
      <c r="AJ76" s="66">
        <f t="shared" si="21"/>
        <v>370.49980542867331</v>
      </c>
      <c r="AK76" s="66">
        <f t="shared" si="22"/>
        <v>2.4450438583400659E-2</v>
      </c>
      <c r="AL76" s="66">
        <f t="shared" si="23"/>
        <v>2.356750607900008</v>
      </c>
      <c r="AM76" s="67">
        <f t="shared" si="24"/>
        <v>0.99269170484627511</v>
      </c>
      <c r="AN76" s="67">
        <f t="shared" si="25"/>
        <v>0.49310892685849389</v>
      </c>
      <c r="AO76" s="67">
        <f t="shared" si="26"/>
        <v>3.8576208977336148</v>
      </c>
      <c r="AP76" s="67">
        <f t="shared" si="27"/>
        <v>1.0747212518724483</v>
      </c>
      <c r="AQ76" s="66">
        <f t="shared" si="28"/>
        <v>763.22239759062836</v>
      </c>
      <c r="AR76" s="66">
        <f t="shared" si="29"/>
        <v>370.47442981894562</v>
      </c>
      <c r="AS76" s="66">
        <f t="shared" si="30"/>
        <v>2.4452113313792895E-2</v>
      </c>
      <c r="AT76" s="66">
        <f t="shared" si="31"/>
        <v>2.356912033301704</v>
      </c>
      <c r="AU76" s="67">
        <f t="shared" si="32"/>
        <v>0.99269120609910999</v>
      </c>
      <c r="AV76" s="67">
        <f t="shared" si="33"/>
        <v>0.49308504734473313</v>
      </c>
      <c r="AW76" s="67">
        <f t="shared" si="34"/>
        <v>3.8578540644052608</v>
      </c>
      <c r="AX76" s="67">
        <f t="shared" si="35"/>
        <v>1.0747284326176798</v>
      </c>
      <c r="AY76" s="66">
        <f t="shared" si="36"/>
        <v>763.18604633260759</v>
      </c>
      <c r="AZ76" s="66">
        <f t="shared" si="37"/>
        <v>370.47316193087875</v>
      </c>
      <c r="BA76" s="66">
        <f t="shared" si="38"/>
        <v>2.4452196997432809E-2</v>
      </c>
      <c r="BB76" s="66">
        <f t="shared" si="39"/>
        <v>2.3569200994747734</v>
      </c>
      <c r="BC76" s="67">
        <f t="shared" si="40"/>
        <v>0.99269118117750621</v>
      </c>
      <c r="BD76" s="67">
        <f t="shared" si="41"/>
        <v>0.49308385415337785</v>
      </c>
      <c r="BE76" s="67">
        <f t="shared" si="42"/>
        <v>3.85786571526218</v>
      </c>
      <c r="BF76" s="67">
        <f t="shared" si="43"/>
        <v>1.0747287914356429</v>
      </c>
      <c r="BG76" s="66">
        <f t="shared" si="44"/>
        <v>763.1842297754489</v>
      </c>
      <c r="BH76" s="66">
        <f t="shared" si="45"/>
        <v>370.47309857026073</v>
      </c>
      <c r="BI76" s="66">
        <f t="shared" si="46"/>
        <v>2.4452201179399918E-2</v>
      </c>
      <c r="BJ76" s="66">
        <f t="shared" si="47"/>
        <v>2.3569205025699365</v>
      </c>
      <c r="BK76" s="67">
        <f t="shared" si="48"/>
        <v>0.99269117993208567</v>
      </c>
      <c r="BL76" s="67">
        <f t="shared" si="49"/>
        <v>0.49308379452546647</v>
      </c>
      <c r="BM76" s="67">
        <f t="shared" si="50"/>
        <v>3.8578662974963729</v>
      </c>
      <c r="BN76" s="67">
        <f t="shared" si="51"/>
        <v>1.0747288093670626</v>
      </c>
      <c r="BO76" s="66">
        <f t="shared" si="52"/>
        <v>763.18413899531663</v>
      </c>
      <c r="BP76" s="66">
        <f t="shared" si="53"/>
        <v>370.47309540389119</v>
      </c>
      <c r="BQ76" s="66">
        <f t="shared" si="54"/>
        <v>2.4452201388388654E-2</v>
      </c>
      <c r="BR76" s="66">
        <f t="shared" si="55"/>
        <v>2.3569205227141286</v>
      </c>
      <c r="BS76" s="67">
        <f t="shared" si="56"/>
        <v>0.99269117986984734</v>
      </c>
      <c r="BT76" s="67">
        <f t="shared" si="57"/>
        <v>0.49308379154563414</v>
      </c>
      <c r="BU76" s="67">
        <f t="shared" si="58"/>
        <v>3.8578663265928208</v>
      </c>
      <c r="BV76" s="67">
        <f t="shared" si="59"/>
        <v>1.0747288102631636</v>
      </c>
      <c r="BW76" s="66">
        <f t="shared" si="60"/>
        <v>763.18413445868828</v>
      </c>
      <c r="BX76" s="66">
        <f t="shared" si="61"/>
        <v>370.47309524565571</v>
      </c>
      <c r="BY76" s="66">
        <f t="shared" si="62"/>
        <v>2.4452201398832616E-2</v>
      </c>
      <c r="BZ76" s="66">
        <f t="shared" si="63"/>
        <v>2.3569205237208104</v>
      </c>
      <c r="CA76" s="67">
        <f t="shared" si="64"/>
        <v>0.99269117986673705</v>
      </c>
      <c r="CB76" s="67">
        <f t="shared" si="65"/>
        <v>0.49308379139672059</v>
      </c>
      <c r="CC76" s="67">
        <f t="shared" si="66"/>
        <v>3.8578663280468799</v>
      </c>
      <c r="CD76" s="67">
        <f t="shared" si="67"/>
        <v>1.0747288103079453</v>
      </c>
      <c r="CE76" s="66">
        <f t="shared" si="68"/>
        <v>763.18413423197569</v>
      </c>
      <c r="CF76" s="66">
        <f t="shared" si="69"/>
        <v>370.473095237748</v>
      </c>
      <c r="CG76" s="66">
        <f t="shared" si="70"/>
        <v>2.4452201399354546E-2</v>
      </c>
      <c r="CH76" s="66">
        <f t="shared" si="71"/>
        <v>2.3569205237711186</v>
      </c>
      <c r="CI76" s="67">
        <f t="shared" si="72"/>
        <v>0.99269117986658162</v>
      </c>
      <c r="CJ76" s="67">
        <f t="shared" si="73"/>
        <v>0.49308379138927871</v>
      </c>
      <c r="CK76" s="67">
        <f t="shared" si="74"/>
        <v>3.8578663281195475</v>
      </c>
      <c r="CL76" s="67">
        <f t="shared" si="75"/>
        <v>1.0747288103101833</v>
      </c>
      <c r="CM76" s="66">
        <f t="shared" si="76"/>
        <v>763.18413422064543</v>
      </c>
      <c r="CN76" s="66">
        <f t="shared" si="77"/>
        <v>370.47309523735282</v>
      </c>
      <c r="CO76" s="66">
        <f t="shared" si="78"/>
        <v>2.4452201399380629E-2</v>
      </c>
      <c r="CP76" s="66">
        <f t="shared" si="79"/>
        <v>2.356920523773633</v>
      </c>
      <c r="CQ76" s="67">
        <f t="shared" si="80"/>
        <v>0.99269117986657385</v>
      </c>
      <c r="CR76" s="67">
        <f t="shared" si="81"/>
        <v>0.49308379138890673</v>
      </c>
      <c r="CS76" s="67">
        <f t="shared" si="82"/>
        <v>3.857866328123178</v>
      </c>
      <c r="CT76" s="67">
        <f t="shared" si="83"/>
        <v>1.074728810310295</v>
      </c>
      <c r="CU76" s="66">
        <f t="shared" si="84"/>
        <v>763.18413422007893</v>
      </c>
      <c r="CV76" s="66">
        <f t="shared" si="85"/>
        <v>370.47309523733315</v>
      </c>
      <c r="CW76" s="66">
        <f t="shared" si="86"/>
        <v>2.4452201399381923E-2</v>
      </c>
      <c r="CX76" s="66">
        <f t="shared" si="87"/>
        <v>2.3569205237737578</v>
      </c>
      <c r="CY76" s="67">
        <f t="shared" si="88"/>
        <v>0.9926911798665734</v>
      </c>
      <c r="CZ76" s="67">
        <f t="shared" si="89"/>
        <v>0.4930837913888883</v>
      </c>
      <c r="DA76" s="67">
        <f t="shared" si="90"/>
        <v>3.8578663281233596</v>
      </c>
      <c r="DB76" s="67">
        <f t="shared" si="91"/>
        <v>1.0747288103103005</v>
      </c>
      <c r="DC76" s="66">
        <f t="shared" si="92"/>
        <v>763.18413422005085</v>
      </c>
      <c r="DD76" s="66">
        <f t="shared" si="93"/>
        <v>370.47309523733213</v>
      </c>
      <c r="DE76" s="66">
        <f t="shared" si="94"/>
        <v>2.4452201399381993E-2</v>
      </c>
      <c r="DF76" s="66">
        <f t="shared" si="95"/>
        <v>2.3569205237737645</v>
      </c>
      <c r="DG76" s="67">
        <f t="shared" si="96"/>
        <v>0.9926911798665734</v>
      </c>
      <c r="DH76" s="67">
        <f t="shared" si="97"/>
        <v>0.4930837913888873</v>
      </c>
      <c r="DI76" s="67">
        <f t="shared" si="98"/>
        <v>3.8578663281233698</v>
      </c>
      <c r="DJ76" s="67">
        <f t="shared" si="99"/>
        <v>1.074728810310301</v>
      </c>
      <c r="DK76" s="66">
        <f t="shared" si="100"/>
        <v>763.18413422004983</v>
      </c>
      <c r="DL76" s="66">
        <f t="shared" si="101"/>
        <v>370.47309523733213</v>
      </c>
      <c r="DM76" s="66">
        <f t="shared" si="102"/>
        <v>2.4452201399381993E-2</v>
      </c>
      <c r="DN76" s="66">
        <f t="shared" si="103"/>
        <v>2.3569205237737645</v>
      </c>
      <c r="DO76" s="67">
        <f t="shared" si="104"/>
        <v>0.9926911798665734</v>
      </c>
      <c r="DP76" s="67">
        <f t="shared" si="105"/>
        <v>0.4930837913888873</v>
      </c>
      <c r="DQ76" s="67">
        <f t="shared" si="106"/>
        <v>3.8578663281233698</v>
      </c>
      <c r="DR76" s="67">
        <f t="shared" si="107"/>
        <v>1.074728810310301</v>
      </c>
      <c r="DS76" s="66">
        <f t="shared" si="108"/>
        <v>763.18413422004983</v>
      </c>
      <c r="DT76" s="66">
        <f t="shared" si="109"/>
        <v>370.47309523733213</v>
      </c>
      <c r="DU76" s="66">
        <f t="shared" si="110"/>
        <v>2.4452201399381993E-2</v>
      </c>
      <c r="DV76" s="66">
        <f t="shared" si="111"/>
        <v>2.3569205237737645</v>
      </c>
      <c r="DW76" s="67">
        <f t="shared" si="112"/>
        <v>0.9926911798665734</v>
      </c>
      <c r="DX76" s="67">
        <f t="shared" si="113"/>
        <v>0.4930837913888873</v>
      </c>
      <c r="DY76" s="67">
        <f t="shared" si="114"/>
        <v>3.8578663281233698</v>
      </c>
      <c r="DZ76" s="67">
        <f t="shared" si="115"/>
        <v>1.074728810310301</v>
      </c>
      <c r="EA76" s="66">
        <f t="shared" si="116"/>
        <v>763.18413422004983</v>
      </c>
      <c r="EB76" s="66">
        <f t="shared" si="117"/>
        <v>370.47309523733213</v>
      </c>
      <c r="EC76" s="66">
        <f t="shared" si="118"/>
        <v>2.4452201399381993E-2</v>
      </c>
      <c r="ED76" s="66">
        <f t="shared" si="119"/>
        <v>2.3569205237737645</v>
      </c>
      <c r="EE76" s="67">
        <f t="shared" si="120"/>
        <v>0.9926911798665734</v>
      </c>
      <c r="EF76" s="67">
        <f t="shared" si="121"/>
        <v>0.4930837913888873</v>
      </c>
      <c r="EG76" s="67">
        <f t="shared" si="122"/>
        <v>3.8578663281233698</v>
      </c>
      <c r="EH76" s="67">
        <f t="shared" si="123"/>
        <v>1.074728810310301</v>
      </c>
      <c r="EI76" s="66">
        <f t="shared" si="124"/>
        <v>763.18413422004983</v>
      </c>
      <c r="EJ76" s="66">
        <f t="shared" si="125"/>
        <v>370.47309523733213</v>
      </c>
      <c r="EK76" s="66">
        <f t="shared" si="126"/>
        <v>2.4452201399381993E-2</v>
      </c>
      <c r="EL76" s="66">
        <f t="shared" si="127"/>
        <v>2.3569205237737645</v>
      </c>
      <c r="EM76" s="67">
        <f t="shared" si="128"/>
        <v>0.9926911798665734</v>
      </c>
      <c r="EN76" s="67">
        <f t="shared" si="129"/>
        <v>0.4930837913888873</v>
      </c>
      <c r="EO76" s="67">
        <f t="shared" si="130"/>
        <v>3.8578663281233698</v>
      </c>
      <c r="EP76" s="67">
        <f t="shared" si="131"/>
        <v>1.074728810310301</v>
      </c>
      <c r="EQ76" s="66">
        <f t="shared" si="132"/>
        <v>0.39253494577121395</v>
      </c>
      <c r="ER76" s="66">
        <f t="shared" si="133"/>
        <v>97.323095237332154</v>
      </c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</row>
    <row r="77" spans="15:160" x14ac:dyDescent="0.25">
      <c r="S77" s="50">
        <v>0.15</v>
      </c>
      <c r="T77" s="56">
        <f t="shared" si="5"/>
        <v>381.98316142476989</v>
      </c>
      <c r="U77" s="66">
        <f t="shared" si="6"/>
        <v>2.3715398092436026E-2</v>
      </c>
      <c r="V77" s="66">
        <f t="shared" si="7"/>
        <v>2.2859008716875837</v>
      </c>
      <c r="W77" s="67">
        <f t="shared" si="8"/>
        <v>0.99291062956259968</v>
      </c>
      <c r="X77" s="67">
        <f t="shared" si="9"/>
        <v>0.50370209777597663</v>
      </c>
      <c r="Y77" s="67">
        <f t="shared" si="10"/>
        <v>3.5632425084027477</v>
      </c>
      <c r="Z77" s="67">
        <f t="shared" si="11"/>
        <v>1.0811589379605548</v>
      </c>
      <c r="AA77" s="66">
        <f t="shared" si="12"/>
        <v>774.91806890901842</v>
      </c>
      <c r="AB77" s="66">
        <f t="shared" si="13"/>
        <v>370.87982413596467</v>
      </c>
      <c r="AC77" s="66">
        <f t="shared" si="14"/>
        <v>2.4425385659357632E-2</v>
      </c>
      <c r="AD77" s="66">
        <f t="shared" si="15"/>
        <v>2.3543357843880828</v>
      </c>
      <c r="AE77" s="67">
        <f t="shared" si="16"/>
        <v>0.99269916582327689</v>
      </c>
      <c r="AF77" s="67">
        <f t="shared" si="17"/>
        <v>0.49346628759648686</v>
      </c>
      <c r="AG77" s="67">
        <f t="shared" si="18"/>
        <v>3.6507174119899695</v>
      </c>
      <c r="AH77" s="67">
        <f t="shared" si="19"/>
        <v>1.084539354116318</v>
      </c>
      <c r="AI77" s="66">
        <f t="shared" si="20"/>
        <v>760.47907156279871</v>
      </c>
      <c r="AJ77" s="66">
        <f t="shared" si="21"/>
        <v>370.37860703857302</v>
      </c>
      <c r="AK77" s="66">
        <f t="shared" si="22"/>
        <v>2.4458439460711714E-2</v>
      </c>
      <c r="AL77" s="66">
        <f t="shared" si="23"/>
        <v>2.3575218035741567</v>
      </c>
      <c r="AM77" s="67">
        <f t="shared" si="24"/>
        <v>0.99268932212777328</v>
      </c>
      <c r="AN77" s="67">
        <f t="shared" si="25"/>
        <v>0.49299485501337648</v>
      </c>
      <c r="AO77" s="67">
        <f t="shared" si="26"/>
        <v>3.6547649947572118</v>
      </c>
      <c r="AP77" s="67">
        <f t="shared" si="27"/>
        <v>1.0846980511659197</v>
      </c>
      <c r="AQ77" s="66">
        <f t="shared" si="28"/>
        <v>759.78307407742875</v>
      </c>
      <c r="AR77" s="66">
        <f t="shared" si="29"/>
        <v>370.35425136365029</v>
      </c>
      <c r="AS77" s="66">
        <f t="shared" si="30"/>
        <v>2.4460047925575903E-2</v>
      </c>
      <c r="AT77" s="66">
        <f t="shared" si="31"/>
        <v>2.3576768417152332</v>
      </c>
      <c r="AU77" s="67">
        <f t="shared" si="32"/>
        <v>0.99268884311612016</v>
      </c>
      <c r="AV77" s="67">
        <f t="shared" si="33"/>
        <v>0.4929719256448552</v>
      </c>
      <c r="AW77" s="67">
        <f t="shared" si="34"/>
        <v>3.654961898370134</v>
      </c>
      <c r="AX77" s="67">
        <f t="shared" si="35"/>
        <v>1.0847057766718566</v>
      </c>
      <c r="AY77" s="66">
        <f t="shared" si="36"/>
        <v>759.74915208223558</v>
      </c>
      <c r="AZ77" s="66">
        <f t="shared" si="37"/>
        <v>370.35306383471925</v>
      </c>
      <c r="BA77" s="66">
        <f t="shared" si="38"/>
        <v>2.4460126356180112E-2</v>
      </c>
      <c r="BB77" s="66">
        <f t="shared" si="39"/>
        <v>2.3576844015540273</v>
      </c>
      <c r="BC77" s="67">
        <f t="shared" si="40"/>
        <v>0.99268881975896472</v>
      </c>
      <c r="BD77" s="67">
        <f t="shared" si="41"/>
        <v>0.49297080760963663</v>
      </c>
      <c r="BE77" s="67">
        <f t="shared" si="42"/>
        <v>3.6549714994750113</v>
      </c>
      <c r="BF77" s="67">
        <f t="shared" si="43"/>
        <v>1.0847061533835329</v>
      </c>
      <c r="BG77" s="66">
        <f t="shared" si="44"/>
        <v>759.74749788004669</v>
      </c>
      <c r="BH77" s="66">
        <f t="shared" si="45"/>
        <v>370.35300592390047</v>
      </c>
      <c r="BI77" s="66">
        <f t="shared" si="46"/>
        <v>2.446013018092548E-2</v>
      </c>
      <c r="BJ77" s="66">
        <f t="shared" si="47"/>
        <v>2.3576847702169839</v>
      </c>
      <c r="BK77" s="67">
        <f t="shared" si="48"/>
        <v>0.99268881861993008</v>
      </c>
      <c r="BL77" s="67">
        <f t="shared" si="49"/>
        <v>0.49297075308761701</v>
      </c>
      <c r="BM77" s="67">
        <f t="shared" si="50"/>
        <v>3.6549719676819716</v>
      </c>
      <c r="BN77" s="67">
        <f t="shared" si="51"/>
        <v>1.0847061717542641</v>
      </c>
      <c r="BO77" s="66">
        <f t="shared" si="52"/>
        <v>759.74741721095313</v>
      </c>
      <c r="BP77" s="66">
        <f t="shared" si="53"/>
        <v>370.35300309980937</v>
      </c>
      <c r="BQ77" s="66">
        <f t="shared" si="54"/>
        <v>2.4460130367443846E-2</v>
      </c>
      <c r="BR77" s="66">
        <f t="shared" si="55"/>
        <v>2.3576847881952818</v>
      </c>
      <c r="BS77" s="67">
        <f t="shared" si="56"/>
        <v>0.99268881856438373</v>
      </c>
      <c r="BT77" s="67">
        <f t="shared" si="57"/>
        <v>0.49297075042878447</v>
      </c>
      <c r="BU77" s="67">
        <f t="shared" si="58"/>
        <v>3.6549719905146545</v>
      </c>
      <c r="BV77" s="67">
        <f t="shared" si="59"/>
        <v>1.0847061726501352</v>
      </c>
      <c r="BW77" s="66">
        <f t="shared" si="60"/>
        <v>759.74741327702543</v>
      </c>
      <c r="BX77" s="66">
        <f t="shared" si="61"/>
        <v>370.35300296208914</v>
      </c>
      <c r="BY77" s="66">
        <f t="shared" si="62"/>
        <v>2.446013037653964E-2</v>
      </c>
      <c r="BZ77" s="66">
        <f t="shared" si="63"/>
        <v>2.3576847890720152</v>
      </c>
      <c r="CA77" s="67">
        <f t="shared" si="64"/>
        <v>0.9926888185616749</v>
      </c>
      <c r="CB77" s="67">
        <f t="shared" si="65"/>
        <v>0.49297075029912335</v>
      </c>
      <c r="CC77" s="67">
        <f t="shared" si="66"/>
        <v>3.6549719916281185</v>
      </c>
      <c r="CD77" s="67">
        <f t="shared" si="67"/>
        <v>1.0847061726938236</v>
      </c>
      <c r="CE77" s="66">
        <f t="shared" si="68"/>
        <v>759.74741308518219</v>
      </c>
      <c r="CF77" s="66">
        <f t="shared" si="69"/>
        <v>370.35300295537297</v>
      </c>
      <c r="CG77" s="66">
        <f t="shared" si="70"/>
        <v>2.4460130376983212E-2</v>
      </c>
      <c r="CH77" s="66">
        <f t="shared" si="71"/>
        <v>2.3576847891147708</v>
      </c>
      <c r="CI77" s="67">
        <f t="shared" si="72"/>
        <v>0.99268881856154279</v>
      </c>
      <c r="CJ77" s="67">
        <f t="shared" si="73"/>
        <v>0.49297075029280013</v>
      </c>
      <c r="CK77" s="67">
        <f t="shared" si="74"/>
        <v>3.6549719916824173</v>
      </c>
      <c r="CL77" s="67">
        <f t="shared" si="75"/>
        <v>1.0847061726959542</v>
      </c>
      <c r="CM77" s="66">
        <f t="shared" si="76"/>
        <v>759.74741307582713</v>
      </c>
      <c r="CN77" s="66">
        <f t="shared" si="77"/>
        <v>370.35300295504544</v>
      </c>
      <c r="CO77" s="66">
        <f t="shared" si="78"/>
        <v>2.4460130377004844E-2</v>
      </c>
      <c r="CP77" s="66">
        <f t="shared" si="79"/>
        <v>2.3576847891168558</v>
      </c>
      <c r="CQ77" s="67">
        <f t="shared" si="80"/>
        <v>0.99268881856153635</v>
      </c>
      <c r="CR77" s="67">
        <f t="shared" si="81"/>
        <v>0.49297075029249177</v>
      </c>
      <c r="CS77" s="67">
        <f t="shared" si="82"/>
        <v>3.6549719916850654</v>
      </c>
      <c r="CT77" s="67">
        <f t="shared" si="83"/>
        <v>1.0847061726960581</v>
      </c>
      <c r="CU77" s="66">
        <f t="shared" si="84"/>
        <v>759.74741307537101</v>
      </c>
      <c r="CV77" s="66">
        <f t="shared" si="85"/>
        <v>370.35300295502952</v>
      </c>
      <c r="CW77" s="66">
        <f t="shared" si="86"/>
        <v>2.4460130377005892E-2</v>
      </c>
      <c r="CX77" s="66">
        <f t="shared" si="87"/>
        <v>2.357684789116957</v>
      </c>
      <c r="CY77" s="67">
        <f t="shared" si="88"/>
        <v>0.99268881856153601</v>
      </c>
      <c r="CZ77" s="67">
        <f t="shared" si="89"/>
        <v>0.49297075029247683</v>
      </c>
      <c r="DA77" s="67">
        <f t="shared" si="90"/>
        <v>3.6549719916851928</v>
      </c>
      <c r="DB77" s="67">
        <f t="shared" si="91"/>
        <v>1.084706172696063</v>
      </c>
      <c r="DC77" s="66">
        <f t="shared" si="92"/>
        <v>759.74741307534885</v>
      </c>
      <c r="DD77" s="66">
        <f t="shared" si="93"/>
        <v>370.35300295502873</v>
      </c>
      <c r="DE77" s="66">
        <f t="shared" si="94"/>
        <v>2.4460130377005947E-2</v>
      </c>
      <c r="DF77" s="66">
        <f t="shared" si="95"/>
        <v>2.3576847891169619</v>
      </c>
      <c r="DG77" s="67">
        <f t="shared" si="96"/>
        <v>0.99268881856153601</v>
      </c>
      <c r="DH77" s="67">
        <f t="shared" si="97"/>
        <v>0.49297075029247611</v>
      </c>
      <c r="DI77" s="67">
        <f t="shared" si="98"/>
        <v>3.6549719916852008</v>
      </c>
      <c r="DJ77" s="67">
        <f t="shared" si="99"/>
        <v>1.0847061726960634</v>
      </c>
      <c r="DK77" s="66">
        <f t="shared" si="100"/>
        <v>759.74741307534782</v>
      </c>
      <c r="DL77" s="66">
        <f t="shared" si="101"/>
        <v>370.35300295502873</v>
      </c>
      <c r="DM77" s="66">
        <f t="shared" si="102"/>
        <v>2.4460130377005947E-2</v>
      </c>
      <c r="DN77" s="66">
        <f t="shared" si="103"/>
        <v>2.3576847891169619</v>
      </c>
      <c r="DO77" s="67">
        <f t="shared" si="104"/>
        <v>0.99268881856153601</v>
      </c>
      <c r="DP77" s="67">
        <f t="shared" si="105"/>
        <v>0.49297075029247611</v>
      </c>
      <c r="DQ77" s="67">
        <f t="shared" si="106"/>
        <v>3.6549719916852008</v>
      </c>
      <c r="DR77" s="67">
        <f t="shared" si="107"/>
        <v>1.0847061726960634</v>
      </c>
      <c r="DS77" s="66">
        <f t="shared" si="108"/>
        <v>759.74741307534782</v>
      </c>
      <c r="DT77" s="66">
        <f t="shared" si="109"/>
        <v>370.35300295502873</v>
      </c>
      <c r="DU77" s="66">
        <f t="shared" si="110"/>
        <v>2.4460130377005947E-2</v>
      </c>
      <c r="DV77" s="66">
        <f t="shared" si="111"/>
        <v>2.3576847891169619</v>
      </c>
      <c r="DW77" s="67">
        <f t="shared" si="112"/>
        <v>0.99268881856153601</v>
      </c>
      <c r="DX77" s="67">
        <f t="shared" si="113"/>
        <v>0.49297075029247611</v>
      </c>
      <c r="DY77" s="67">
        <f t="shared" si="114"/>
        <v>3.6549719916852008</v>
      </c>
      <c r="DZ77" s="67">
        <f t="shared" si="115"/>
        <v>1.0847061726960634</v>
      </c>
      <c r="EA77" s="66">
        <f t="shared" si="116"/>
        <v>759.74741307534782</v>
      </c>
      <c r="EB77" s="66">
        <f t="shared" si="117"/>
        <v>370.35300295502873</v>
      </c>
      <c r="EC77" s="66">
        <f t="shared" si="118"/>
        <v>2.4460130377005947E-2</v>
      </c>
      <c r="ED77" s="66">
        <f t="shared" si="119"/>
        <v>2.3576847891169619</v>
      </c>
      <c r="EE77" s="67">
        <f t="shared" si="120"/>
        <v>0.99268881856153601</v>
      </c>
      <c r="EF77" s="67">
        <f t="shared" si="121"/>
        <v>0.49297075029247611</v>
      </c>
      <c r="EG77" s="67">
        <f t="shared" si="122"/>
        <v>3.6549719916852008</v>
      </c>
      <c r="EH77" s="67">
        <f t="shared" si="123"/>
        <v>1.0847061726960634</v>
      </c>
      <c r="EI77" s="66">
        <f t="shared" si="124"/>
        <v>759.74741307534782</v>
      </c>
      <c r="EJ77" s="66">
        <f t="shared" si="125"/>
        <v>370.35300295502873</v>
      </c>
      <c r="EK77" s="66">
        <f t="shared" si="126"/>
        <v>2.4460130377005947E-2</v>
      </c>
      <c r="EL77" s="66">
        <f t="shared" si="127"/>
        <v>2.3576847891169619</v>
      </c>
      <c r="EM77" s="67">
        <f t="shared" si="128"/>
        <v>0.99268881856153601</v>
      </c>
      <c r="EN77" s="67">
        <f t="shared" si="129"/>
        <v>0.49297075029247611</v>
      </c>
      <c r="EO77" s="67">
        <f t="shared" si="130"/>
        <v>3.6549719916852008</v>
      </c>
      <c r="EP77" s="67">
        <f t="shared" si="131"/>
        <v>1.0847061726960634</v>
      </c>
      <c r="EQ77" s="66">
        <f t="shared" si="132"/>
        <v>0.39665992369564235</v>
      </c>
      <c r="ER77" s="66">
        <f t="shared" si="133"/>
        <v>97.203002955028751</v>
      </c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</row>
    <row r="78" spans="15:160" x14ac:dyDescent="0.25">
      <c r="S78" s="50">
        <v>0.16</v>
      </c>
      <c r="T78" s="56">
        <f t="shared" si="5"/>
        <v>381.95070397738215</v>
      </c>
      <c r="U78" s="66">
        <f t="shared" si="6"/>
        <v>2.3717413382047615E-2</v>
      </c>
      <c r="V78" s="66">
        <f t="shared" si="7"/>
        <v>2.2860951232140341</v>
      </c>
      <c r="W78" s="67">
        <f t="shared" si="8"/>
        <v>0.99291002926203809</v>
      </c>
      <c r="X78" s="67">
        <f t="shared" si="9"/>
        <v>0.50367274516084271</v>
      </c>
      <c r="Y78" s="67">
        <f t="shared" si="10"/>
        <v>3.3880832948577182</v>
      </c>
      <c r="Z78" s="67">
        <f t="shared" si="11"/>
        <v>1.0912238790241418</v>
      </c>
      <c r="AA78" s="66">
        <f t="shared" si="12"/>
        <v>771.77042911781268</v>
      </c>
      <c r="AB78" s="66">
        <f t="shared" si="13"/>
        <v>370.77121493164452</v>
      </c>
      <c r="AC78" s="66">
        <f t="shared" si="14"/>
        <v>2.4432540534371765E-2</v>
      </c>
      <c r="AD78" s="66">
        <f t="shared" si="15"/>
        <v>2.3550254348408339</v>
      </c>
      <c r="AE78" s="67">
        <f t="shared" si="16"/>
        <v>0.99269703503402629</v>
      </c>
      <c r="AF78" s="67">
        <f t="shared" si="17"/>
        <v>0.49336420238272061</v>
      </c>
      <c r="AG78" s="67">
        <f t="shared" si="18"/>
        <v>3.4658527841074789</v>
      </c>
      <c r="AH78" s="67">
        <f t="shared" si="19"/>
        <v>1.0950077729477876</v>
      </c>
      <c r="AI78" s="66">
        <f t="shared" si="20"/>
        <v>757.63175118997833</v>
      </c>
      <c r="AJ78" s="66">
        <f t="shared" si="21"/>
        <v>370.27885277461735</v>
      </c>
      <c r="AK78" s="66">
        <f t="shared" si="22"/>
        <v>2.4465028639671368E-2</v>
      </c>
      <c r="AL78" s="66">
        <f t="shared" si="23"/>
        <v>2.358156927212768</v>
      </c>
      <c r="AM78" s="67">
        <f t="shared" si="24"/>
        <v>0.99268735982743428</v>
      </c>
      <c r="AN78" s="67">
        <f t="shared" si="25"/>
        <v>0.49290093015590541</v>
      </c>
      <c r="AO78" s="67">
        <f t="shared" si="26"/>
        <v>3.4693558749313591</v>
      </c>
      <c r="AP78" s="67">
        <f t="shared" si="27"/>
        <v>1.0951810460046534</v>
      </c>
      <c r="AQ78" s="66">
        <f t="shared" si="28"/>
        <v>756.96608582732938</v>
      </c>
      <c r="AR78" s="66">
        <f t="shared" si="29"/>
        <v>370.25548741436751</v>
      </c>
      <c r="AS78" s="66">
        <f t="shared" si="30"/>
        <v>2.4466572530922461E-2</v>
      </c>
      <c r="AT78" s="66">
        <f t="shared" si="31"/>
        <v>2.3583057411750259</v>
      </c>
      <c r="AU78" s="67">
        <f t="shared" si="32"/>
        <v>0.99268690004714177</v>
      </c>
      <c r="AV78" s="67">
        <f t="shared" si="33"/>
        <v>0.49287892548497425</v>
      </c>
      <c r="AW78" s="67">
        <f t="shared" si="34"/>
        <v>3.4695222800834005</v>
      </c>
      <c r="AX78" s="67">
        <f t="shared" si="35"/>
        <v>1.0951892831941872</v>
      </c>
      <c r="AY78" s="66">
        <f t="shared" si="36"/>
        <v>756.9344022251139</v>
      </c>
      <c r="AZ78" s="66">
        <f t="shared" si="37"/>
        <v>370.25437487751196</v>
      </c>
      <c r="BA78" s="66">
        <f t="shared" si="38"/>
        <v>2.4466646047848976E-2</v>
      </c>
      <c r="BB78" s="66">
        <f t="shared" si="39"/>
        <v>2.3583128273898875</v>
      </c>
      <c r="BC78" s="67">
        <f t="shared" si="40"/>
        <v>0.9926868781533551</v>
      </c>
      <c r="BD78" s="67">
        <f t="shared" si="41"/>
        <v>0.49287787769229796</v>
      </c>
      <c r="BE78" s="67">
        <f t="shared" si="42"/>
        <v>3.469530203800764</v>
      </c>
      <c r="BF78" s="67">
        <f t="shared" si="43"/>
        <v>1.0951896754388943</v>
      </c>
      <c r="BG78" s="66">
        <f t="shared" si="44"/>
        <v>756.93289340396132</v>
      </c>
      <c r="BH78" s="66">
        <f t="shared" si="45"/>
        <v>370.25432189587207</v>
      </c>
      <c r="BI78" s="66">
        <f t="shared" si="46"/>
        <v>2.446664954891015E-2</v>
      </c>
      <c r="BJ78" s="66">
        <f t="shared" si="47"/>
        <v>2.3583131648532838</v>
      </c>
      <c r="BK78" s="67">
        <f t="shared" si="48"/>
        <v>0.9926868771107179</v>
      </c>
      <c r="BL78" s="67">
        <f t="shared" si="49"/>
        <v>0.49287782779382777</v>
      </c>
      <c r="BM78" s="67">
        <f t="shared" si="50"/>
        <v>3.4695305811477914</v>
      </c>
      <c r="BN78" s="67">
        <f t="shared" si="51"/>
        <v>1.0951896941185901</v>
      </c>
      <c r="BO78" s="66">
        <f t="shared" si="52"/>
        <v>756.93282154984195</v>
      </c>
      <c r="BP78" s="66">
        <f t="shared" si="53"/>
        <v>370.25431937274186</v>
      </c>
      <c r="BQ78" s="66">
        <f t="shared" si="54"/>
        <v>2.4466649715640255E-2</v>
      </c>
      <c r="BR78" s="66">
        <f t="shared" si="55"/>
        <v>2.3583131809242137</v>
      </c>
      <c r="BS78" s="67">
        <f t="shared" si="56"/>
        <v>0.99268687706106462</v>
      </c>
      <c r="BT78" s="67">
        <f t="shared" si="57"/>
        <v>0.49287782541752623</v>
      </c>
      <c r="BU78" s="67">
        <f t="shared" si="58"/>
        <v>3.4695305991180887</v>
      </c>
      <c r="BV78" s="67">
        <f t="shared" si="59"/>
        <v>1.0951896950081685</v>
      </c>
      <c r="BW78" s="66">
        <f t="shared" si="60"/>
        <v>756.93281812795203</v>
      </c>
      <c r="BX78" s="66">
        <f t="shared" si="61"/>
        <v>370.2543192525834</v>
      </c>
      <c r="BY78" s="66">
        <f t="shared" si="62"/>
        <v>2.4466649723580407E-2</v>
      </c>
      <c r="BZ78" s="66">
        <f t="shared" si="63"/>
        <v>2.3583131816895557</v>
      </c>
      <c r="CA78" s="67">
        <f t="shared" si="64"/>
        <v>0.99268687705869996</v>
      </c>
      <c r="CB78" s="67">
        <f t="shared" si="65"/>
        <v>0.4928778253043602</v>
      </c>
      <c r="CC78" s="67">
        <f t="shared" si="66"/>
        <v>3.4695305999738815</v>
      </c>
      <c r="CD78" s="67">
        <f t="shared" si="67"/>
        <v>1.0951896950505327</v>
      </c>
      <c r="CE78" s="66">
        <f t="shared" si="68"/>
        <v>756.93281796499218</v>
      </c>
      <c r="CF78" s="66">
        <f t="shared" si="69"/>
        <v>370.2543192468612</v>
      </c>
      <c r="CG78" s="66">
        <f t="shared" si="70"/>
        <v>2.4466649723958536E-2</v>
      </c>
      <c r="CH78" s="66">
        <f t="shared" si="71"/>
        <v>2.3583131817260035</v>
      </c>
      <c r="CI78" s="67">
        <f t="shared" si="72"/>
        <v>0.99268687705858738</v>
      </c>
      <c r="CJ78" s="67">
        <f t="shared" si="73"/>
        <v>0.4928778252989709</v>
      </c>
      <c r="CK78" s="67">
        <f t="shared" si="74"/>
        <v>3.4695306000146382</v>
      </c>
      <c r="CL78" s="67">
        <f t="shared" si="75"/>
        <v>1.0951896950525501</v>
      </c>
      <c r="CM78" s="66">
        <f t="shared" si="76"/>
        <v>756.93281795723203</v>
      </c>
      <c r="CN78" s="66">
        <f t="shared" si="77"/>
        <v>370.25431924658869</v>
      </c>
      <c r="CO78" s="66">
        <f t="shared" si="78"/>
        <v>2.4466649723976538E-2</v>
      </c>
      <c r="CP78" s="66">
        <f t="shared" si="79"/>
        <v>2.3583131817277385</v>
      </c>
      <c r="CQ78" s="67">
        <f t="shared" si="80"/>
        <v>0.99268687705858205</v>
      </c>
      <c r="CR78" s="67">
        <f t="shared" si="81"/>
        <v>0.49287782529871438</v>
      </c>
      <c r="CS78" s="67">
        <f t="shared" si="82"/>
        <v>3.469530600016578</v>
      </c>
      <c r="CT78" s="67">
        <f t="shared" si="83"/>
        <v>1.0951896950526463</v>
      </c>
      <c r="CU78" s="66">
        <f t="shared" si="84"/>
        <v>756.93281795686244</v>
      </c>
      <c r="CV78" s="66">
        <f t="shared" si="85"/>
        <v>370.25431924657573</v>
      </c>
      <c r="CW78" s="66">
        <f t="shared" si="86"/>
        <v>2.4466649723977399E-2</v>
      </c>
      <c r="CX78" s="66">
        <f t="shared" si="87"/>
        <v>2.3583131817278216</v>
      </c>
      <c r="CY78" s="67">
        <f t="shared" si="88"/>
        <v>0.99268687705858172</v>
      </c>
      <c r="CZ78" s="67">
        <f t="shared" si="89"/>
        <v>0.49287782529870211</v>
      </c>
      <c r="DA78" s="67">
        <f t="shared" si="90"/>
        <v>3.4695306000166721</v>
      </c>
      <c r="DB78" s="67">
        <f t="shared" si="91"/>
        <v>1.0951896950526507</v>
      </c>
      <c r="DC78" s="66">
        <f t="shared" si="92"/>
        <v>756.93281795684425</v>
      </c>
      <c r="DD78" s="66">
        <f t="shared" si="93"/>
        <v>370.25431924657505</v>
      </c>
      <c r="DE78" s="66">
        <f t="shared" si="94"/>
        <v>2.4466649723977444E-2</v>
      </c>
      <c r="DF78" s="66">
        <f t="shared" si="95"/>
        <v>2.3583131817278256</v>
      </c>
      <c r="DG78" s="67">
        <f t="shared" si="96"/>
        <v>0.99268687705858172</v>
      </c>
      <c r="DH78" s="67">
        <f t="shared" si="97"/>
        <v>0.4928778252987015</v>
      </c>
      <c r="DI78" s="67">
        <f t="shared" si="98"/>
        <v>3.4695306000166743</v>
      </c>
      <c r="DJ78" s="67">
        <f t="shared" si="99"/>
        <v>1.095189695052651</v>
      </c>
      <c r="DK78" s="66">
        <f t="shared" si="100"/>
        <v>756.93281795684402</v>
      </c>
      <c r="DL78" s="66">
        <f t="shared" si="101"/>
        <v>370.25431924657505</v>
      </c>
      <c r="DM78" s="66">
        <f t="shared" si="102"/>
        <v>2.4466649723977444E-2</v>
      </c>
      <c r="DN78" s="66">
        <f t="shared" si="103"/>
        <v>2.3583131817278256</v>
      </c>
      <c r="DO78" s="67">
        <f t="shared" si="104"/>
        <v>0.99268687705858172</v>
      </c>
      <c r="DP78" s="67">
        <f t="shared" si="105"/>
        <v>0.4928778252987015</v>
      </c>
      <c r="DQ78" s="67">
        <f t="shared" si="106"/>
        <v>3.4695306000166743</v>
      </c>
      <c r="DR78" s="67">
        <f t="shared" si="107"/>
        <v>1.095189695052651</v>
      </c>
      <c r="DS78" s="66">
        <f t="shared" si="108"/>
        <v>756.93281795684402</v>
      </c>
      <c r="DT78" s="66">
        <f t="shared" si="109"/>
        <v>370.25431924657505</v>
      </c>
      <c r="DU78" s="66">
        <f t="shared" si="110"/>
        <v>2.4466649723977444E-2</v>
      </c>
      <c r="DV78" s="66">
        <f t="shared" si="111"/>
        <v>2.3583131817278256</v>
      </c>
      <c r="DW78" s="67">
        <f t="shared" si="112"/>
        <v>0.99268687705858172</v>
      </c>
      <c r="DX78" s="67">
        <f t="shared" si="113"/>
        <v>0.4928778252987015</v>
      </c>
      <c r="DY78" s="67">
        <f t="shared" si="114"/>
        <v>3.4695306000166743</v>
      </c>
      <c r="DZ78" s="67">
        <f t="shared" si="115"/>
        <v>1.095189695052651</v>
      </c>
      <c r="EA78" s="66">
        <f t="shared" si="116"/>
        <v>756.93281795684402</v>
      </c>
      <c r="EB78" s="66">
        <f t="shared" si="117"/>
        <v>370.25431924657505</v>
      </c>
      <c r="EC78" s="66">
        <f t="shared" si="118"/>
        <v>2.4466649723977444E-2</v>
      </c>
      <c r="ED78" s="66">
        <f t="shared" si="119"/>
        <v>2.3583131817278256</v>
      </c>
      <c r="EE78" s="67">
        <f t="shared" si="120"/>
        <v>0.99268687705858172</v>
      </c>
      <c r="EF78" s="67">
        <f t="shared" si="121"/>
        <v>0.4928778252987015</v>
      </c>
      <c r="EG78" s="67">
        <f t="shared" si="122"/>
        <v>3.4695306000166743</v>
      </c>
      <c r="EH78" s="67">
        <f t="shared" si="123"/>
        <v>1.095189695052651</v>
      </c>
      <c r="EI78" s="66">
        <f t="shared" si="124"/>
        <v>756.93281795684402</v>
      </c>
      <c r="EJ78" s="66">
        <f t="shared" si="125"/>
        <v>370.25431924657505</v>
      </c>
      <c r="EK78" s="66">
        <f t="shared" si="126"/>
        <v>2.4466649723977444E-2</v>
      </c>
      <c r="EL78" s="66">
        <f t="shared" si="127"/>
        <v>2.3583131817278256</v>
      </c>
      <c r="EM78" s="67">
        <f t="shared" si="128"/>
        <v>0.99268687705858172</v>
      </c>
      <c r="EN78" s="67">
        <f t="shared" si="129"/>
        <v>0.4928778252987015</v>
      </c>
      <c r="EO78" s="67">
        <f t="shared" si="130"/>
        <v>3.4695306000166743</v>
      </c>
      <c r="EP78" s="67">
        <f t="shared" si="131"/>
        <v>1.095189695052651</v>
      </c>
      <c r="EQ78" s="66">
        <f t="shared" si="132"/>
        <v>0.40014907899229779</v>
      </c>
      <c r="ER78" s="66">
        <f t="shared" si="133"/>
        <v>97.104319246575074</v>
      </c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</row>
    <row r="79" spans="15:160" x14ac:dyDescent="0.25">
      <c r="S79" s="50">
        <v>0.17</v>
      </c>
      <c r="T79" s="56">
        <f t="shared" si="5"/>
        <v>381.91824652999441</v>
      </c>
      <c r="U79" s="66">
        <f t="shared" si="6"/>
        <v>2.3719429014199302E-2</v>
      </c>
      <c r="V79" s="66">
        <f t="shared" si="7"/>
        <v>2.2862894077575437</v>
      </c>
      <c r="W79" s="67">
        <f t="shared" si="8"/>
        <v>0.99290942885980593</v>
      </c>
      <c r="X79" s="67">
        <f t="shared" si="9"/>
        <v>0.50364338926754892</v>
      </c>
      <c r="Y79" s="67">
        <f t="shared" si="10"/>
        <v>3.2274533056639898</v>
      </c>
      <c r="Z79" s="67">
        <f t="shared" si="11"/>
        <v>1.1017709786877043</v>
      </c>
      <c r="AA79" s="66">
        <f t="shared" si="12"/>
        <v>769.13000999536791</v>
      </c>
      <c r="AB79" s="66">
        <f t="shared" si="13"/>
        <v>370.67982807941735</v>
      </c>
      <c r="AC79" s="66">
        <f t="shared" si="14"/>
        <v>2.4438564096492529E-2</v>
      </c>
      <c r="AD79" s="66">
        <f t="shared" si="15"/>
        <v>2.3556060393008074</v>
      </c>
      <c r="AE79" s="67">
        <f t="shared" si="16"/>
        <v>0.99269524116396979</v>
      </c>
      <c r="AF79" s="67">
        <f t="shared" si="17"/>
        <v>0.49327827502952015</v>
      </c>
      <c r="AG79" s="67">
        <f t="shared" si="18"/>
        <v>3.2965676966535695</v>
      </c>
      <c r="AH79" s="67">
        <f t="shared" si="19"/>
        <v>1.1059687998427945</v>
      </c>
      <c r="AI79" s="66">
        <f t="shared" si="20"/>
        <v>755.28715699647398</v>
      </c>
      <c r="AJ79" s="66">
        <f t="shared" si="21"/>
        <v>370.19648110561036</v>
      </c>
      <c r="AK79" s="66">
        <f t="shared" si="22"/>
        <v>2.4470472303628775E-2</v>
      </c>
      <c r="AL79" s="66">
        <f t="shared" si="23"/>
        <v>2.3586816359331069</v>
      </c>
      <c r="AM79" s="67">
        <f t="shared" si="24"/>
        <v>0.99268573867183763</v>
      </c>
      <c r="AN79" s="67">
        <f t="shared" si="25"/>
        <v>0.49282334743742018</v>
      </c>
      <c r="AO79" s="67">
        <f t="shared" si="26"/>
        <v>3.2996010520276862</v>
      </c>
      <c r="AP79" s="67">
        <f t="shared" si="27"/>
        <v>1.1061564659730934</v>
      </c>
      <c r="AQ79" s="66">
        <f t="shared" si="28"/>
        <v>754.64999401257842</v>
      </c>
      <c r="AR79" s="66">
        <f t="shared" si="29"/>
        <v>370.17405983177082</v>
      </c>
      <c r="AS79" s="66">
        <f t="shared" si="30"/>
        <v>2.4471954468966755E-2</v>
      </c>
      <c r="AT79" s="66">
        <f t="shared" si="31"/>
        <v>2.3588245002031845</v>
      </c>
      <c r="AU79" s="67">
        <f t="shared" si="32"/>
        <v>0.99268529727461774</v>
      </c>
      <c r="AV79" s="67">
        <f t="shared" si="33"/>
        <v>0.4928022258357091</v>
      </c>
      <c r="AW79" s="67">
        <f t="shared" si="34"/>
        <v>3.2997418829503267</v>
      </c>
      <c r="AX79" s="67">
        <f t="shared" si="35"/>
        <v>1.1061651861257114</v>
      </c>
      <c r="AY79" s="66">
        <f t="shared" si="36"/>
        <v>754.62035015384879</v>
      </c>
      <c r="AZ79" s="66">
        <f t="shared" si="37"/>
        <v>370.17301631087264</v>
      </c>
      <c r="BA79" s="66">
        <f t="shared" si="38"/>
        <v>2.4472023455615652E-2</v>
      </c>
      <c r="BB79" s="66">
        <f t="shared" si="39"/>
        <v>2.3588311497496197</v>
      </c>
      <c r="BC79" s="67">
        <f t="shared" si="40"/>
        <v>0.99268527673000828</v>
      </c>
      <c r="BD79" s="67">
        <f t="shared" si="41"/>
        <v>0.49280124276330445</v>
      </c>
      <c r="BE79" s="67">
        <f t="shared" si="42"/>
        <v>3.299748437701421</v>
      </c>
      <c r="BF79" s="67">
        <f t="shared" si="43"/>
        <v>1.1061655920071267</v>
      </c>
      <c r="BG79" s="66">
        <f t="shared" si="44"/>
        <v>754.61897029346221</v>
      </c>
      <c r="BH79" s="66">
        <f t="shared" si="45"/>
        <v>370.17296773631494</v>
      </c>
      <c r="BI79" s="66">
        <f t="shared" si="46"/>
        <v>2.447202666686504E-2</v>
      </c>
      <c r="BJ79" s="66">
        <f t="shared" si="47"/>
        <v>2.3588314592783801</v>
      </c>
      <c r="BK79" s="67">
        <f t="shared" si="48"/>
        <v>0.99268527577368026</v>
      </c>
      <c r="BL79" s="67">
        <f t="shared" si="49"/>
        <v>0.49280119700245922</v>
      </c>
      <c r="BM79" s="67">
        <f t="shared" si="50"/>
        <v>3.2997487428172305</v>
      </c>
      <c r="BN79" s="67">
        <f t="shared" si="51"/>
        <v>1.1061656109004545</v>
      </c>
      <c r="BO79" s="66">
        <f t="shared" si="52"/>
        <v>754.61890606232419</v>
      </c>
      <c r="BP79" s="66">
        <f t="shared" si="53"/>
        <v>370.17296547521551</v>
      </c>
      <c r="BQ79" s="66">
        <f t="shared" si="54"/>
        <v>2.4472026816345662E-2</v>
      </c>
      <c r="BR79" s="66">
        <f t="shared" si="55"/>
        <v>2.3588314736866516</v>
      </c>
      <c r="BS79" s="67">
        <f t="shared" si="56"/>
        <v>0.9926852757291641</v>
      </c>
      <c r="BT79" s="67">
        <f t="shared" si="57"/>
        <v>0.4928011948723352</v>
      </c>
      <c r="BU79" s="67">
        <f t="shared" si="58"/>
        <v>3.299748757020085</v>
      </c>
      <c r="BV79" s="67">
        <f t="shared" si="59"/>
        <v>1.1061656117799212</v>
      </c>
      <c r="BW79" s="66">
        <f t="shared" si="60"/>
        <v>754.61890307242447</v>
      </c>
      <c r="BX79" s="66">
        <f t="shared" si="61"/>
        <v>370.17296536996344</v>
      </c>
      <c r="BY79" s="66">
        <f t="shared" si="62"/>
        <v>2.447202682330385E-2</v>
      </c>
      <c r="BZ79" s="66">
        <f t="shared" si="63"/>
        <v>2.3588314743573431</v>
      </c>
      <c r="CA79" s="67">
        <f t="shared" si="64"/>
        <v>0.99268527572709198</v>
      </c>
      <c r="CB79" s="67">
        <f t="shared" si="65"/>
        <v>0.49280119477317991</v>
      </c>
      <c r="CC79" s="67">
        <f t="shared" si="66"/>
        <v>3.2997487576812143</v>
      </c>
      <c r="CD79" s="67">
        <f t="shared" si="67"/>
        <v>1.1061656118208596</v>
      </c>
      <c r="CE79" s="66">
        <f t="shared" si="68"/>
        <v>754.61890293324757</v>
      </c>
      <c r="CF79" s="66">
        <f t="shared" si="69"/>
        <v>370.17296536506399</v>
      </c>
      <c r="CG79" s="66">
        <f t="shared" si="70"/>
        <v>2.447202682362775E-2</v>
      </c>
      <c r="CH79" s="66">
        <f t="shared" si="71"/>
        <v>2.3588314743885639</v>
      </c>
      <c r="CI79" s="67">
        <f t="shared" si="72"/>
        <v>0.9926852757269955</v>
      </c>
      <c r="CJ79" s="67">
        <f t="shared" si="73"/>
        <v>0.49280119476856421</v>
      </c>
      <c r="CK79" s="67">
        <f t="shared" si="74"/>
        <v>3.2997487577119879</v>
      </c>
      <c r="CL79" s="67">
        <f t="shared" si="75"/>
        <v>1.1061656118227652</v>
      </c>
      <c r="CM79" s="66">
        <f t="shared" si="76"/>
        <v>754.61890292676947</v>
      </c>
      <c r="CN79" s="66">
        <f t="shared" si="77"/>
        <v>370.17296536483593</v>
      </c>
      <c r="CO79" s="66">
        <f t="shared" si="78"/>
        <v>2.4472026823642825E-2</v>
      </c>
      <c r="CP79" s="66">
        <f t="shared" si="79"/>
        <v>2.3588314743900165</v>
      </c>
      <c r="CQ79" s="67">
        <f t="shared" si="80"/>
        <v>0.99268527572699095</v>
      </c>
      <c r="CR79" s="67">
        <f t="shared" si="81"/>
        <v>0.49280119476834949</v>
      </c>
      <c r="CS79" s="67">
        <f t="shared" si="82"/>
        <v>3.2997487577134219</v>
      </c>
      <c r="CT79" s="67">
        <f t="shared" si="83"/>
        <v>1.106165611822854</v>
      </c>
      <c r="CU79" s="66">
        <f t="shared" si="84"/>
        <v>754.6189029264674</v>
      </c>
      <c r="CV79" s="66">
        <f t="shared" si="85"/>
        <v>370.17296536482536</v>
      </c>
      <c r="CW79" s="66">
        <f t="shared" si="86"/>
        <v>2.4472026823643522E-2</v>
      </c>
      <c r="CX79" s="66">
        <f t="shared" si="87"/>
        <v>2.358831474390084</v>
      </c>
      <c r="CY79" s="67">
        <f t="shared" si="88"/>
        <v>0.99268527572699083</v>
      </c>
      <c r="CZ79" s="67">
        <f t="shared" si="89"/>
        <v>0.49280119476833945</v>
      </c>
      <c r="DA79" s="67">
        <f t="shared" si="90"/>
        <v>3.2997487577134881</v>
      </c>
      <c r="DB79" s="67">
        <f t="shared" si="91"/>
        <v>1.106165611822858</v>
      </c>
      <c r="DC79" s="66">
        <f t="shared" si="92"/>
        <v>754.6189029264533</v>
      </c>
      <c r="DD79" s="66">
        <f t="shared" si="93"/>
        <v>370.17296536482479</v>
      </c>
      <c r="DE79" s="66">
        <f t="shared" si="94"/>
        <v>2.447202682364356E-2</v>
      </c>
      <c r="DF79" s="66">
        <f t="shared" si="95"/>
        <v>2.3588314743900876</v>
      </c>
      <c r="DG79" s="67">
        <f t="shared" si="96"/>
        <v>0.99268527572699072</v>
      </c>
      <c r="DH79" s="67">
        <f t="shared" si="97"/>
        <v>0.492801194768339</v>
      </c>
      <c r="DI79" s="67">
        <f t="shared" si="98"/>
        <v>3.2997487577134921</v>
      </c>
      <c r="DJ79" s="67">
        <f t="shared" si="99"/>
        <v>1.1061656118228582</v>
      </c>
      <c r="DK79" s="66">
        <f t="shared" si="100"/>
        <v>754.61890292645273</v>
      </c>
      <c r="DL79" s="66">
        <f t="shared" si="101"/>
        <v>370.17296536482479</v>
      </c>
      <c r="DM79" s="66">
        <f t="shared" si="102"/>
        <v>2.447202682364356E-2</v>
      </c>
      <c r="DN79" s="66">
        <f t="shared" si="103"/>
        <v>2.3588314743900876</v>
      </c>
      <c r="DO79" s="67">
        <f t="shared" si="104"/>
        <v>0.99268527572699072</v>
      </c>
      <c r="DP79" s="67">
        <f t="shared" si="105"/>
        <v>0.492801194768339</v>
      </c>
      <c r="DQ79" s="67">
        <f t="shared" si="106"/>
        <v>3.2997487577134921</v>
      </c>
      <c r="DR79" s="67">
        <f t="shared" si="107"/>
        <v>1.1061656118228582</v>
      </c>
      <c r="DS79" s="66">
        <f t="shared" si="108"/>
        <v>754.61890292645273</v>
      </c>
      <c r="DT79" s="66">
        <f t="shared" si="109"/>
        <v>370.17296536482479</v>
      </c>
      <c r="DU79" s="66">
        <f t="shared" si="110"/>
        <v>2.447202682364356E-2</v>
      </c>
      <c r="DV79" s="66">
        <f t="shared" si="111"/>
        <v>2.3588314743900876</v>
      </c>
      <c r="DW79" s="67">
        <f t="shared" si="112"/>
        <v>0.99268527572699072</v>
      </c>
      <c r="DX79" s="67">
        <f t="shared" si="113"/>
        <v>0.492801194768339</v>
      </c>
      <c r="DY79" s="67">
        <f t="shared" si="114"/>
        <v>3.2997487577134921</v>
      </c>
      <c r="DZ79" s="67">
        <f t="shared" si="115"/>
        <v>1.1061656118228582</v>
      </c>
      <c r="EA79" s="66">
        <f t="shared" si="116"/>
        <v>754.61890292645273</v>
      </c>
      <c r="EB79" s="66">
        <f t="shared" si="117"/>
        <v>370.17296536482479</v>
      </c>
      <c r="EC79" s="66">
        <f t="shared" si="118"/>
        <v>2.447202682364356E-2</v>
      </c>
      <c r="ED79" s="66">
        <f t="shared" si="119"/>
        <v>2.3588314743900876</v>
      </c>
      <c r="EE79" s="67">
        <f t="shared" si="120"/>
        <v>0.99268527572699072</v>
      </c>
      <c r="EF79" s="67">
        <f t="shared" si="121"/>
        <v>0.492801194768339</v>
      </c>
      <c r="EG79" s="67">
        <f t="shared" si="122"/>
        <v>3.2997487577134921</v>
      </c>
      <c r="EH79" s="67">
        <f t="shared" si="123"/>
        <v>1.1061656118228582</v>
      </c>
      <c r="EI79" s="66">
        <f t="shared" si="124"/>
        <v>754.61890292645273</v>
      </c>
      <c r="EJ79" s="66">
        <f t="shared" si="125"/>
        <v>370.17296536482479</v>
      </c>
      <c r="EK79" s="66">
        <f t="shared" si="126"/>
        <v>2.447202682364356E-2</v>
      </c>
      <c r="EL79" s="66">
        <f t="shared" si="127"/>
        <v>2.3588314743900876</v>
      </c>
      <c r="EM79" s="67">
        <f t="shared" si="128"/>
        <v>0.99268527572699072</v>
      </c>
      <c r="EN79" s="67">
        <f t="shared" si="129"/>
        <v>0.492801194768339</v>
      </c>
      <c r="EO79" s="67">
        <f t="shared" si="130"/>
        <v>3.2997487577134921</v>
      </c>
      <c r="EP79" s="67">
        <f t="shared" si="131"/>
        <v>1.1061656118228582</v>
      </c>
      <c r="EQ79" s="66">
        <f t="shared" si="132"/>
        <v>0.40311713335579419</v>
      </c>
      <c r="ER79" s="66">
        <f t="shared" si="133"/>
        <v>97.022965364824813</v>
      </c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</row>
    <row r="80" spans="15:160" x14ac:dyDescent="0.25">
      <c r="S80" s="50">
        <v>0.18</v>
      </c>
      <c r="T80" s="56">
        <f t="shared" si="5"/>
        <v>381.88578908260666</v>
      </c>
      <c r="U80" s="66">
        <f t="shared" si="6"/>
        <v>2.3721444988978425E-2</v>
      </c>
      <c r="V80" s="66">
        <f t="shared" si="7"/>
        <v>2.2864837253265318</v>
      </c>
      <c r="W80" s="67">
        <f t="shared" si="8"/>
        <v>0.99290882835587757</v>
      </c>
      <c r="X80" s="67">
        <f t="shared" si="9"/>
        <v>0.50361403009559591</v>
      </c>
      <c r="Y80" s="67">
        <f t="shared" si="10"/>
        <v>3.0798715045785592</v>
      </c>
      <c r="Z80" s="67">
        <f t="shared" si="11"/>
        <v>1.1127888413988025</v>
      </c>
      <c r="AA80" s="66">
        <f t="shared" si="12"/>
        <v>766.90374291958426</v>
      </c>
      <c r="AB80" s="66">
        <f t="shared" si="13"/>
        <v>370.60257607967083</v>
      </c>
      <c r="AC80" s="66">
        <f t="shared" si="14"/>
        <v>2.4443658308106919E-2</v>
      </c>
      <c r="AD80" s="66">
        <f t="shared" si="15"/>
        <v>2.3560970646980834</v>
      </c>
      <c r="AE80" s="67">
        <f t="shared" si="16"/>
        <v>0.99269372406524103</v>
      </c>
      <c r="AF80" s="67">
        <f t="shared" si="17"/>
        <v>0.49320561673292262</v>
      </c>
      <c r="AG80" s="67">
        <f t="shared" si="18"/>
        <v>3.1412828647710942</v>
      </c>
      <c r="AH80" s="67">
        <f t="shared" si="19"/>
        <v>1.1174098580330483</v>
      </c>
      <c r="AI80" s="66">
        <f t="shared" si="20"/>
        <v>753.34765157791514</v>
      </c>
      <c r="AJ80" s="66">
        <f t="shared" si="21"/>
        <v>370.12818326069305</v>
      </c>
      <c r="AK80" s="66">
        <f t="shared" si="22"/>
        <v>2.4474987713689479E-2</v>
      </c>
      <c r="AL80" s="66">
        <f t="shared" si="23"/>
        <v>2.3591168712917359</v>
      </c>
      <c r="AM80" s="67">
        <f t="shared" si="24"/>
        <v>0.99268439395779695</v>
      </c>
      <c r="AN80" s="67">
        <f t="shared" si="25"/>
        <v>0.49275900339432321</v>
      </c>
      <c r="AO80" s="67">
        <f t="shared" si="26"/>
        <v>3.1439116942047454</v>
      </c>
      <c r="AP80" s="67">
        <f t="shared" si="27"/>
        <v>1.1176117462028137</v>
      </c>
      <c r="AQ80" s="66">
        <f t="shared" si="28"/>
        <v>752.73699674766431</v>
      </c>
      <c r="AR80" s="66">
        <f t="shared" si="29"/>
        <v>370.10664990081159</v>
      </c>
      <c r="AS80" s="66">
        <f t="shared" si="30"/>
        <v>2.4476411705175921E-2</v>
      </c>
      <c r="AT80" s="66">
        <f t="shared" si="31"/>
        <v>2.3592541282489012</v>
      </c>
      <c r="AU80" s="67">
        <f t="shared" si="32"/>
        <v>0.99268396988564978</v>
      </c>
      <c r="AV80" s="67">
        <f t="shared" si="33"/>
        <v>0.49273871343164033</v>
      </c>
      <c r="AW80" s="67">
        <f t="shared" si="34"/>
        <v>3.1440311088180026</v>
      </c>
      <c r="AX80" s="67">
        <f t="shared" si="35"/>
        <v>1.1176209252748941</v>
      </c>
      <c r="AY80" s="66">
        <f t="shared" si="36"/>
        <v>752.70919670851004</v>
      </c>
      <c r="AZ80" s="66">
        <f t="shared" si="37"/>
        <v>370.10566925583123</v>
      </c>
      <c r="BA80" s="66">
        <f t="shared" si="38"/>
        <v>2.4476476558736054E-2</v>
      </c>
      <c r="BB80" s="66">
        <f t="shared" si="39"/>
        <v>2.359260379411503</v>
      </c>
      <c r="BC80" s="67">
        <f t="shared" si="40"/>
        <v>0.99268395057192305</v>
      </c>
      <c r="BD80" s="67">
        <f t="shared" si="41"/>
        <v>0.4927377893755614</v>
      </c>
      <c r="BE80" s="67">
        <f t="shared" si="42"/>
        <v>3.1440365472294389</v>
      </c>
      <c r="BF80" s="67">
        <f t="shared" si="43"/>
        <v>1.1176213433277906</v>
      </c>
      <c r="BG80" s="66">
        <f t="shared" si="44"/>
        <v>752.70793050542511</v>
      </c>
      <c r="BH80" s="66">
        <f t="shared" si="45"/>
        <v>370.10562458987692</v>
      </c>
      <c r="BI80" s="66">
        <f t="shared" si="46"/>
        <v>2.4476479512663556E-2</v>
      </c>
      <c r="BJ80" s="66">
        <f t="shared" si="47"/>
        <v>2.3592606641372926</v>
      </c>
      <c r="BK80" s="67">
        <f t="shared" si="48"/>
        <v>0.99268394969222817</v>
      </c>
      <c r="BL80" s="67">
        <f t="shared" si="49"/>
        <v>0.49273774728701636</v>
      </c>
      <c r="BM80" s="67">
        <f t="shared" si="50"/>
        <v>3.1440367949360115</v>
      </c>
      <c r="BN80" s="67">
        <f t="shared" si="51"/>
        <v>1.1176213623691311</v>
      </c>
      <c r="BO80" s="66">
        <f t="shared" si="52"/>
        <v>752.70787283265508</v>
      </c>
      <c r="BP80" s="66">
        <f t="shared" si="53"/>
        <v>370.10562255543925</v>
      </c>
      <c r="BQ80" s="66">
        <f t="shared" si="54"/>
        <v>2.4476479647208584E-2</v>
      </c>
      <c r="BR80" s="66">
        <f t="shared" si="55"/>
        <v>2.3592606771059388</v>
      </c>
      <c r="BS80" s="67">
        <f t="shared" si="56"/>
        <v>0.99268394965216</v>
      </c>
      <c r="BT80" s="67">
        <f t="shared" si="57"/>
        <v>0.49273774536997395</v>
      </c>
      <c r="BU80" s="67">
        <f t="shared" si="58"/>
        <v>3.1440368062185118</v>
      </c>
      <c r="BV80" s="67">
        <f t="shared" si="59"/>
        <v>1.1176213632364234</v>
      </c>
      <c r="BW80" s="66">
        <f t="shared" si="60"/>
        <v>752.70787020578416</v>
      </c>
      <c r="BX80" s="66">
        <f t="shared" si="61"/>
        <v>370.10562246277493</v>
      </c>
      <c r="BY80" s="66">
        <f t="shared" si="62"/>
        <v>2.4476479653336828E-2</v>
      </c>
      <c r="BZ80" s="66">
        <f t="shared" si="63"/>
        <v>2.3592606776966329</v>
      </c>
      <c r="CA80" s="67">
        <f t="shared" si="64"/>
        <v>0.99268394965033491</v>
      </c>
      <c r="CB80" s="67">
        <f t="shared" si="65"/>
        <v>0.49273774528265674</v>
      </c>
      <c r="CC80" s="67">
        <f t="shared" si="66"/>
        <v>3.1440368067324065</v>
      </c>
      <c r="CD80" s="67">
        <f t="shared" si="67"/>
        <v>1.1176213632759266</v>
      </c>
      <c r="CE80" s="66">
        <f t="shared" si="68"/>
        <v>752.70787008613547</v>
      </c>
      <c r="CF80" s="66">
        <f t="shared" si="69"/>
        <v>370.10562245855431</v>
      </c>
      <c r="CG80" s="66">
        <f t="shared" si="70"/>
        <v>2.4476479653615952E-2</v>
      </c>
      <c r="CH80" s="66">
        <f t="shared" si="71"/>
        <v>2.3592606777235376</v>
      </c>
      <c r="CI80" s="67">
        <f t="shared" si="72"/>
        <v>0.99268394965025186</v>
      </c>
      <c r="CJ80" s="67">
        <f t="shared" si="73"/>
        <v>0.49273774527867964</v>
      </c>
      <c r="CK80" s="67">
        <f t="shared" si="74"/>
        <v>3.1440368067558144</v>
      </c>
      <c r="CL80" s="67">
        <f t="shared" si="75"/>
        <v>1.1176213632777259</v>
      </c>
      <c r="CM80" s="66">
        <f t="shared" si="76"/>
        <v>752.70787008068567</v>
      </c>
      <c r="CN80" s="66">
        <f t="shared" si="77"/>
        <v>370.10562245836206</v>
      </c>
      <c r="CO80" s="66">
        <f t="shared" si="78"/>
        <v>2.4476479653628664E-2</v>
      </c>
      <c r="CP80" s="66">
        <f t="shared" si="79"/>
        <v>2.3592606777247629</v>
      </c>
      <c r="CQ80" s="67">
        <f t="shared" si="80"/>
        <v>0.99268394965024809</v>
      </c>
      <c r="CR80" s="67">
        <f t="shared" si="81"/>
        <v>0.49273774527849856</v>
      </c>
      <c r="CS80" s="67">
        <f t="shared" si="82"/>
        <v>3.1440368067568789</v>
      </c>
      <c r="CT80" s="67">
        <f t="shared" si="83"/>
        <v>1.1176213632778078</v>
      </c>
      <c r="CU80" s="66">
        <f t="shared" si="84"/>
        <v>752.70787008043817</v>
      </c>
      <c r="CV80" s="66">
        <f t="shared" si="85"/>
        <v>370.10562245835331</v>
      </c>
      <c r="CW80" s="66">
        <f t="shared" si="86"/>
        <v>2.4476479653629243E-2</v>
      </c>
      <c r="CX80" s="66">
        <f t="shared" si="87"/>
        <v>2.3592606777248188</v>
      </c>
      <c r="CY80" s="67">
        <f t="shared" si="88"/>
        <v>0.99268394965024787</v>
      </c>
      <c r="CZ80" s="67">
        <f t="shared" si="89"/>
        <v>0.49273774527849024</v>
      </c>
      <c r="DA80" s="67">
        <f t="shared" si="90"/>
        <v>3.1440368067569269</v>
      </c>
      <c r="DB80" s="67">
        <f t="shared" si="91"/>
        <v>1.1176213632778116</v>
      </c>
      <c r="DC80" s="66">
        <f t="shared" si="92"/>
        <v>752.70787008042635</v>
      </c>
      <c r="DD80" s="66">
        <f t="shared" si="93"/>
        <v>370.10562245835297</v>
      </c>
      <c r="DE80" s="66">
        <f t="shared" si="94"/>
        <v>2.4476479653629268E-2</v>
      </c>
      <c r="DF80" s="66">
        <f t="shared" si="95"/>
        <v>2.3592606777248211</v>
      </c>
      <c r="DG80" s="67">
        <f t="shared" si="96"/>
        <v>0.99268394965024787</v>
      </c>
      <c r="DH80" s="67">
        <f t="shared" si="97"/>
        <v>0.4927377452784899</v>
      </c>
      <c r="DI80" s="67">
        <f t="shared" si="98"/>
        <v>3.14403680675693</v>
      </c>
      <c r="DJ80" s="67">
        <f t="shared" si="99"/>
        <v>1.1176213632778118</v>
      </c>
      <c r="DK80" s="66">
        <f t="shared" si="100"/>
        <v>752.70787008042612</v>
      </c>
      <c r="DL80" s="66">
        <f t="shared" si="101"/>
        <v>370.10562245835297</v>
      </c>
      <c r="DM80" s="66">
        <f t="shared" si="102"/>
        <v>2.4476479653629268E-2</v>
      </c>
      <c r="DN80" s="66">
        <f t="shared" si="103"/>
        <v>2.3592606777248211</v>
      </c>
      <c r="DO80" s="67">
        <f t="shared" si="104"/>
        <v>0.99268394965024787</v>
      </c>
      <c r="DP80" s="67">
        <f t="shared" si="105"/>
        <v>0.4927377452784899</v>
      </c>
      <c r="DQ80" s="67">
        <f t="shared" si="106"/>
        <v>3.14403680675693</v>
      </c>
      <c r="DR80" s="67">
        <f t="shared" si="107"/>
        <v>1.1176213632778118</v>
      </c>
      <c r="DS80" s="66">
        <f t="shared" si="108"/>
        <v>752.70787008042612</v>
      </c>
      <c r="DT80" s="66">
        <f t="shared" si="109"/>
        <v>370.10562245835297</v>
      </c>
      <c r="DU80" s="66">
        <f t="shared" si="110"/>
        <v>2.4476479653629268E-2</v>
      </c>
      <c r="DV80" s="66">
        <f t="shared" si="111"/>
        <v>2.3592606777248211</v>
      </c>
      <c r="DW80" s="67">
        <f t="shared" si="112"/>
        <v>0.99268394965024787</v>
      </c>
      <c r="DX80" s="67">
        <f t="shared" si="113"/>
        <v>0.4927377452784899</v>
      </c>
      <c r="DY80" s="67">
        <f t="shared" si="114"/>
        <v>3.14403680675693</v>
      </c>
      <c r="DZ80" s="67">
        <f t="shared" si="115"/>
        <v>1.1176213632778118</v>
      </c>
      <c r="EA80" s="66">
        <f t="shared" si="116"/>
        <v>752.70787008042612</v>
      </c>
      <c r="EB80" s="66">
        <f t="shared" si="117"/>
        <v>370.10562245835297</v>
      </c>
      <c r="EC80" s="66">
        <f t="shared" si="118"/>
        <v>2.4476479653629268E-2</v>
      </c>
      <c r="ED80" s="66">
        <f t="shared" si="119"/>
        <v>2.3592606777248211</v>
      </c>
      <c r="EE80" s="67">
        <f t="shared" si="120"/>
        <v>0.99268394965024787</v>
      </c>
      <c r="EF80" s="67">
        <f t="shared" si="121"/>
        <v>0.4927377452784899</v>
      </c>
      <c r="EG80" s="67">
        <f t="shared" si="122"/>
        <v>3.14403680675693</v>
      </c>
      <c r="EH80" s="67">
        <f t="shared" si="123"/>
        <v>1.1176213632778118</v>
      </c>
      <c r="EI80" s="66">
        <f t="shared" si="124"/>
        <v>752.70787008042612</v>
      </c>
      <c r="EJ80" s="66">
        <f t="shared" si="125"/>
        <v>370.10562245835297</v>
      </c>
      <c r="EK80" s="66">
        <f t="shared" si="126"/>
        <v>2.4476479653629268E-2</v>
      </c>
      <c r="EL80" s="66">
        <f t="shared" si="127"/>
        <v>2.3592606777248211</v>
      </c>
      <c r="EM80" s="67">
        <f t="shared" si="128"/>
        <v>0.99268394965024787</v>
      </c>
      <c r="EN80" s="67">
        <f t="shared" si="129"/>
        <v>0.4927377452784899</v>
      </c>
      <c r="EO80" s="67">
        <f t="shared" si="130"/>
        <v>3.14403680675693</v>
      </c>
      <c r="EP80" s="67">
        <f t="shared" si="131"/>
        <v>1.1176213632778118</v>
      </c>
      <c r="EQ80" s="66">
        <f t="shared" si="132"/>
        <v>0.40565829905325745</v>
      </c>
      <c r="ER80" s="66">
        <f t="shared" si="133"/>
        <v>96.955622458352991</v>
      </c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</row>
    <row r="81" spans="19:160" x14ac:dyDescent="0.25">
      <c r="S81" s="50">
        <v>0.19</v>
      </c>
      <c r="T81" s="56">
        <f t="shared" si="5"/>
        <v>381.85333163521892</v>
      </c>
      <c r="U81" s="66">
        <f t="shared" si="6"/>
        <v>2.3723461306472352E-2</v>
      </c>
      <c r="V81" s="66">
        <f t="shared" si="7"/>
        <v>2.2866780759294185</v>
      </c>
      <c r="W81" s="67">
        <f t="shared" si="8"/>
        <v>0.99290822775022713</v>
      </c>
      <c r="X81" s="67">
        <f t="shared" si="9"/>
        <v>0.50358466764448429</v>
      </c>
      <c r="Y81" s="67">
        <f t="shared" si="10"/>
        <v>2.9440343103271394</v>
      </c>
      <c r="Z81" s="67">
        <f t="shared" si="11"/>
        <v>1.1242669810907626</v>
      </c>
      <c r="AA81" s="66">
        <f t="shared" si="12"/>
        <v>765.01571455076203</v>
      </c>
      <c r="AB81" s="66">
        <f t="shared" si="13"/>
        <v>370.53691741526916</v>
      </c>
      <c r="AC81" s="66">
        <f t="shared" si="14"/>
        <v>2.4447989692868245E-2</v>
      </c>
      <c r="AD81" s="66">
        <f t="shared" si="15"/>
        <v>2.356514562062578</v>
      </c>
      <c r="AE81" s="67">
        <f t="shared" si="16"/>
        <v>0.99269243414453834</v>
      </c>
      <c r="AF81" s="67">
        <f t="shared" si="17"/>
        <v>0.49314384698776731</v>
      </c>
      <c r="AG81" s="67">
        <f t="shared" si="18"/>
        <v>2.9985989115503213</v>
      </c>
      <c r="AH81" s="67">
        <f t="shared" si="19"/>
        <v>1.1293194444297121</v>
      </c>
      <c r="AI81" s="66">
        <f t="shared" si="20"/>
        <v>751.73423004549113</v>
      </c>
      <c r="AJ81" s="66">
        <f t="shared" si="21"/>
        <v>370.07125862822159</v>
      </c>
      <c r="AK81" s="66">
        <f t="shared" si="22"/>
        <v>2.4478752474253459E-2</v>
      </c>
      <c r="AL81" s="66">
        <f t="shared" si="23"/>
        <v>2.3594797523794306</v>
      </c>
      <c r="AM81" s="67">
        <f t="shared" si="24"/>
        <v>0.9926832727927124</v>
      </c>
      <c r="AN81" s="67">
        <f t="shared" si="25"/>
        <v>0.49270536243723256</v>
      </c>
      <c r="AO81" s="67">
        <f t="shared" si="26"/>
        <v>3.0008796399844924</v>
      </c>
      <c r="AP81" s="67">
        <f t="shared" si="27"/>
        <v>1.1295354054206586</v>
      </c>
      <c r="AQ81" s="66">
        <f t="shared" si="28"/>
        <v>751.14803524604463</v>
      </c>
      <c r="AR81" s="66">
        <f t="shared" si="29"/>
        <v>370.05055182344574</v>
      </c>
      <c r="AS81" s="66">
        <f t="shared" si="30"/>
        <v>2.4480122224267729E-2</v>
      </c>
      <c r="AT81" s="66">
        <f t="shared" si="31"/>
        <v>2.3596117810613615</v>
      </c>
      <c r="AU81" s="67">
        <f t="shared" si="32"/>
        <v>0.99268286487441804</v>
      </c>
      <c r="AV81" s="67">
        <f t="shared" si="33"/>
        <v>0.49268584745184091</v>
      </c>
      <c r="AW81" s="67">
        <f t="shared" si="34"/>
        <v>3.0009811222375395</v>
      </c>
      <c r="AX81" s="67">
        <f t="shared" si="35"/>
        <v>1.1295450240445895</v>
      </c>
      <c r="AY81" s="66">
        <f t="shared" si="36"/>
        <v>751.12189214893885</v>
      </c>
      <c r="AZ81" s="66">
        <f t="shared" si="37"/>
        <v>370.04962803457749</v>
      </c>
      <c r="BA81" s="66">
        <f t="shared" si="38"/>
        <v>2.4480183336244857E-2</v>
      </c>
      <c r="BB81" s="66">
        <f t="shared" si="39"/>
        <v>2.359617671576935</v>
      </c>
      <c r="BC81" s="67">
        <f t="shared" si="40"/>
        <v>0.99268284667497453</v>
      </c>
      <c r="BD81" s="67">
        <f t="shared" si="41"/>
        <v>0.49268497680051304</v>
      </c>
      <c r="BE81" s="67">
        <f t="shared" si="42"/>
        <v>3.0009856497721645</v>
      </c>
      <c r="BF81" s="67">
        <f t="shared" si="43"/>
        <v>1.1295454531889324</v>
      </c>
      <c r="BG81" s="66">
        <f t="shared" si="44"/>
        <v>751.12072568002441</v>
      </c>
      <c r="BH81" s="66">
        <f t="shared" si="45"/>
        <v>370.04958681578091</v>
      </c>
      <c r="BI81" s="66">
        <f t="shared" si="46"/>
        <v>2.4480186063024545E-2</v>
      </c>
      <c r="BJ81" s="66">
        <f t="shared" si="47"/>
        <v>2.3596179344081993</v>
      </c>
      <c r="BK81" s="67">
        <f t="shared" si="48"/>
        <v>0.99268284586292621</v>
      </c>
      <c r="BL81" s="67">
        <f t="shared" si="49"/>
        <v>0.49268493795260998</v>
      </c>
      <c r="BM81" s="67">
        <f t="shared" si="50"/>
        <v>3.0009858517877608</v>
      </c>
      <c r="BN81" s="67">
        <f t="shared" si="51"/>
        <v>1.1295454723371057</v>
      </c>
      <c r="BO81" s="66">
        <f t="shared" si="52"/>
        <v>751.12067363271672</v>
      </c>
      <c r="BP81" s="66">
        <f t="shared" si="53"/>
        <v>370.04958497661596</v>
      </c>
      <c r="BQ81" s="66">
        <f t="shared" si="54"/>
        <v>2.4480186184692297E-2</v>
      </c>
      <c r="BR81" s="66">
        <f t="shared" si="55"/>
        <v>2.3596179461356184</v>
      </c>
      <c r="BS81" s="67">
        <f t="shared" si="56"/>
        <v>0.99268284582669297</v>
      </c>
      <c r="BT81" s="67">
        <f t="shared" si="57"/>
        <v>0.49268493621923315</v>
      </c>
      <c r="BU81" s="67">
        <f t="shared" si="58"/>
        <v>3.0009858608016109</v>
      </c>
      <c r="BV81" s="67">
        <f t="shared" si="59"/>
        <v>1.1295454731914891</v>
      </c>
      <c r="BW81" s="66">
        <f t="shared" si="60"/>
        <v>751.12067131038737</v>
      </c>
      <c r="BX81" s="66">
        <f t="shared" si="61"/>
        <v>370.04958489455316</v>
      </c>
      <c r="BY81" s="66">
        <f t="shared" si="62"/>
        <v>2.4480186190121062E-2</v>
      </c>
      <c r="BZ81" s="66">
        <f t="shared" si="63"/>
        <v>2.3596179466588914</v>
      </c>
      <c r="CA81" s="67">
        <f t="shared" si="64"/>
        <v>0.99268284582507627</v>
      </c>
      <c r="CB81" s="67">
        <f t="shared" si="65"/>
        <v>0.49268493614189052</v>
      </c>
      <c r="CC81" s="67">
        <f t="shared" si="66"/>
        <v>3.0009858612038052</v>
      </c>
      <c r="CD81" s="67">
        <f t="shared" si="67"/>
        <v>1.1295454732296113</v>
      </c>
      <c r="CE81" s="66">
        <f t="shared" si="68"/>
        <v>751.12067120676556</v>
      </c>
      <c r="CF81" s="66">
        <f t="shared" si="69"/>
        <v>370.04958489089165</v>
      </c>
      <c r="CG81" s="66">
        <f t="shared" si="70"/>
        <v>2.4480186190363282E-2</v>
      </c>
      <c r="CH81" s="66">
        <f t="shared" si="71"/>
        <v>2.3596179466822385</v>
      </c>
      <c r="CI81" s="67">
        <f t="shared" si="72"/>
        <v>0.99268284582500421</v>
      </c>
      <c r="CJ81" s="67">
        <f t="shared" si="73"/>
        <v>0.49268493613843972</v>
      </c>
      <c r="CK81" s="67">
        <f t="shared" si="74"/>
        <v>3.0009858612217486</v>
      </c>
      <c r="CL81" s="67">
        <f t="shared" si="75"/>
        <v>1.1295454732313122</v>
      </c>
      <c r="CM81" s="66">
        <f t="shared" si="76"/>
        <v>751.12067120214283</v>
      </c>
      <c r="CN81" s="66">
        <f t="shared" si="77"/>
        <v>370.04958489072828</v>
      </c>
      <c r="CO81" s="66">
        <f t="shared" si="78"/>
        <v>2.4480186190374092E-2</v>
      </c>
      <c r="CP81" s="66">
        <f t="shared" si="79"/>
        <v>2.3596179466832807</v>
      </c>
      <c r="CQ81" s="67">
        <f t="shared" si="80"/>
        <v>0.99268284582500099</v>
      </c>
      <c r="CR81" s="67">
        <f t="shared" si="81"/>
        <v>0.49268493613828562</v>
      </c>
      <c r="CS81" s="67">
        <f t="shared" si="82"/>
        <v>3.0009858612225506</v>
      </c>
      <c r="CT81" s="67">
        <f t="shared" si="83"/>
        <v>1.1295454732313883</v>
      </c>
      <c r="CU81" s="66">
        <f t="shared" si="84"/>
        <v>751.12067120193626</v>
      </c>
      <c r="CV81" s="66">
        <f t="shared" si="85"/>
        <v>370.04958489072089</v>
      </c>
      <c r="CW81" s="66">
        <f t="shared" si="86"/>
        <v>2.4480186190374582E-2</v>
      </c>
      <c r="CX81" s="66">
        <f t="shared" si="87"/>
        <v>2.3596179466833278</v>
      </c>
      <c r="CY81" s="67">
        <f t="shared" si="88"/>
        <v>0.99268284582500077</v>
      </c>
      <c r="CZ81" s="67">
        <f t="shared" si="89"/>
        <v>0.49268493613827868</v>
      </c>
      <c r="DA81" s="67">
        <f t="shared" si="90"/>
        <v>3.0009858612225879</v>
      </c>
      <c r="DB81" s="67">
        <f t="shared" si="91"/>
        <v>1.1295454732313917</v>
      </c>
      <c r="DC81" s="66">
        <f t="shared" si="92"/>
        <v>751.12067120192705</v>
      </c>
      <c r="DD81" s="66">
        <f t="shared" si="93"/>
        <v>370.04958489072055</v>
      </c>
      <c r="DE81" s="66">
        <f t="shared" si="94"/>
        <v>2.4480186190374603E-2</v>
      </c>
      <c r="DF81" s="66">
        <f t="shared" si="95"/>
        <v>2.35961794668333</v>
      </c>
      <c r="DG81" s="67">
        <f t="shared" si="96"/>
        <v>0.99268284582500077</v>
      </c>
      <c r="DH81" s="67">
        <f t="shared" si="97"/>
        <v>0.49268493613827835</v>
      </c>
      <c r="DI81" s="67">
        <f t="shared" si="98"/>
        <v>3.0009858612225888</v>
      </c>
      <c r="DJ81" s="67">
        <f t="shared" si="99"/>
        <v>1.1295454732313919</v>
      </c>
      <c r="DK81" s="66">
        <f t="shared" si="100"/>
        <v>751.12067120192683</v>
      </c>
      <c r="DL81" s="66">
        <f t="shared" si="101"/>
        <v>370.04958489072055</v>
      </c>
      <c r="DM81" s="66">
        <f t="shared" si="102"/>
        <v>2.4480186190374603E-2</v>
      </c>
      <c r="DN81" s="66">
        <f t="shared" si="103"/>
        <v>2.35961794668333</v>
      </c>
      <c r="DO81" s="67">
        <f t="shared" si="104"/>
        <v>0.99268284582500077</v>
      </c>
      <c r="DP81" s="67">
        <f t="shared" si="105"/>
        <v>0.49268493613827835</v>
      </c>
      <c r="DQ81" s="67">
        <f t="shared" si="106"/>
        <v>3.0009858612225888</v>
      </c>
      <c r="DR81" s="67">
        <f t="shared" si="107"/>
        <v>1.1295454732313919</v>
      </c>
      <c r="DS81" s="66">
        <f t="shared" si="108"/>
        <v>751.12067120192683</v>
      </c>
      <c r="DT81" s="66">
        <f t="shared" si="109"/>
        <v>370.04958489072055</v>
      </c>
      <c r="DU81" s="66">
        <f t="shared" si="110"/>
        <v>2.4480186190374603E-2</v>
      </c>
      <c r="DV81" s="66">
        <f t="shared" si="111"/>
        <v>2.35961794668333</v>
      </c>
      <c r="DW81" s="67">
        <f t="shared" si="112"/>
        <v>0.99268284582500077</v>
      </c>
      <c r="DX81" s="67">
        <f t="shared" si="113"/>
        <v>0.49268493613827835</v>
      </c>
      <c r="DY81" s="67">
        <f t="shared" si="114"/>
        <v>3.0009858612225888</v>
      </c>
      <c r="DZ81" s="67">
        <f t="shared" si="115"/>
        <v>1.1295454732313919</v>
      </c>
      <c r="EA81" s="66">
        <f t="shared" si="116"/>
        <v>751.12067120192683</v>
      </c>
      <c r="EB81" s="66">
        <f t="shared" si="117"/>
        <v>370.04958489072055</v>
      </c>
      <c r="EC81" s="66">
        <f t="shared" si="118"/>
        <v>2.4480186190374603E-2</v>
      </c>
      <c r="ED81" s="66">
        <f t="shared" si="119"/>
        <v>2.35961794668333</v>
      </c>
      <c r="EE81" s="67">
        <f t="shared" si="120"/>
        <v>0.99268284582500077</v>
      </c>
      <c r="EF81" s="67">
        <f t="shared" si="121"/>
        <v>0.49268493613827835</v>
      </c>
      <c r="EG81" s="67">
        <f t="shared" si="122"/>
        <v>3.0009858612225888</v>
      </c>
      <c r="EH81" s="67">
        <f t="shared" si="123"/>
        <v>1.1295454732313919</v>
      </c>
      <c r="EI81" s="66">
        <f t="shared" si="124"/>
        <v>751.12067120192683</v>
      </c>
      <c r="EJ81" s="66">
        <f t="shared" si="125"/>
        <v>370.04958489072055</v>
      </c>
      <c r="EK81" s="66">
        <f t="shared" si="126"/>
        <v>2.4480186190374603E-2</v>
      </c>
      <c r="EL81" s="66">
        <f t="shared" si="127"/>
        <v>2.35961794668333</v>
      </c>
      <c r="EM81" s="67">
        <f t="shared" si="128"/>
        <v>0.99268284582500077</v>
      </c>
      <c r="EN81" s="67">
        <f t="shared" si="129"/>
        <v>0.49268493613827835</v>
      </c>
      <c r="EO81" s="67">
        <f t="shared" si="130"/>
        <v>3.0009858612225888</v>
      </c>
      <c r="EP81" s="67">
        <f t="shared" si="131"/>
        <v>1.1295454732313919</v>
      </c>
      <c r="EQ81" s="66">
        <f t="shared" si="132"/>
        <v>0.40785054414794086</v>
      </c>
      <c r="ER81" s="66">
        <f t="shared" si="133"/>
        <v>96.899584890720575</v>
      </c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</row>
    <row r="82" spans="19:160" x14ac:dyDescent="0.25">
      <c r="S82" s="61">
        <v>0.2</v>
      </c>
      <c r="T82" s="64">
        <f t="shared" si="5"/>
        <v>381.82087418783124</v>
      </c>
      <c r="U82" s="61">
        <f t="shared" si="6"/>
        <v>2.3725477966768483E-2</v>
      </c>
      <c r="V82" s="61">
        <f t="shared" si="7"/>
        <v>2.2868724595746288</v>
      </c>
      <c r="W82" s="65">
        <f t="shared" si="8"/>
        <v>0.99290762704282864</v>
      </c>
      <c r="X82" s="65">
        <f t="shared" si="9"/>
        <v>0.50355530191371467</v>
      </c>
      <c r="Y82" s="65">
        <f t="shared" si="10"/>
        <v>2.8187915002702084</v>
      </c>
      <c r="Z82" s="65">
        <f t="shared" si="11"/>
        <v>1.136195739572373</v>
      </c>
      <c r="AA82" s="61">
        <f t="shared" si="12"/>
        <v>763.40381801746742</v>
      </c>
      <c r="AB82" s="61">
        <f t="shared" si="13"/>
        <v>370.48075680766931</v>
      </c>
      <c r="AC82" s="61">
        <f t="shared" si="14"/>
        <v>2.4451695725990114E-2</v>
      </c>
      <c r="AD82" s="61">
        <f t="shared" si="15"/>
        <v>2.3568717824773806</v>
      </c>
      <c r="AE82" s="65">
        <f t="shared" si="16"/>
        <v>0.99269133045983959</v>
      </c>
      <c r="AF82" s="65">
        <f t="shared" si="17"/>
        <v>0.49309100150456719</v>
      </c>
      <c r="AG82" s="65">
        <f t="shared" si="18"/>
        <v>2.8672751722558876</v>
      </c>
      <c r="AH82" s="65">
        <f t="shared" si="19"/>
        <v>1.1416870232890628</v>
      </c>
      <c r="AI82" s="61">
        <f t="shared" si="20"/>
        <v>750.38280601363351</v>
      </c>
      <c r="AJ82" s="61">
        <f t="shared" si="21"/>
        <v>370.02350091513279</v>
      </c>
      <c r="AK82" s="61">
        <f t="shared" si="22"/>
        <v>2.4481911866115182E-2</v>
      </c>
      <c r="AL82" s="61">
        <f t="shared" si="23"/>
        <v>2.3597842826505468</v>
      </c>
      <c r="AM82" s="65">
        <f t="shared" si="24"/>
        <v>0.99268233191052224</v>
      </c>
      <c r="AN82" s="65">
        <f t="shared" si="25"/>
        <v>0.49266035138406711</v>
      </c>
      <c r="AO82" s="65">
        <f t="shared" si="26"/>
        <v>2.8692563559686874</v>
      </c>
      <c r="AP82" s="65">
        <f t="shared" si="27"/>
        <v>1.1419169358119752</v>
      </c>
      <c r="AQ82" s="61">
        <f t="shared" si="28"/>
        <v>749.81904380071671</v>
      </c>
      <c r="AR82" s="61">
        <f t="shared" si="29"/>
        <v>370.00355746003822</v>
      </c>
      <c r="AS82" s="61">
        <f t="shared" si="30"/>
        <v>2.4483231458589598E-2</v>
      </c>
      <c r="AT82" s="61">
        <f t="shared" si="31"/>
        <v>2.3599114767029419</v>
      </c>
      <c r="AU82" s="65">
        <f t="shared" si="32"/>
        <v>0.99268193892975964</v>
      </c>
      <c r="AV82" s="65">
        <f t="shared" si="33"/>
        <v>0.49264155270276738</v>
      </c>
      <c r="AW82" s="65">
        <f t="shared" si="34"/>
        <v>2.8693428106886016</v>
      </c>
      <c r="AX82" s="65">
        <f t="shared" si="35"/>
        <v>1.1419269790821365</v>
      </c>
      <c r="AY82" s="61">
        <f t="shared" si="36"/>
        <v>749.79438331916901</v>
      </c>
      <c r="AZ82" s="61">
        <f t="shared" si="37"/>
        <v>370.002684799863</v>
      </c>
      <c r="BA82" s="61">
        <f t="shared" si="38"/>
        <v>2.4483289202876145E-2</v>
      </c>
      <c r="BB82" s="61">
        <f t="shared" si="39"/>
        <v>2.359917042610562</v>
      </c>
      <c r="BC82" s="65">
        <f t="shared" si="40"/>
        <v>0.99268192173324676</v>
      </c>
      <c r="BD82" s="65">
        <f t="shared" si="41"/>
        <v>0.49264073010424247</v>
      </c>
      <c r="BE82" s="65">
        <f t="shared" si="42"/>
        <v>2.8693465937480505</v>
      </c>
      <c r="BF82" s="65">
        <f t="shared" si="43"/>
        <v>1.1419274185723507</v>
      </c>
      <c r="BG82" s="61">
        <f t="shared" si="44"/>
        <v>749.79330412026536</v>
      </c>
      <c r="BH82" s="61">
        <f t="shared" si="45"/>
        <v>370.00264660972834</v>
      </c>
      <c r="BI82" s="61">
        <f t="shared" si="46"/>
        <v>2.4483291729939453E-2</v>
      </c>
      <c r="BJ82" s="61">
        <f t="shared" si="47"/>
        <v>2.359917286191386</v>
      </c>
      <c r="BK82" s="65">
        <f t="shared" si="48"/>
        <v>0.99268192098067565</v>
      </c>
      <c r="BL82" s="65">
        <f t="shared" si="49"/>
        <v>0.49264069410489331</v>
      </c>
      <c r="BM82" s="65">
        <f t="shared" si="50"/>
        <v>2.8693467593058428</v>
      </c>
      <c r="BN82" s="65">
        <f t="shared" si="51"/>
        <v>1.1419274378057711</v>
      </c>
      <c r="BO82" s="61">
        <f t="shared" si="52"/>
        <v>749.7932568911358</v>
      </c>
      <c r="BP82" s="61">
        <f t="shared" si="53"/>
        <v>370.00264493840723</v>
      </c>
      <c r="BQ82" s="61">
        <f t="shared" si="54"/>
        <v>2.4483291840531749E-2</v>
      </c>
      <c r="BR82" s="61">
        <f t="shared" si="55"/>
        <v>2.359917296851255</v>
      </c>
      <c r="BS82" s="65">
        <f t="shared" si="56"/>
        <v>0.99268192094774077</v>
      </c>
      <c r="BT82" s="65">
        <f t="shared" si="57"/>
        <v>0.4926406925294477</v>
      </c>
      <c r="BU82" s="65">
        <f t="shared" si="58"/>
        <v>2.8693467665511752</v>
      </c>
      <c r="BV82" s="65">
        <f t="shared" si="59"/>
        <v>1.1419274386474865</v>
      </c>
      <c r="BW82" s="61">
        <f t="shared" si="60"/>
        <v>749.79325482423974</v>
      </c>
      <c r="BX82" s="61">
        <f t="shared" si="61"/>
        <v>370.00264486526498</v>
      </c>
      <c r="BY82" s="61">
        <f t="shared" si="62"/>
        <v>2.4483291845371614E-2</v>
      </c>
      <c r="BZ82" s="61">
        <f t="shared" si="63"/>
        <v>2.359917297317764</v>
      </c>
      <c r="CA82" s="65">
        <f t="shared" si="64"/>
        <v>0.99268192094629948</v>
      </c>
      <c r="CB82" s="65">
        <f t="shared" si="65"/>
        <v>0.49264069246050135</v>
      </c>
      <c r="CC82" s="65">
        <f t="shared" si="66"/>
        <v>2.8693467668682544</v>
      </c>
      <c r="CD82" s="65">
        <f t="shared" si="67"/>
        <v>1.1419274386843226</v>
      </c>
      <c r="CE82" s="61">
        <f t="shared" si="68"/>
        <v>749.79325473378572</v>
      </c>
      <c r="CF82" s="61">
        <f t="shared" si="69"/>
        <v>370.00264486206402</v>
      </c>
      <c r="CG82" s="61">
        <f t="shared" si="70"/>
        <v>2.4483291845583424E-2</v>
      </c>
      <c r="CH82" s="61">
        <f t="shared" si="71"/>
        <v>2.3599172973381801</v>
      </c>
      <c r="CI82" s="65">
        <f t="shared" si="72"/>
        <v>0.99268192094623642</v>
      </c>
      <c r="CJ82" s="65">
        <f t="shared" si="73"/>
        <v>0.49264069245748399</v>
      </c>
      <c r="CK82" s="65">
        <f t="shared" si="74"/>
        <v>2.86934676688213</v>
      </c>
      <c r="CL82" s="65">
        <f t="shared" si="75"/>
        <v>1.1419274386859346</v>
      </c>
      <c r="CM82" s="61">
        <f t="shared" si="76"/>
        <v>749.79325472982714</v>
      </c>
      <c r="CN82" s="61">
        <f t="shared" si="77"/>
        <v>370.00264486192395</v>
      </c>
      <c r="CO82" s="61">
        <f t="shared" si="78"/>
        <v>2.4483291845592694E-2</v>
      </c>
      <c r="CP82" s="61">
        <f t="shared" si="79"/>
        <v>2.3599172973390732</v>
      </c>
      <c r="CQ82" s="65">
        <f t="shared" si="80"/>
        <v>0.99268192094623364</v>
      </c>
      <c r="CR82" s="65">
        <f t="shared" si="81"/>
        <v>0.49264069245735198</v>
      </c>
      <c r="CS82" s="65">
        <f t="shared" si="82"/>
        <v>2.8693467668827375</v>
      </c>
      <c r="CT82" s="65">
        <f t="shared" si="83"/>
        <v>1.1419274386860052</v>
      </c>
      <c r="CU82" s="61">
        <f t="shared" si="84"/>
        <v>749.79325472965354</v>
      </c>
      <c r="CV82" s="61">
        <f t="shared" si="85"/>
        <v>370.00264486191782</v>
      </c>
      <c r="CW82" s="61">
        <f t="shared" si="86"/>
        <v>2.4483291845593096E-2</v>
      </c>
      <c r="CX82" s="61">
        <f t="shared" si="87"/>
        <v>2.3599172973391123</v>
      </c>
      <c r="CY82" s="65">
        <f t="shared" si="88"/>
        <v>0.99268192094623353</v>
      </c>
      <c r="CZ82" s="65">
        <f t="shared" si="89"/>
        <v>0.49264069245734626</v>
      </c>
      <c r="DA82" s="65">
        <f t="shared" si="90"/>
        <v>2.8693467668827641</v>
      </c>
      <c r="DB82" s="65">
        <f t="shared" si="91"/>
        <v>1.1419274386860083</v>
      </c>
      <c r="DC82" s="61">
        <f t="shared" si="92"/>
        <v>749.79325472964558</v>
      </c>
      <c r="DD82" s="61">
        <f t="shared" si="93"/>
        <v>370.00264486191747</v>
      </c>
      <c r="DE82" s="61">
        <f t="shared" si="94"/>
        <v>2.4483291845593121E-2</v>
      </c>
      <c r="DF82" s="61">
        <f t="shared" si="95"/>
        <v>2.3599172973391145</v>
      </c>
      <c r="DG82" s="65">
        <f t="shared" si="96"/>
        <v>0.99268192094623353</v>
      </c>
      <c r="DH82" s="65">
        <f t="shared" si="97"/>
        <v>0.49264069245734593</v>
      </c>
      <c r="DI82" s="65">
        <f t="shared" si="98"/>
        <v>2.8693467668827659</v>
      </c>
      <c r="DJ82" s="65">
        <f t="shared" si="99"/>
        <v>1.1419274386860085</v>
      </c>
      <c r="DK82" s="61">
        <f t="shared" si="100"/>
        <v>749.79325472964535</v>
      </c>
      <c r="DL82" s="61">
        <f t="shared" si="101"/>
        <v>370.00264486191747</v>
      </c>
      <c r="DM82" s="61">
        <f t="shared" si="102"/>
        <v>2.4483291845593121E-2</v>
      </c>
      <c r="DN82" s="61">
        <f t="shared" si="103"/>
        <v>2.3599172973391145</v>
      </c>
      <c r="DO82" s="65">
        <f t="shared" si="104"/>
        <v>0.99268192094623353</v>
      </c>
      <c r="DP82" s="65">
        <f t="shared" si="105"/>
        <v>0.49264069245734593</v>
      </c>
      <c r="DQ82" s="65">
        <f t="shared" si="106"/>
        <v>2.8693467668827659</v>
      </c>
      <c r="DR82" s="65">
        <f t="shared" si="107"/>
        <v>1.1419274386860085</v>
      </c>
      <c r="DS82" s="61">
        <f t="shared" si="108"/>
        <v>749.79325472964535</v>
      </c>
      <c r="DT82" s="61">
        <f t="shared" si="109"/>
        <v>370.00264486191747</v>
      </c>
      <c r="DU82" s="61">
        <f t="shared" si="110"/>
        <v>2.4483291845593121E-2</v>
      </c>
      <c r="DV82" s="61">
        <f t="shared" si="111"/>
        <v>2.3599172973391145</v>
      </c>
      <c r="DW82" s="65">
        <f t="shared" si="112"/>
        <v>0.99268192094623353</v>
      </c>
      <c r="DX82" s="65">
        <f t="shared" si="113"/>
        <v>0.49264069245734593</v>
      </c>
      <c r="DY82" s="65">
        <f t="shared" si="114"/>
        <v>2.8693467668827659</v>
      </c>
      <c r="DZ82" s="65">
        <f t="shared" si="115"/>
        <v>1.1419274386860085</v>
      </c>
      <c r="EA82" s="61">
        <f t="shared" si="116"/>
        <v>749.79325472964535</v>
      </c>
      <c r="EB82" s="61">
        <f t="shared" si="117"/>
        <v>370.00264486191747</v>
      </c>
      <c r="EC82" s="61">
        <f t="shared" si="118"/>
        <v>2.4483291845593121E-2</v>
      </c>
      <c r="ED82" s="61">
        <f t="shared" si="119"/>
        <v>2.3599172973391145</v>
      </c>
      <c r="EE82" s="65">
        <f t="shared" si="120"/>
        <v>0.99268192094623353</v>
      </c>
      <c r="EF82" s="65">
        <f t="shared" si="121"/>
        <v>0.49264069245734593</v>
      </c>
      <c r="EG82" s="65">
        <f t="shared" si="122"/>
        <v>2.8693467668827659</v>
      </c>
      <c r="EH82" s="65">
        <f t="shared" si="123"/>
        <v>1.1419274386860085</v>
      </c>
      <c r="EI82" s="61">
        <f t="shared" si="124"/>
        <v>749.79325472964535</v>
      </c>
      <c r="EJ82" s="61">
        <f t="shared" si="125"/>
        <v>370.00264486191747</v>
      </c>
      <c r="EK82" s="61">
        <f t="shared" si="126"/>
        <v>2.4483291845593121E-2</v>
      </c>
      <c r="EL82" s="61">
        <f t="shared" si="127"/>
        <v>2.3599172973391145</v>
      </c>
      <c r="EM82" s="65">
        <f t="shared" si="128"/>
        <v>0.99268192094623353</v>
      </c>
      <c r="EN82" s="65">
        <f t="shared" si="129"/>
        <v>0.49264069245734593</v>
      </c>
      <c r="EO82" s="65">
        <f t="shared" si="130"/>
        <v>2.8693467668827659</v>
      </c>
      <c r="EP82" s="65">
        <f t="shared" si="131"/>
        <v>1.1419274386860085</v>
      </c>
      <c r="EQ82" s="61">
        <f t="shared" si="132"/>
        <v>0.40975885099402665</v>
      </c>
      <c r="ER82" s="61">
        <f t="shared" si="133"/>
        <v>96.852644861917497</v>
      </c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</row>
    <row r="83" spans="19:160" x14ac:dyDescent="0.25">
      <c r="S83" s="50">
        <v>0.21</v>
      </c>
      <c r="T83" s="56">
        <f t="shared" si="5"/>
        <v>381.78841674044338</v>
      </c>
      <c r="U83" s="66">
        <f t="shared" si="6"/>
        <v>2.3727494969954261E-2</v>
      </c>
      <c r="V83" s="66">
        <f t="shared" si="7"/>
        <v>2.2870668762705915</v>
      </c>
      <c r="W83" s="67">
        <f t="shared" si="8"/>
        <v>0.99290702623365634</v>
      </c>
      <c r="X83" s="67">
        <f t="shared" si="9"/>
        <v>0.50352593290278713</v>
      </c>
      <c r="Y83" s="67">
        <f t="shared" si="10"/>
        <v>2.703125739860079</v>
      </c>
      <c r="Z83" s="67">
        <f t="shared" si="11"/>
        <v>1.148566213040032</v>
      </c>
      <c r="AA83" s="66">
        <f t="shared" si="12"/>
        <v>762.01714958700563</v>
      </c>
      <c r="AB83" s="66">
        <f t="shared" si="13"/>
        <v>370.43236590777349</v>
      </c>
      <c r="AC83" s="66">
        <f t="shared" si="14"/>
        <v>2.4454889938129921E-2</v>
      </c>
      <c r="AD83" s="66">
        <f t="shared" si="15"/>
        <v>2.357179669036412</v>
      </c>
      <c r="AE83" s="67">
        <f t="shared" si="16"/>
        <v>0.9926903792002858</v>
      </c>
      <c r="AF83" s="67">
        <f t="shared" si="17"/>
        <v>0.4930454587803757</v>
      </c>
      <c r="AG83" s="67">
        <f t="shared" si="18"/>
        <v>2.7462107131954934</v>
      </c>
      <c r="AH83" s="67">
        <f t="shared" si="19"/>
        <v>1.1545029300581975</v>
      </c>
      <c r="AI83" s="66">
        <f t="shared" si="20"/>
        <v>749.2413315557468</v>
      </c>
      <c r="AJ83" s="66">
        <f t="shared" si="21"/>
        <v>369.9831078015203</v>
      </c>
      <c r="AK83" s="66">
        <f t="shared" si="22"/>
        <v>2.4484584692594572E-2</v>
      </c>
      <c r="AL83" s="66">
        <f t="shared" si="23"/>
        <v>2.3600419134250878</v>
      </c>
      <c r="AM83" s="67">
        <f t="shared" si="24"/>
        <v>0.99268153593055475</v>
      </c>
      <c r="AN83" s="67">
        <f t="shared" si="25"/>
        <v>0.49262227551513954</v>
      </c>
      <c r="AO83" s="67">
        <f t="shared" si="26"/>
        <v>2.7479339858592744</v>
      </c>
      <c r="AP83" s="67">
        <f t="shared" si="27"/>
        <v>1.1547467038720742</v>
      </c>
      <c r="AQ83" s="66">
        <f t="shared" si="28"/>
        <v>748.69804400222654</v>
      </c>
      <c r="AR83" s="66">
        <f t="shared" si="29"/>
        <v>369.96386494011222</v>
      </c>
      <c r="AS83" s="66">
        <f t="shared" si="30"/>
        <v>2.4485858204725142E-2</v>
      </c>
      <c r="AT83" s="66">
        <f t="shared" si="31"/>
        <v>2.3601646658443398</v>
      </c>
      <c r="AU83" s="67">
        <f t="shared" si="32"/>
        <v>0.9926811566730338</v>
      </c>
      <c r="AV83" s="67">
        <f t="shared" si="33"/>
        <v>0.49260413467633729</v>
      </c>
      <c r="AW83" s="67">
        <f t="shared" si="34"/>
        <v>2.7480078279157936</v>
      </c>
      <c r="AX83" s="67">
        <f t="shared" si="35"/>
        <v>1.1547571609974652</v>
      </c>
      <c r="AY83" s="66">
        <f t="shared" si="36"/>
        <v>748.67470601010257</v>
      </c>
      <c r="AZ83" s="66">
        <f t="shared" si="37"/>
        <v>369.9630380694108</v>
      </c>
      <c r="BA83" s="66">
        <f t="shared" si="38"/>
        <v>2.4485912930837388E-2</v>
      </c>
      <c r="BB83" s="66">
        <f t="shared" si="39"/>
        <v>2.3601699408334929</v>
      </c>
      <c r="BC83" s="67">
        <f t="shared" si="40"/>
        <v>0.99268114037535982</v>
      </c>
      <c r="BD83" s="67">
        <f t="shared" si="41"/>
        <v>0.49260335513251402</v>
      </c>
      <c r="BE83" s="67">
        <f t="shared" si="42"/>
        <v>2.7480110009828769</v>
      </c>
      <c r="BF83" s="67">
        <f t="shared" si="43"/>
        <v>1.1547576103717274</v>
      </c>
      <c r="BG83" s="66">
        <f t="shared" si="44"/>
        <v>748.67370304587484</v>
      </c>
      <c r="BH83" s="66">
        <f t="shared" si="45"/>
        <v>369.96300253367394</v>
      </c>
      <c r="BI83" s="66">
        <f t="shared" si="46"/>
        <v>2.4485915282761644E-2</v>
      </c>
      <c r="BJ83" s="66">
        <f t="shared" si="47"/>
        <v>2.3601701675328584</v>
      </c>
      <c r="BK83" s="67">
        <f t="shared" si="48"/>
        <v>0.99268113967494653</v>
      </c>
      <c r="BL83" s="67">
        <f t="shared" si="49"/>
        <v>0.49260332163065473</v>
      </c>
      <c r="BM83" s="67">
        <f t="shared" si="50"/>
        <v>2.7480111373492524</v>
      </c>
      <c r="BN83" s="67">
        <f t="shared" si="51"/>
        <v>1.1547576296841662</v>
      </c>
      <c r="BO83" s="66">
        <f t="shared" si="52"/>
        <v>748.67365994208239</v>
      </c>
      <c r="BP83" s="66">
        <f t="shared" si="53"/>
        <v>369.963001006475</v>
      </c>
      <c r="BQ83" s="66">
        <f t="shared" si="54"/>
        <v>2.4485915383838951E-2</v>
      </c>
      <c r="BR83" s="66">
        <f t="shared" si="55"/>
        <v>2.3601701772755876</v>
      </c>
      <c r="BS83" s="67">
        <f t="shared" si="56"/>
        <v>0.99268113964484528</v>
      </c>
      <c r="BT83" s="67">
        <f t="shared" si="57"/>
        <v>0.4926033201908645</v>
      </c>
      <c r="BU83" s="67">
        <f t="shared" si="58"/>
        <v>2.7480111432097911</v>
      </c>
      <c r="BV83" s="67">
        <f t="shared" si="59"/>
        <v>1.1547576305141458</v>
      </c>
      <c r="BW83" s="66">
        <f t="shared" si="60"/>
        <v>748.67365808963496</v>
      </c>
      <c r="BX83" s="66">
        <f t="shared" si="61"/>
        <v>369.96300094084143</v>
      </c>
      <c r="BY83" s="66">
        <f t="shared" si="62"/>
        <v>2.4485915388182893E-2</v>
      </c>
      <c r="BZ83" s="66">
        <f t="shared" si="63"/>
        <v>2.3601701776942954</v>
      </c>
      <c r="CA83" s="67">
        <f t="shared" si="64"/>
        <v>0.99268113964355165</v>
      </c>
      <c r="CB83" s="67">
        <f t="shared" si="65"/>
        <v>0.49260332012898744</v>
      </c>
      <c r="CC83" s="67">
        <f t="shared" si="66"/>
        <v>2.7480111434616563</v>
      </c>
      <c r="CD83" s="67">
        <f t="shared" si="67"/>
        <v>1.1547576305498153</v>
      </c>
      <c r="CE83" s="66">
        <f t="shared" si="68"/>
        <v>748.67365801002393</v>
      </c>
      <c r="CF83" s="66">
        <f t="shared" si="69"/>
        <v>369.96300093802074</v>
      </c>
      <c r="CG83" s="66">
        <f t="shared" si="70"/>
        <v>2.448591538836958E-2</v>
      </c>
      <c r="CH83" s="66">
        <f t="shared" si="71"/>
        <v>2.3601701777122899</v>
      </c>
      <c r="CI83" s="67">
        <f t="shared" si="72"/>
        <v>0.99268113964349602</v>
      </c>
      <c r="CJ83" s="67">
        <f t="shared" si="73"/>
        <v>0.49260332012632818</v>
      </c>
      <c r="CK83" s="67">
        <f t="shared" si="74"/>
        <v>2.7480111434724801</v>
      </c>
      <c r="CL83" s="67">
        <f t="shared" si="75"/>
        <v>1.1547576305513483</v>
      </c>
      <c r="CM83" s="66">
        <f t="shared" si="76"/>
        <v>748.67365800660218</v>
      </c>
      <c r="CN83" s="66">
        <f t="shared" si="77"/>
        <v>369.96300093789955</v>
      </c>
      <c r="CO83" s="66">
        <f t="shared" si="78"/>
        <v>2.4485915388377601E-2</v>
      </c>
      <c r="CP83" s="66">
        <f t="shared" si="79"/>
        <v>2.3601701777130635</v>
      </c>
      <c r="CQ83" s="67">
        <f t="shared" si="80"/>
        <v>0.99268113964349369</v>
      </c>
      <c r="CR83" s="67">
        <f t="shared" si="81"/>
        <v>0.49260332012621383</v>
      </c>
      <c r="CS83" s="67">
        <f t="shared" si="82"/>
        <v>2.7480111434729464</v>
      </c>
      <c r="CT83" s="67">
        <f t="shared" si="83"/>
        <v>1.1547576305514142</v>
      </c>
      <c r="CU83" s="66">
        <f t="shared" si="84"/>
        <v>748.67365800645496</v>
      </c>
      <c r="CV83" s="66">
        <f t="shared" si="85"/>
        <v>369.96300093789432</v>
      </c>
      <c r="CW83" s="66">
        <f t="shared" si="86"/>
        <v>2.4485915388377948E-2</v>
      </c>
      <c r="CX83" s="66">
        <f t="shared" si="87"/>
        <v>2.3601701777130968</v>
      </c>
      <c r="CY83" s="67">
        <f t="shared" si="88"/>
        <v>0.99268113964349358</v>
      </c>
      <c r="CZ83" s="67">
        <f t="shared" si="89"/>
        <v>0.49260332012620894</v>
      </c>
      <c r="DA83" s="67">
        <f t="shared" si="90"/>
        <v>2.7480111434729668</v>
      </c>
      <c r="DB83" s="67">
        <f t="shared" si="91"/>
        <v>1.1547576305514171</v>
      </c>
      <c r="DC83" s="66">
        <f t="shared" si="92"/>
        <v>748.67365800644859</v>
      </c>
      <c r="DD83" s="66">
        <f t="shared" si="93"/>
        <v>369.96300093789409</v>
      </c>
      <c r="DE83" s="66">
        <f t="shared" si="94"/>
        <v>2.4485915388377962E-2</v>
      </c>
      <c r="DF83" s="66">
        <f t="shared" si="95"/>
        <v>2.3601701777130981</v>
      </c>
      <c r="DG83" s="67">
        <f t="shared" si="96"/>
        <v>0.99268113964349358</v>
      </c>
      <c r="DH83" s="67">
        <f t="shared" si="97"/>
        <v>0.49260332012620878</v>
      </c>
      <c r="DI83" s="67">
        <f t="shared" si="98"/>
        <v>2.7480111434729668</v>
      </c>
      <c r="DJ83" s="67">
        <f t="shared" si="99"/>
        <v>1.1547576305514171</v>
      </c>
      <c r="DK83" s="66">
        <f t="shared" si="100"/>
        <v>748.67365800644859</v>
      </c>
      <c r="DL83" s="66">
        <f t="shared" si="101"/>
        <v>369.96300093789409</v>
      </c>
      <c r="DM83" s="66">
        <f t="shared" si="102"/>
        <v>2.4485915388377962E-2</v>
      </c>
      <c r="DN83" s="66">
        <f t="shared" si="103"/>
        <v>2.3601701777130981</v>
      </c>
      <c r="DO83" s="67">
        <f t="shared" si="104"/>
        <v>0.99268113964349358</v>
      </c>
      <c r="DP83" s="67">
        <f t="shared" si="105"/>
        <v>0.49260332012620878</v>
      </c>
      <c r="DQ83" s="67">
        <f t="shared" si="106"/>
        <v>2.7480111434729668</v>
      </c>
      <c r="DR83" s="67">
        <f t="shared" si="107"/>
        <v>1.1547576305514171</v>
      </c>
      <c r="DS83" s="66">
        <f t="shared" si="108"/>
        <v>748.67365800644859</v>
      </c>
      <c r="DT83" s="66">
        <f t="shared" si="109"/>
        <v>369.96300093789409</v>
      </c>
      <c r="DU83" s="66">
        <f t="shared" si="110"/>
        <v>2.4485915388377962E-2</v>
      </c>
      <c r="DV83" s="66">
        <f t="shared" si="111"/>
        <v>2.3601701777130981</v>
      </c>
      <c r="DW83" s="67">
        <f t="shared" si="112"/>
        <v>0.99268113964349358</v>
      </c>
      <c r="DX83" s="67">
        <f t="shared" si="113"/>
        <v>0.49260332012620878</v>
      </c>
      <c r="DY83" s="67">
        <f t="shared" si="114"/>
        <v>2.7480111434729668</v>
      </c>
      <c r="DZ83" s="67">
        <f t="shared" si="115"/>
        <v>1.1547576305514171</v>
      </c>
      <c r="EA83" s="66">
        <f t="shared" si="116"/>
        <v>748.67365800644859</v>
      </c>
      <c r="EB83" s="66">
        <f t="shared" si="117"/>
        <v>369.96300093789409</v>
      </c>
      <c r="EC83" s="66">
        <f t="shared" si="118"/>
        <v>2.4485915388377962E-2</v>
      </c>
      <c r="ED83" s="66">
        <f t="shared" si="119"/>
        <v>2.3601701777130981</v>
      </c>
      <c r="EE83" s="67">
        <f t="shared" si="120"/>
        <v>0.99268113964349358</v>
      </c>
      <c r="EF83" s="67">
        <f t="shared" si="121"/>
        <v>0.49260332012620878</v>
      </c>
      <c r="EG83" s="67">
        <f t="shared" si="122"/>
        <v>2.7480111434729668</v>
      </c>
      <c r="EH83" s="67">
        <f t="shared" si="123"/>
        <v>1.1547576305514171</v>
      </c>
      <c r="EI83" s="66">
        <f t="shared" si="124"/>
        <v>748.67365800644859</v>
      </c>
      <c r="EJ83" s="66">
        <f t="shared" si="125"/>
        <v>369.96300093789409</v>
      </c>
      <c r="EK83" s="66">
        <f t="shared" si="126"/>
        <v>2.4485915388377962E-2</v>
      </c>
      <c r="EL83" s="66">
        <f t="shared" si="127"/>
        <v>2.3601701777130981</v>
      </c>
      <c r="EM83" s="67">
        <f t="shared" si="128"/>
        <v>0.99268113964349358</v>
      </c>
      <c r="EN83" s="67">
        <f t="shared" si="129"/>
        <v>0.49260332012620878</v>
      </c>
      <c r="EO83" s="67">
        <f t="shared" si="130"/>
        <v>2.7480111434729668</v>
      </c>
      <c r="EP83" s="67">
        <f t="shared" si="131"/>
        <v>1.1547576305514171</v>
      </c>
      <c r="EQ83" s="66">
        <f t="shared" si="132"/>
        <v>0.41143773331211053</v>
      </c>
      <c r="ER83" s="66">
        <f t="shared" si="133"/>
        <v>96.813000937894117</v>
      </c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</row>
    <row r="84" spans="19:160" x14ac:dyDescent="0.25">
      <c r="S84" s="50">
        <v>0.22</v>
      </c>
      <c r="T84" s="56">
        <f t="shared" si="5"/>
        <v>381.7559592930557</v>
      </c>
      <c r="U84" s="66">
        <f t="shared" si="6"/>
        <v>2.372951231611712E-2</v>
      </c>
      <c r="V84" s="66">
        <f t="shared" si="7"/>
        <v>2.2872613260257335</v>
      </c>
      <c r="W84" s="67">
        <f t="shared" si="8"/>
        <v>0.99290642532268436</v>
      </c>
      <c r="X84" s="67">
        <f t="shared" si="9"/>
        <v>0.50349656061120251</v>
      </c>
      <c r="Y84" s="67">
        <f t="shared" si="10"/>
        <v>2.5961351427196431</v>
      </c>
      <c r="Z84" s="67">
        <f t="shared" si="11"/>
        <v>1.1613701858061147</v>
      </c>
      <c r="AA84" s="66">
        <f t="shared" si="12"/>
        <v>760.81396260624172</v>
      </c>
      <c r="AB84" s="66">
        <f t="shared" si="13"/>
        <v>370.3903196999081</v>
      </c>
      <c r="AC84" s="66">
        <f t="shared" si="14"/>
        <v>2.4457666024142365E-2</v>
      </c>
      <c r="AD84" s="66">
        <f t="shared" si="15"/>
        <v>2.3574472528826114</v>
      </c>
      <c r="AE84" s="67">
        <f t="shared" si="16"/>
        <v>0.99268955246246715</v>
      </c>
      <c r="AF84" s="67">
        <f t="shared" si="17"/>
        <v>0.49300588106888688</v>
      </c>
      <c r="AG84" s="67">
        <f t="shared" si="18"/>
        <v>2.6344274890168915</v>
      </c>
      <c r="AH84" s="67">
        <f t="shared" si="19"/>
        <v>1.1677582846172885</v>
      </c>
      <c r="AI84" s="66">
        <f t="shared" si="20"/>
        <v>748.26754068155662</v>
      </c>
      <c r="AJ84" s="66">
        <f t="shared" si="21"/>
        <v>369.9486087139411</v>
      </c>
      <c r="AK84" s="66">
        <f t="shared" si="22"/>
        <v>2.4486867971438588E-2</v>
      </c>
      <c r="AL84" s="66">
        <f t="shared" si="23"/>
        <v>2.3602619961358862</v>
      </c>
      <c r="AM84" s="67">
        <f t="shared" si="24"/>
        <v>0.99268085596016264</v>
      </c>
      <c r="AN84" s="67">
        <f t="shared" si="25"/>
        <v>0.49258975129511562</v>
      </c>
      <c r="AO84" s="67">
        <f t="shared" si="26"/>
        <v>2.635928469039325</v>
      </c>
      <c r="AP84" s="67">
        <f t="shared" si="27"/>
        <v>1.1680158613314793</v>
      </c>
      <c r="AQ84" s="66">
        <f t="shared" si="28"/>
        <v>747.74286996585568</v>
      </c>
      <c r="AR84" s="66">
        <f t="shared" si="29"/>
        <v>369.93000567472325</v>
      </c>
      <c r="AS84" s="66">
        <f t="shared" si="30"/>
        <v>2.4488099366995066E-2</v>
      </c>
      <c r="AT84" s="66">
        <f t="shared" si="31"/>
        <v>2.3603806889853578</v>
      </c>
      <c r="AU84" s="67">
        <f t="shared" si="32"/>
        <v>0.99268048924539187</v>
      </c>
      <c r="AV84" s="67">
        <f t="shared" si="33"/>
        <v>0.49257221154303343</v>
      </c>
      <c r="AW84" s="67">
        <f t="shared" si="34"/>
        <v>2.6359917031111166</v>
      </c>
      <c r="AX84" s="67">
        <f t="shared" si="35"/>
        <v>1.1680267252121084</v>
      </c>
      <c r="AY84" s="66">
        <f t="shared" si="36"/>
        <v>747.72070899647099</v>
      </c>
      <c r="AZ84" s="66">
        <f t="shared" si="37"/>
        <v>369.92921968742019</v>
      </c>
      <c r="BA84" s="66">
        <f t="shared" si="38"/>
        <v>2.4488151396773072E-2</v>
      </c>
      <c r="BB84" s="66">
        <f t="shared" si="39"/>
        <v>2.3603857040778489</v>
      </c>
      <c r="BC84" s="67">
        <f t="shared" si="40"/>
        <v>0.99268047375070834</v>
      </c>
      <c r="BD84" s="67">
        <f t="shared" si="41"/>
        <v>0.49257147045503114</v>
      </c>
      <c r="BE84" s="67">
        <f t="shared" si="42"/>
        <v>2.6359943748145578</v>
      </c>
      <c r="BF84" s="67">
        <f t="shared" si="43"/>
        <v>1.168027184244443</v>
      </c>
      <c r="BG84" s="66">
        <f t="shared" si="44"/>
        <v>747.71977257077367</v>
      </c>
      <c r="BH84" s="66">
        <f t="shared" si="45"/>
        <v>369.9291864746134</v>
      </c>
      <c r="BI84" s="66">
        <f t="shared" si="46"/>
        <v>2.4488153595356665E-2</v>
      </c>
      <c r="BJ84" s="66">
        <f t="shared" si="47"/>
        <v>2.3603859159968787</v>
      </c>
      <c r="BK84" s="67">
        <f t="shared" si="48"/>
        <v>0.99268047309596108</v>
      </c>
      <c r="BL84" s="67">
        <f t="shared" si="49"/>
        <v>0.49257143913945167</v>
      </c>
      <c r="BM84" s="67">
        <f t="shared" si="50"/>
        <v>2.6359944877105512</v>
      </c>
      <c r="BN84" s="67">
        <f t="shared" si="51"/>
        <v>1.1680272036414381</v>
      </c>
      <c r="BO84" s="66">
        <f t="shared" si="52"/>
        <v>747.71973300081481</v>
      </c>
      <c r="BP84" s="66">
        <f t="shared" si="53"/>
        <v>369.92918507115974</v>
      </c>
      <c r="BQ84" s="66">
        <f t="shared" si="54"/>
        <v>2.4488153688260905E-2</v>
      </c>
      <c r="BR84" s="66">
        <f t="shared" si="55"/>
        <v>2.3603859249518151</v>
      </c>
      <c r="BS84" s="67">
        <f t="shared" si="56"/>
        <v>0.99268047306829377</v>
      </c>
      <c r="BT84" s="67">
        <f t="shared" si="57"/>
        <v>0.49257143781616786</v>
      </c>
      <c r="BU84" s="67">
        <f t="shared" si="58"/>
        <v>2.6359944924811298</v>
      </c>
      <c r="BV84" s="67">
        <f t="shared" si="59"/>
        <v>1.1680272044610853</v>
      </c>
      <c r="BW84" s="66">
        <f t="shared" si="60"/>
        <v>747.71973132872995</v>
      </c>
      <c r="BX84" s="66">
        <f t="shared" si="61"/>
        <v>369.92918501185477</v>
      </c>
      <c r="BY84" s="66">
        <f t="shared" si="62"/>
        <v>2.4488153692186709E-2</v>
      </c>
      <c r="BZ84" s="66">
        <f t="shared" si="63"/>
        <v>2.3603859253302191</v>
      </c>
      <c r="CA84" s="67">
        <f t="shared" si="64"/>
        <v>0.9926804730671247</v>
      </c>
      <c r="CB84" s="67">
        <f t="shared" si="65"/>
        <v>0.49257143776025059</v>
      </c>
      <c r="CC84" s="67">
        <f t="shared" si="66"/>
        <v>2.6359944926827175</v>
      </c>
      <c r="CD84" s="67">
        <f t="shared" si="67"/>
        <v>1.1680272044957207</v>
      </c>
      <c r="CE84" s="66">
        <f t="shared" si="68"/>
        <v>747.71973125807358</v>
      </c>
      <c r="CF84" s="66">
        <f t="shared" si="69"/>
        <v>369.92918500934877</v>
      </c>
      <c r="CG84" s="66">
        <f t="shared" si="70"/>
        <v>2.4488153692352597E-2</v>
      </c>
      <c r="CH84" s="66">
        <f t="shared" si="71"/>
        <v>2.3603859253462085</v>
      </c>
      <c r="CI84" s="67">
        <f t="shared" si="72"/>
        <v>0.9926804730670753</v>
      </c>
      <c r="CJ84" s="67">
        <f t="shared" si="73"/>
        <v>0.49257143775788781</v>
      </c>
      <c r="CK84" s="67">
        <f t="shared" si="74"/>
        <v>2.6359944926912364</v>
      </c>
      <c r="CL84" s="67">
        <f t="shared" si="75"/>
        <v>1.1680272044971842</v>
      </c>
      <c r="CM84" s="66">
        <f t="shared" si="76"/>
        <v>747.71973125508703</v>
      </c>
      <c r="CN84" s="66">
        <f t="shared" si="77"/>
        <v>369.92918500924281</v>
      </c>
      <c r="CO84" s="66">
        <f t="shared" si="78"/>
        <v>2.4488153692359609E-2</v>
      </c>
      <c r="CP84" s="66">
        <f t="shared" si="79"/>
        <v>2.3603859253468849</v>
      </c>
      <c r="CQ84" s="67">
        <f t="shared" si="80"/>
        <v>0.99268047306707319</v>
      </c>
      <c r="CR84" s="67">
        <f t="shared" si="81"/>
        <v>0.49257143775778789</v>
      </c>
      <c r="CS84" s="67">
        <f t="shared" si="82"/>
        <v>2.6359944926915966</v>
      </c>
      <c r="CT84" s="67">
        <f t="shared" si="83"/>
        <v>1.1680272044972462</v>
      </c>
      <c r="CU84" s="66">
        <f t="shared" si="84"/>
        <v>747.71973125496083</v>
      </c>
      <c r="CV84" s="66">
        <f t="shared" si="85"/>
        <v>369.92918500923838</v>
      </c>
      <c r="CW84" s="66">
        <f t="shared" si="86"/>
        <v>2.4488153692359908E-2</v>
      </c>
      <c r="CX84" s="66">
        <f t="shared" si="87"/>
        <v>2.3603859253469133</v>
      </c>
      <c r="CY84" s="67">
        <f t="shared" si="88"/>
        <v>0.99268047306707308</v>
      </c>
      <c r="CZ84" s="67">
        <f t="shared" si="89"/>
        <v>0.49257143775778367</v>
      </c>
      <c r="DA84" s="67">
        <f t="shared" si="90"/>
        <v>2.6359944926916103</v>
      </c>
      <c r="DB84" s="67">
        <f t="shared" si="91"/>
        <v>1.1680272044972486</v>
      </c>
      <c r="DC84" s="66">
        <f t="shared" si="92"/>
        <v>747.71973125495595</v>
      </c>
      <c r="DD84" s="66">
        <f t="shared" si="93"/>
        <v>369.92918500923815</v>
      </c>
      <c r="DE84" s="66">
        <f t="shared" si="94"/>
        <v>2.4488153692359921E-2</v>
      </c>
      <c r="DF84" s="66">
        <f t="shared" si="95"/>
        <v>2.3603859253469146</v>
      </c>
      <c r="DG84" s="67">
        <f t="shared" si="96"/>
        <v>0.99268047306707308</v>
      </c>
      <c r="DH84" s="67">
        <f t="shared" si="97"/>
        <v>0.49257143775778345</v>
      </c>
      <c r="DI84" s="67">
        <f t="shared" si="98"/>
        <v>2.6359944926916117</v>
      </c>
      <c r="DJ84" s="67">
        <f t="shared" si="99"/>
        <v>1.1680272044972488</v>
      </c>
      <c r="DK84" s="66">
        <f t="shared" si="100"/>
        <v>747.7197312549556</v>
      </c>
      <c r="DL84" s="66">
        <f t="shared" si="101"/>
        <v>369.92918500923815</v>
      </c>
      <c r="DM84" s="66">
        <f t="shared" si="102"/>
        <v>2.4488153692359921E-2</v>
      </c>
      <c r="DN84" s="66">
        <f t="shared" si="103"/>
        <v>2.3603859253469146</v>
      </c>
      <c r="DO84" s="67">
        <f t="shared" si="104"/>
        <v>0.99268047306707308</v>
      </c>
      <c r="DP84" s="67">
        <f t="shared" si="105"/>
        <v>0.49257143775778345</v>
      </c>
      <c r="DQ84" s="67">
        <f t="shared" si="106"/>
        <v>2.6359944926916117</v>
      </c>
      <c r="DR84" s="67">
        <f t="shared" si="107"/>
        <v>1.1680272044972488</v>
      </c>
      <c r="DS84" s="66">
        <f t="shared" si="108"/>
        <v>747.7197312549556</v>
      </c>
      <c r="DT84" s="66">
        <f t="shared" si="109"/>
        <v>369.92918500923815</v>
      </c>
      <c r="DU84" s="66">
        <f t="shared" si="110"/>
        <v>2.4488153692359921E-2</v>
      </c>
      <c r="DV84" s="66">
        <f t="shared" si="111"/>
        <v>2.3603859253469146</v>
      </c>
      <c r="DW84" s="67">
        <f t="shared" si="112"/>
        <v>0.99268047306707308</v>
      </c>
      <c r="DX84" s="67">
        <f t="shared" si="113"/>
        <v>0.49257143775778345</v>
      </c>
      <c r="DY84" s="67">
        <f t="shared" si="114"/>
        <v>2.6359944926916117</v>
      </c>
      <c r="DZ84" s="67">
        <f t="shared" si="115"/>
        <v>1.1680272044972488</v>
      </c>
      <c r="EA84" s="66">
        <f t="shared" si="116"/>
        <v>747.7197312549556</v>
      </c>
      <c r="EB84" s="66">
        <f t="shared" si="117"/>
        <v>369.92918500923815</v>
      </c>
      <c r="EC84" s="66">
        <f t="shared" si="118"/>
        <v>2.4488153692359921E-2</v>
      </c>
      <c r="ED84" s="66">
        <f t="shared" si="119"/>
        <v>2.3603859253469146</v>
      </c>
      <c r="EE84" s="67">
        <f t="shared" si="120"/>
        <v>0.99268047306707308</v>
      </c>
      <c r="EF84" s="67">
        <f t="shared" si="121"/>
        <v>0.49257143775778345</v>
      </c>
      <c r="EG84" s="67">
        <f t="shared" si="122"/>
        <v>2.6359944926916117</v>
      </c>
      <c r="EH84" s="67">
        <f t="shared" si="123"/>
        <v>1.1680272044972488</v>
      </c>
      <c r="EI84" s="66">
        <f t="shared" si="124"/>
        <v>747.7197312549556</v>
      </c>
      <c r="EJ84" s="66">
        <f t="shared" si="125"/>
        <v>369.92918500923815</v>
      </c>
      <c r="EK84" s="66">
        <f t="shared" si="126"/>
        <v>2.4488153692359921E-2</v>
      </c>
      <c r="EL84" s="66">
        <f t="shared" si="127"/>
        <v>2.3603859253469146</v>
      </c>
      <c r="EM84" s="67">
        <f t="shared" si="128"/>
        <v>0.99268047306707308</v>
      </c>
      <c r="EN84" s="67">
        <f t="shared" si="129"/>
        <v>0.49257143775778345</v>
      </c>
      <c r="EO84" s="67">
        <f t="shared" si="130"/>
        <v>2.6359944926916117</v>
      </c>
      <c r="EP84" s="67">
        <f t="shared" si="131"/>
        <v>1.1680272044972488</v>
      </c>
      <c r="EQ84" s="66">
        <f t="shared" si="132"/>
        <v>0.41293320051149585</v>
      </c>
      <c r="ER84" s="66">
        <f t="shared" si="133"/>
        <v>96.779185009238176</v>
      </c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</row>
    <row r="85" spans="19:160" x14ac:dyDescent="0.25">
      <c r="S85" s="50">
        <v>0.23</v>
      </c>
      <c r="T85" s="56">
        <f t="shared" si="5"/>
        <v>381.72350184566795</v>
      </c>
      <c r="U85" s="66">
        <f t="shared" si="6"/>
        <v>2.3731530005344569E-2</v>
      </c>
      <c r="V85" s="66">
        <f t="shared" si="7"/>
        <v>2.2874558088484904</v>
      </c>
      <c r="W85" s="67">
        <f t="shared" si="8"/>
        <v>0.99290582430988683</v>
      </c>
      <c r="X85" s="67">
        <f t="shared" si="9"/>
        <v>0.50346718503846066</v>
      </c>
      <c r="Y85" s="67">
        <f t="shared" si="10"/>
        <v>2.4970183715213805</v>
      </c>
      <c r="Z85" s="67">
        <f t="shared" si="11"/>
        <v>1.1746000704494022</v>
      </c>
      <c r="AA85" s="66">
        <f t="shared" si="12"/>
        <v>759.76004329120008</v>
      </c>
      <c r="AB85" s="66">
        <f t="shared" si="13"/>
        <v>370.35344511494066</v>
      </c>
      <c r="AC85" s="66">
        <f t="shared" si="14"/>
        <v>2.4460101174390889E-2</v>
      </c>
      <c r="AD85" s="66">
        <f t="shared" si="15"/>
        <v>2.3576819743093442</v>
      </c>
      <c r="AE85" s="67">
        <f t="shared" si="16"/>
        <v>0.9926888272582689</v>
      </c>
      <c r="AF85" s="67">
        <f t="shared" si="17"/>
        <v>0.49297116657799883</v>
      </c>
      <c r="AG85" s="67">
        <f t="shared" si="18"/>
        <v>2.5310554897629705</v>
      </c>
      <c r="AH85" s="67">
        <f t="shared" si="19"/>
        <v>1.1814449131125937</v>
      </c>
      <c r="AI85" s="66">
        <f t="shared" si="20"/>
        <v>747.42716456536255</v>
      </c>
      <c r="AJ85" s="66">
        <f t="shared" si="21"/>
        <v>369.91880669537397</v>
      </c>
      <c r="AK85" s="66">
        <f t="shared" si="22"/>
        <v>2.4488840723514795E-2</v>
      </c>
      <c r="AL85" s="66">
        <f t="shared" si="23"/>
        <v>2.3604521475165652</v>
      </c>
      <c r="AM85" s="67">
        <f t="shared" si="24"/>
        <v>0.99268026846637059</v>
      </c>
      <c r="AN85" s="67">
        <f t="shared" si="25"/>
        <v>0.49256165211019293</v>
      </c>
      <c r="AO85" s="67">
        <f t="shared" si="26"/>
        <v>2.5323646137752331</v>
      </c>
      <c r="AP85" s="67">
        <f t="shared" si="27"/>
        <v>1.1817162652284714</v>
      </c>
      <c r="AQ85" s="66">
        <f t="shared" si="28"/>
        <v>746.91937074422447</v>
      </c>
      <c r="AR85" s="66">
        <f t="shared" si="29"/>
        <v>369.90078567721446</v>
      </c>
      <c r="AS85" s="66">
        <f t="shared" si="30"/>
        <v>2.4490033783547301E-2</v>
      </c>
      <c r="AT85" s="66">
        <f t="shared" si="31"/>
        <v>2.3605671452474759</v>
      </c>
      <c r="AU85" s="67">
        <f t="shared" si="32"/>
        <v>0.99267991316828819</v>
      </c>
      <c r="AV85" s="67">
        <f t="shared" si="33"/>
        <v>0.49254465936161584</v>
      </c>
      <c r="AW85" s="67">
        <f t="shared" si="34"/>
        <v>2.5324189035494449</v>
      </c>
      <c r="AX85" s="67">
        <f t="shared" si="35"/>
        <v>1.1817275319951495</v>
      </c>
      <c r="AY85" s="66">
        <f t="shared" si="36"/>
        <v>746.89825571333506</v>
      </c>
      <c r="AZ85" s="66">
        <f t="shared" si="37"/>
        <v>369.90003611234397</v>
      </c>
      <c r="BA85" s="66">
        <f t="shared" si="38"/>
        <v>2.4490083410114504E-2</v>
      </c>
      <c r="BB85" s="66">
        <f t="shared" si="39"/>
        <v>2.3605719286971478</v>
      </c>
      <c r="BC85" s="67">
        <f t="shared" si="40"/>
        <v>0.99267989838929938</v>
      </c>
      <c r="BD85" s="67">
        <f t="shared" si="41"/>
        <v>0.49254395254334626</v>
      </c>
      <c r="BE85" s="67">
        <f t="shared" si="42"/>
        <v>2.5324211616926289</v>
      </c>
      <c r="BF85" s="67">
        <f t="shared" si="43"/>
        <v>1.1817280006517223</v>
      </c>
      <c r="BG85" s="66">
        <f t="shared" si="44"/>
        <v>746.89737735119047</v>
      </c>
      <c r="BH85" s="66">
        <f t="shared" si="45"/>
        <v>369.90000493089178</v>
      </c>
      <c r="BI85" s="66">
        <f t="shared" si="46"/>
        <v>2.4490085474554502E-2</v>
      </c>
      <c r="BJ85" s="66">
        <f t="shared" si="47"/>
        <v>2.3605721276862255</v>
      </c>
      <c r="BK85" s="67">
        <f t="shared" si="48"/>
        <v>0.99267989777450094</v>
      </c>
      <c r="BL85" s="67">
        <f t="shared" si="49"/>
        <v>0.4925439231400871</v>
      </c>
      <c r="BM85" s="67">
        <f t="shared" si="50"/>
        <v>2.5324212556300725</v>
      </c>
      <c r="BN85" s="67">
        <f t="shared" si="51"/>
        <v>1.1817280201476044</v>
      </c>
      <c r="BO85" s="66">
        <f t="shared" si="52"/>
        <v>746.89734081166705</v>
      </c>
      <c r="BP85" s="66">
        <f t="shared" si="53"/>
        <v>369.90000363375486</v>
      </c>
      <c r="BQ85" s="66">
        <f t="shared" si="54"/>
        <v>2.4490085560434451E-2</v>
      </c>
      <c r="BR85" s="66">
        <f t="shared" si="55"/>
        <v>2.3605721359640985</v>
      </c>
      <c r="BS85" s="67">
        <f t="shared" si="56"/>
        <v>0.99267989774892551</v>
      </c>
      <c r="BT85" s="67">
        <f t="shared" si="57"/>
        <v>0.49254392191692226</v>
      </c>
      <c r="BU85" s="67">
        <f t="shared" si="58"/>
        <v>2.5324212595378346</v>
      </c>
      <c r="BV85" s="67">
        <f t="shared" si="59"/>
        <v>1.1817280209586261</v>
      </c>
      <c r="BW85" s="66">
        <f t="shared" si="60"/>
        <v>746.89733929163538</v>
      </c>
      <c r="BX85" s="66">
        <f t="shared" si="61"/>
        <v>369.90000357979432</v>
      </c>
      <c r="BY85" s="66">
        <f t="shared" si="62"/>
        <v>2.4490085564007034E-2</v>
      </c>
      <c r="BZ85" s="66">
        <f t="shared" si="63"/>
        <v>2.360572136308456</v>
      </c>
      <c r="CA85" s="67">
        <f t="shared" si="64"/>
        <v>0.99267989774786158</v>
      </c>
      <c r="CB85" s="67">
        <f t="shared" si="65"/>
        <v>0.4925439218660389</v>
      </c>
      <c r="CC85" s="67">
        <f t="shared" si="66"/>
        <v>2.532421259700397</v>
      </c>
      <c r="CD85" s="67">
        <f t="shared" si="67"/>
        <v>1.1817280209923642</v>
      </c>
      <c r="CE85" s="66">
        <f t="shared" si="68"/>
        <v>746.89733922840219</v>
      </c>
      <c r="CF85" s="66">
        <f t="shared" si="69"/>
        <v>369.90000357754957</v>
      </c>
      <c r="CG85" s="66">
        <f t="shared" si="70"/>
        <v>2.4490085564155654E-2</v>
      </c>
      <c r="CH85" s="66">
        <f t="shared" si="71"/>
        <v>2.360572136322781</v>
      </c>
      <c r="CI85" s="67">
        <f t="shared" si="72"/>
        <v>0.9926798977478174</v>
      </c>
      <c r="CJ85" s="67">
        <f t="shared" si="73"/>
        <v>0.49254392186392221</v>
      </c>
      <c r="CK85" s="67">
        <f t="shared" si="74"/>
        <v>2.5324212597071591</v>
      </c>
      <c r="CL85" s="67">
        <f t="shared" si="75"/>
        <v>1.1817280209937677</v>
      </c>
      <c r="CM85" s="66">
        <f t="shared" si="76"/>
        <v>746.89733922577261</v>
      </c>
      <c r="CN85" s="66">
        <f t="shared" si="77"/>
        <v>369.90000357745623</v>
      </c>
      <c r="CO85" s="66">
        <f t="shared" si="78"/>
        <v>2.4490085564161834E-2</v>
      </c>
      <c r="CP85" s="66">
        <f t="shared" si="79"/>
        <v>2.3605721363233769</v>
      </c>
      <c r="CQ85" s="67">
        <f t="shared" si="80"/>
        <v>0.99267989774781551</v>
      </c>
      <c r="CR85" s="67">
        <f t="shared" si="81"/>
        <v>0.49254392186383417</v>
      </c>
      <c r="CS85" s="67">
        <f t="shared" si="82"/>
        <v>2.5324212597074416</v>
      </c>
      <c r="CT85" s="67">
        <f t="shared" si="83"/>
        <v>1.1817280209938261</v>
      </c>
      <c r="CU85" s="66">
        <f t="shared" si="84"/>
        <v>746.89733922566279</v>
      </c>
      <c r="CV85" s="66">
        <f t="shared" si="85"/>
        <v>369.90000357745237</v>
      </c>
      <c r="CW85" s="66">
        <f t="shared" si="86"/>
        <v>2.449008556416209E-2</v>
      </c>
      <c r="CX85" s="66">
        <f t="shared" si="87"/>
        <v>2.3605721363234013</v>
      </c>
      <c r="CY85" s="67">
        <f t="shared" si="88"/>
        <v>0.9926798977478154</v>
      </c>
      <c r="CZ85" s="67">
        <f t="shared" si="89"/>
        <v>0.49254392186383056</v>
      </c>
      <c r="DA85" s="67">
        <f t="shared" si="90"/>
        <v>2.5324212597074527</v>
      </c>
      <c r="DB85" s="67">
        <f t="shared" si="91"/>
        <v>1.1817280209938286</v>
      </c>
      <c r="DC85" s="66">
        <f t="shared" si="92"/>
        <v>746.89733922565836</v>
      </c>
      <c r="DD85" s="66">
        <f t="shared" si="93"/>
        <v>369.90000357745225</v>
      </c>
      <c r="DE85" s="66">
        <f t="shared" si="94"/>
        <v>2.4490085564162097E-2</v>
      </c>
      <c r="DF85" s="66">
        <f t="shared" si="95"/>
        <v>2.3605721363234022</v>
      </c>
      <c r="DG85" s="67">
        <f t="shared" si="96"/>
        <v>0.9926798977478154</v>
      </c>
      <c r="DH85" s="67">
        <f t="shared" si="97"/>
        <v>0.49254392186383039</v>
      </c>
      <c r="DI85" s="67">
        <f t="shared" si="98"/>
        <v>2.5324212597074536</v>
      </c>
      <c r="DJ85" s="67">
        <f t="shared" si="99"/>
        <v>1.1817280209938288</v>
      </c>
      <c r="DK85" s="66">
        <f t="shared" si="100"/>
        <v>746.89733922565733</v>
      </c>
      <c r="DL85" s="66">
        <f t="shared" si="101"/>
        <v>369.90000357745214</v>
      </c>
      <c r="DM85" s="66">
        <f t="shared" si="102"/>
        <v>2.4490085564162104E-2</v>
      </c>
      <c r="DN85" s="66">
        <f t="shared" si="103"/>
        <v>2.3605721363234027</v>
      </c>
      <c r="DO85" s="67">
        <f t="shared" si="104"/>
        <v>0.9926798977478154</v>
      </c>
      <c r="DP85" s="67">
        <f t="shared" si="105"/>
        <v>0.49254392186383034</v>
      </c>
      <c r="DQ85" s="67">
        <f t="shared" si="106"/>
        <v>2.5324212597074536</v>
      </c>
      <c r="DR85" s="67">
        <f t="shared" si="107"/>
        <v>1.1817280209938288</v>
      </c>
      <c r="DS85" s="66">
        <f t="shared" si="108"/>
        <v>746.89733922565813</v>
      </c>
      <c r="DT85" s="66">
        <f t="shared" si="109"/>
        <v>369.90000357745225</v>
      </c>
      <c r="DU85" s="66">
        <f t="shared" si="110"/>
        <v>2.4490085564162097E-2</v>
      </c>
      <c r="DV85" s="66">
        <f t="shared" si="111"/>
        <v>2.3605721363234022</v>
      </c>
      <c r="DW85" s="67">
        <f t="shared" si="112"/>
        <v>0.9926798977478154</v>
      </c>
      <c r="DX85" s="67">
        <f t="shared" si="113"/>
        <v>0.49254392186383039</v>
      </c>
      <c r="DY85" s="67">
        <f t="shared" si="114"/>
        <v>2.5324212597074536</v>
      </c>
      <c r="DZ85" s="67">
        <f t="shared" si="115"/>
        <v>1.1817280209938288</v>
      </c>
      <c r="EA85" s="66">
        <f t="shared" si="116"/>
        <v>746.89733922565733</v>
      </c>
      <c r="EB85" s="66">
        <f t="shared" si="117"/>
        <v>369.90000357745214</v>
      </c>
      <c r="EC85" s="66">
        <f t="shared" si="118"/>
        <v>2.4490085564162104E-2</v>
      </c>
      <c r="ED85" s="66">
        <f t="shared" si="119"/>
        <v>2.3605721363234027</v>
      </c>
      <c r="EE85" s="67">
        <f t="shared" si="120"/>
        <v>0.9926798977478154</v>
      </c>
      <c r="EF85" s="67">
        <f t="shared" si="121"/>
        <v>0.49254392186383034</v>
      </c>
      <c r="EG85" s="67">
        <f t="shared" si="122"/>
        <v>2.5324212597074536</v>
      </c>
      <c r="EH85" s="67">
        <f t="shared" si="123"/>
        <v>1.1817280209938288</v>
      </c>
      <c r="EI85" s="66">
        <f t="shared" si="124"/>
        <v>746.89733922565813</v>
      </c>
      <c r="EJ85" s="66">
        <f t="shared" si="125"/>
        <v>369.90000357745225</v>
      </c>
      <c r="EK85" s="66">
        <f t="shared" si="126"/>
        <v>2.4490085564162097E-2</v>
      </c>
      <c r="EL85" s="66">
        <f t="shared" si="127"/>
        <v>2.3605721363234022</v>
      </c>
      <c r="EM85" s="67">
        <f t="shared" si="128"/>
        <v>0.9926798977478154</v>
      </c>
      <c r="EN85" s="67">
        <f t="shared" si="129"/>
        <v>0.49254392186383039</v>
      </c>
      <c r="EO85" s="67">
        <f t="shared" si="130"/>
        <v>2.5324212597074536</v>
      </c>
      <c r="EP85" s="67">
        <f t="shared" si="131"/>
        <v>1.1817280209938288</v>
      </c>
      <c r="EQ85" s="66">
        <f t="shared" si="132"/>
        <v>0.41428430521980641</v>
      </c>
      <c r="ER85" s="66">
        <f t="shared" si="133"/>
        <v>96.750003577452276</v>
      </c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</row>
    <row r="86" spans="19:160" x14ac:dyDescent="0.25">
      <c r="S86" s="50">
        <v>0.24</v>
      </c>
      <c r="T86" s="56">
        <f t="shared" si="5"/>
        <v>381.69104439828021</v>
      </c>
      <c r="U86" s="66">
        <f t="shared" si="6"/>
        <v>2.3733548037724116E-2</v>
      </c>
      <c r="V86" s="66">
        <f t="shared" si="7"/>
        <v>2.2876503247472968</v>
      </c>
      <c r="W86" s="67">
        <f t="shared" si="8"/>
        <v>0.99290522319523777</v>
      </c>
      <c r="X86" s="67">
        <f t="shared" si="9"/>
        <v>0.50343780618406198</v>
      </c>
      <c r="Y86" s="67">
        <f t="shared" si="10"/>
        <v>2.4050618752648236</v>
      </c>
      <c r="Z86" s="67">
        <f t="shared" si="11"/>
        <v>1.1882488536903344</v>
      </c>
      <c r="AA86" s="66">
        <f t="shared" si="12"/>
        <v>758.82740960387468</v>
      </c>
      <c r="AB86" s="66">
        <f t="shared" si="13"/>
        <v>370.32077922101462</v>
      </c>
      <c r="AC86" s="66">
        <f t="shared" si="14"/>
        <v>2.446225879317767E-2</v>
      </c>
      <c r="AD86" s="66">
        <f t="shared" si="15"/>
        <v>2.3578899447868475</v>
      </c>
      <c r="AE86" s="67">
        <f t="shared" si="16"/>
        <v>0.99268818470525788</v>
      </c>
      <c r="AF86" s="67">
        <f t="shared" si="17"/>
        <v>0.49294041050278958</v>
      </c>
      <c r="AG86" s="67">
        <f t="shared" si="18"/>
        <v>2.4353196967399606</v>
      </c>
      <c r="AH86" s="67">
        <f t="shared" si="19"/>
        <v>1.1955552775915534</v>
      </c>
      <c r="AI86" s="66">
        <f t="shared" si="20"/>
        <v>746.69250766071445</v>
      </c>
      <c r="AJ86" s="66">
        <f t="shared" si="21"/>
        <v>369.89273133256745</v>
      </c>
      <c r="AK86" s="66">
        <f t="shared" si="22"/>
        <v>2.4490567049426301E-2</v>
      </c>
      <c r="AL86" s="66">
        <f t="shared" si="23"/>
        <v>2.3606185461530349</v>
      </c>
      <c r="AM86" s="67">
        <f t="shared" si="24"/>
        <v>0.99267975435960298</v>
      </c>
      <c r="AN86" s="67">
        <f t="shared" si="25"/>
        <v>0.49253706424771954</v>
      </c>
      <c r="AO86" s="67">
        <f t="shared" si="26"/>
        <v>2.4364629645143312</v>
      </c>
      <c r="AP86" s="67">
        <f t="shared" si="27"/>
        <v>1.1958404062340711</v>
      </c>
      <c r="AQ86" s="66">
        <f t="shared" si="28"/>
        <v>746.19997755354973</v>
      </c>
      <c r="AR86" s="66">
        <f t="shared" si="29"/>
        <v>369.87523809850882</v>
      </c>
      <c r="AS86" s="66">
        <f t="shared" si="30"/>
        <v>2.4491725329780039E-2</v>
      </c>
      <c r="AT86" s="66">
        <f t="shared" si="31"/>
        <v>2.3607301915093535</v>
      </c>
      <c r="AU86" s="67">
        <f t="shared" si="32"/>
        <v>0.99267940941922572</v>
      </c>
      <c r="AV86" s="67">
        <f t="shared" si="33"/>
        <v>0.49252056768117447</v>
      </c>
      <c r="AW86" s="67">
        <f t="shared" si="34"/>
        <v>2.4365096915222901</v>
      </c>
      <c r="AX86" s="67">
        <f t="shared" si="35"/>
        <v>1.1958520747781654</v>
      </c>
      <c r="AY86" s="66">
        <f t="shared" si="36"/>
        <v>746.17979105194524</v>
      </c>
      <c r="AZ86" s="66">
        <f t="shared" si="37"/>
        <v>369.87452093158481</v>
      </c>
      <c r="BA86" s="66">
        <f t="shared" si="38"/>
        <v>2.4491772817926222E-2</v>
      </c>
      <c r="BB86" s="66">
        <f t="shared" si="39"/>
        <v>2.3607347688389995</v>
      </c>
      <c r="BC86" s="67">
        <f t="shared" si="40"/>
        <v>0.99267939527707438</v>
      </c>
      <c r="BD86" s="67">
        <f t="shared" si="41"/>
        <v>0.49251989135294011</v>
      </c>
      <c r="BE86" s="67">
        <f t="shared" si="42"/>
        <v>2.4365116071883985</v>
      </c>
      <c r="BF86" s="67">
        <f t="shared" si="43"/>
        <v>1.1958525531782791</v>
      </c>
      <c r="BG86" s="66">
        <f t="shared" si="44"/>
        <v>746.17896337216916</v>
      </c>
      <c r="BH86" s="66">
        <f t="shared" si="45"/>
        <v>369.87449152622264</v>
      </c>
      <c r="BI86" s="66">
        <f t="shared" si="46"/>
        <v>2.4491774765044681E-2</v>
      </c>
      <c r="BJ86" s="66">
        <f t="shared" si="47"/>
        <v>2.3607349565195843</v>
      </c>
      <c r="BK86" s="67">
        <f t="shared" si="48"/>
        <v>0.99267939469721511</v>
      </c>
      <c r="BL86" s="67">
        <f t="shared" si="49"/>
        <v>0.4925198636220145</v>
      </c>
      <c r="BM86" s="67">
        <f t="shared" si="50"/>
        <v>2.4365116857347759</v>
      </c>
      <c r="BN86" s="67">
        <f t="shared" si="51"/>
        <v>1.1958525727937417</v>
      </c>
      <c r="BO86" s="66">
        <f t="shared" si="52"/>
        <v>746.17892943538243</v>
      </c>
      <c r="BP86" s="66">
        <f t="shared" si="53"/>
        <v>369.87449032053428</v>
      </c>
      <c r="BQ86" s="66">
        <f t="shared" si="54"/>
        <v>2.4491774844881079E-2</v>
      </c>
      <c r="BR86" s="66">
        <f t="shared" si="55"/>
        <v>2.360734964214926</v>
      </c>
      <c r="BS86" s="67">
        <f t="shared" si="56"/>
        <v>0.99267939467343946</v>
      </c>
      <c r="BT86" s="67">
        <f t="shared" si="57"/>
        <v>0.49251986248498192</v>
      </c>
      <c r="BU86" s="67">
        <f t="shared" si="58"/>
        <v>2.4365116889553606</v>
      </c>
      <c r="BV86" s="67">
        <f t="shared" si="59"/>
        <v>1.1958525735980214</v>
      </c>
      <c r="BW86" s="66">
        <f t="shared" si="60"/>
        <v>746.17892804389419</v>
      </c>
      <c r="BX86" s="66">
        <f t="shared" si="61"/>
        <v>369.87449027109813</v>
      </c>
      <c r="BY86" s="66">
        <f t="shared" si="62"/>
        <v>2.4491774848154565E-2</v>
      </c>
      <c r="BZ86" s="66">
        <f t="shared" si="63"/>
        <v>2.3607349645304536</v>
      </c>
      <c r="CA86" s="67">
        <f t="shared" si="64"/>
        <v>0.99267939467246469</v>
      </c>
      <c r="CB86" s="67">
        <f t="shared" si="65"/>
        <v>0.49251986243836082</v>
      </c>
      <c r="CC86" s="67">
        <f t="shared" si="66"/>
        <v>2.4365116890874128</v>
      </c>
      <c r="CD86" s="67">
        <f t="shared" si="67"/>
        <v>1.1958525736309991</v>
      </c>
      <c r="CE86" s="66">
        <f t="shared" si="68"/>
        <v>746.17892798683988</v>
      </c>
      <c r="CF86" s="66">
        <f t="shared" si="69"/>
        <v>369.8744902690712</v>
      </c>
      <c r="CG86" s="66">
        <f t="shared" si="70"/>
        <v>2.449177484828878E-2</v>
      </c>
      <c r="CH86" s="66">
        <f t="shared" si="71"/>
        <v>2.3607349645433908</v>
      </c>
      <c r="CI86" s="67">
        <f t="shared" si="72"/>
        <v>0.99267939467242472</v>
      </c>
      <c r="CJ86" s="67">
        <f t="shared" si="73"/>
        <v>0.4925198624364493</v>
      </c>
      <c r="CK86" s="67">
        <f t="shared" si="74"/>
        <v>2.4365116890928267</v>
      </c>
      <c r="CL86" s="67">
        <f t="shared" si="75"/>
        <v>1.1958525736323511</v>
      </c>
      <c r="CM86" s="66">
        <f t="shared" si="76"/>
        <v>746.178927984501</v>
      </c>
      <c r="CN86" s="66">
        <f t="shared" si="77"/>
        <v>369.8744902689881</v>
      </c>
      <c r="CO86" s="66">
        <f t="shared" si="78"/>
        <v>2.4491774848294283E-2</v>
      </c>
      <c r="CP86" s="66">
        <f t="shared" si="79"/>
        <v>2.3607349645439211</v>
      </c>
      <c r="CQ86" s="67">
        <f t="shared" si="80"/>
        <v>0.99267939467242305</v>
      </c>
      <c r="CR86" s="67">
        <f t="shared" si="81"/>
        <v>0.49251986243637097</v>
      </c>
      <c r="CS86" s="67">
        <f t="shared" si="82"/>
        <v>2.4365116890930496</v>
      </c>
      <c r="CT86" s="67">
        <f t="shared" si="83"/>
        <v>1.1958525736324066</v>
      </c>
      <c r="CU86" s="66">
        <f t="shared" si="84"/>
        <v>746.17892798440528</v>
      </c>
      <c r="CV86" s="66">
        <f t="shared" si="85"/>
        <v>369.87449026898469</v>
      </c>
      <c r="CW86" s="66">
        <f t="shared" si="86"/>
        <v>2.4491774848294512E-2</v>
      </c>
      <c r="CX86" s="66">
        <f t="shared" si="87"/>
        <v>2.3607349645439433</v>
      </c>
      <c r="CY86" s="67">
        <f t="shared" si="88"/>
        <v>0.99267939467242294</v>
      </c>
      <c r="CZ86" s="67">
        <f t="shared" si="89"/>
        <v>0.49251986243636764</v>
      </c>
      <c r="DA86" s="67">
        <f t="shared" si="90"/>
        <v>2.436511689093058</v>
      </c>
      <c r="DB86" s="67">
        <f t="shared" si="91"/>
        <v>1.1958525736324088</v>
      </c>
      <c r="DC86" s="66">
        <f t="shared" si="92"/>
        <v>746.17892798440118</v>
      </c>
      <c r="DD86" s="66">
        <f t="shared" si="93"/>
        <v>369.87449026898446</v>
      </c>
      <c r="DE86" s="66">
        <f t="shared" si="94"/>
        <v>2.4491774848294522E-2</v>
      </c>
      <c r="DF86" s="66">
        <f t="shared" si="95"/>
        <v>2.3607349645439442</v>
      </c>
      <c r="DG86" s="67">
        <f t="shared" si="96"/>
        <v>0.99267939467242294</v>
      </c>
      <c r="DH86" s="67">
        <f t="shared" si="97"/>
        <v>0.49251986243636753</v>
      </c>
      <c r="DI86" s="67">
        <f t="shared" si="98"/>
        <v>2.4365116890930585</v>
      </c>
      <c r="DJ86" s="67">
        <f t="shared" si="99"/>
        <v>1.1958525736324088</v>
      </c>
      <c r="DK86" s="66">
        <f t="shared" si="100"/>
        <v>746.17892798440096</v>
      </c>
      <c r="DL86" s="66">
        <f t="shared" si="101"/>
        <v>369.87449026898446</v>
      </c>
      <c r="DM86" s="66">
        <f t="shared" si="102"/>
        <v>2.4491774848294522E-2</v>
      </c>
      <c r="DN86" s="66">
        <f t="shared" si="103"/>
        <v>2.3607349645439442</v>
      </c>
      <c r="DO86" s="67">
        <f t="shared" si="104"/>
        <v>0.99267939467242294</v>
      </c>
      <c r="DP86" s="67">
        <f t="shared" si="105"/>
        <v>0.49251986243636753</v>
      </c>
      <c r="DQ86" s="67">
        <f t="shared" si="106"/>
        <v>2.4365116890930585</v>
      </c>
      <c r="DR86" s="67">
        <f t="shared" si="107"/>
        <v>1.1958525736324088</v>
      </c>
      <c r="DS86" s="66">
        <f t="shared" si="108"/>
        <v>746.17892798440096</v>
      </c>
      <c r="DT86" s="66">
        <f t="shared" si="109"/>
        <v>369.87449026898446</v>
      </c>
      <c r="DU86" s="66">
        <f t="shared" si="110"/>
        <v>2.4491774848294522E-2</v>
      </c>
      <c r="DV86" s="66">
        <f t="shared" si="111"/>
        <v>2.3607349645439442</v>
      </c>
      <c r="DW86" s="67">
        <f t="shared" si="112"/>
        <v>0.99267939467242294</v>
      </c>
      <c r="DX86" s="67">
        <f t="shared" si="113"/>
        <v>0.49251986243636753</v>
      </c>
      <c r="DY86" s="67">
        <f t="shared" si="114"/>
        <v>2.4365116890930585</v>
      </c>
      <c r="DZ86" s="67">
        <f t="shared" si="115"/>
        <v>1.1958525736324088</v>
      </c>
      <c r="EA86" s="66">
        <f t="shared" si="116"/>
        <v>746.17892798440096</v>
      </c>
      <c r="EB86" s="66">
        <f t="shared" si="117"/>
        <v>369.87449026898446</v>
      </c>
      <c r="EC86" s="66">
        <f t="shared" si="118"/>
        <v>2.4491774848294522E-2</v>
      </c>
      <c r="ED86" s="66">
        <f t="shared" si="119"/>
        <v>2.3607349645439442</v>
      </c>
      <c r="EE86" s="67">
        <f t="shared" si="120"/>
        <v>0.99267939467242294</v>
      </c>
      <c r="EF86" s="67">
        <f t="shared" si="121"/>
        <v>0.49251986243636753</v>
      </c>
      <c r="EG86" s="67">
        <f t="shared" si="122"/>
        <v>2.4365116890930585</v>
      </c>
      <c r="EH86" s="67">
        <f t="shared" si="123"/>
        <v>1.1958525736324088</v>
      </c>
      <c r="EI86" s="66">
        <f t="shared" si="124"/>
        <v>746.17892798440096</v>
      </c>
      <c r="EJ86" s="66">
        <f t="shared" si="125"/>
        <v>369.87449026898446</v>
      </c>
      <c r="EK86" s="66">
        <f t="shared" si="126"/>
        <v>2.4491774848294522E-2</v>
      </c>
      <c r="EL86" s="66">
        <f t="shared" si="127"/>
        <v>2.3607349645439442</v>
      </c>
      <c r="EM86" s="67">
        <f t="shared" si="128"/>
        <v>0.99267939467242294</v>
      </c>
      <c r="EN86" s="67">
        <f t="shared" si="129"/>
        <v>0.49251986243636753</v>
      </c>
      <c r="EO86" s="67">
        <f t="shared" si="130"/>
        <v>2.4365116890930585</v>
      </c>
      <c r="EP86" s="67">
        <f t="shared" si="131"/>
        <v>1.1958525736324088</v>
      </c>
      <c r="EQ86" s="66">
        <f t="shared" si="132"/>
        <v>0.41552437321684749</v>
      </c>
      <c r="ER86" s="66">
        <f t="shared" si="133"/>
        <v>96.724490268984482</v>
      </c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</row>
    <row r="87" spans="19:160" x14ac:dyDescent="0.25">
      <c r="S87" s="50">
        <v>0.25</v>
      </c>
      <c r="T87" s="56">
        <f t="shared" si="5"/>
        <v>381.65858695089241</v>
      </c>
      <c r="U87" s="66">
        <f t="shared" si="6"/>
        <v>2.3735566413343314E-2</v>
      </c>
      <c r="V87" s="66">
        <f t="shared" si="7"/>
        <v>2.2878448737305916</v>
      </c>
      <c r="W87" s="67">
        <f t="shared" si="8"/>
        <v>0.99290462197871132</v>
      </c>
      <c r="X87" s="67">
        <f t="shared" si="9"/>
        <v>0.50340842404750641</v>
      </c>
      <c r="Y87" s="67">
        <f t="shared" si="10"/>
        <v>2.3196289280422215</v>
      </c>
      <c r="Z87" s="67">
        <f t="shared" si="11"/>
        <v>1.2023100473778479</v>
      </c>
      <c r="AA87" s="66">
        <f t="shared" si="12"/>
        <v>757.99326028061466</v>
      </c>
      <c r="AB87" s="66">
        <f t="shared" si="13"/>
        <v>370.29153499379152</v>
      </c>
      <c r="AC87" s="66">
        <f t="shared" si="14"/>
        <v>2.4464190730008335E-2</v>
      </c>
      <c r="AD87" s="66">
        <f t="shared" si="15"/>
        <v>2.3580761620313591</v>
      </c>
      <c r="AE87" s="67">
        <f t="shared" si="16"/>
        <v>0.99268760936216505</v>
      </c>
      <c r="AF87" s="67">
        <f t="shared" si="17"/>
        <v>0.4929128730705028</v>
      </c>
      <c r="AG87" s="67">
        <f t="shared" si="18"/>
        <v>2.3465286576434328</v>
      </c>
      <c r="AH87" s="67">
        <f t="shared" si="19"/>
        <v>1.2100824126909349</v>
      </c>
      <c r="AI87" s="66">
        <f t="shared" si="20"/>
        <v>746.0413027454739</v>
      </c>
      <c r="AJ87" s="66">
        <f t="shared" si="21"/>
        <v>369.86960042266048</v>
      </c>
      <c r="AK87" s="66">
        <f t="shared" si="22"/>
        <v>2.449209864082863E-2</v>
      </c>
      <c r="AL87" s="66">
        <f t="shared" si="23"/>
        <v>2.3607661745465376</v>
      </c>
      <c r="AM87" s="67">
        <f t="shared" si="24"/>
        <v>0.99267929824577461</v>
      </c>
      <c r="AN87" s="67">
        <f t="shared" si="25"/>
        <v>0.49251525099410082</v>
      </c>
      <c r="AO87" s="67">
        <f t="shared" si="26"/>
        <v>2.3475282856841044</v>
      </c>
      <c r="AP87" s="67">
        <f t="shared" si="27"/>
        <v>1.2103813443898435</v>
      </c>
      <c r="AQ87" s="66">
        <f t="shared" si="28"/>
        <v>745.56255275497483</v>
      </c>
      <c r="AR87" s="66">
        <f t="shared" si="29"/>
        <v>369.85258461744809</v>
      </c>
      <c r="AS87" s="66">
        <f t="shared" si="30"/>
        <v>2.4493225448635438E-2</v>
      </c>
      <c r="AT87" s="66">
        <f t="shared" si="31"/>
        <v>2.3608747862990267</v>
      </c>
      <c r="AU87" s="67">
        <f t="shared" si="32"/>
        <v>0.99267896267819644</v>
      </c>
      <c r="AV87" s="67">
        <f t="shared" si="33"/>
        <v>0.49249920337218489</v>
      </c>
      <c r="AW87" s="67">
        <f t="shared" si="34"/>
        <v>2.3475685986492074</v>
      </c>
      <c r="AX87" s="67">
        <f t="shared" si="35"/>
        <v>1.2103934159000296</v>
      </c>
      <c r="AY87" s="66">
        <f t="shared" si="36"/>
        <v>745.54319011307359</v>
      </c>
      <c r="AZ87" s="66">
        <f t="shared" si="37"/>
        <v>369.8518962396729</v>
      </c>
      <c r="BA87" s="66">
        <f t="shared" si="38"/>
        <v>2.4493271036050868E-2</v>
      </c>
      <c r="BB87" s="66">
        <f t="shared" si="39"/>
        <v>2.3608791804193476</v>
      </c>
      <c r="BC87" s="67">
        <f t="shared" si="40"/>
        <v>0.99267894910209609</v>
      </c>
      <c r="BD87" s="67">
        <f t="shared" si="41"/>
        <v>0.49249855414238553</v>
      </c>
      <c r="BE87" s="67">
        <f t="shared" si="42"/>
        <v>2.3475702295179266</v>
      </c>
      <c r="BF87" s="67">
        <f t="shared" si="43"/>
        <v>1.2103939042817897</v>
      </c>
      <c r="BG87" s="66">
        <f t="shared" si="44"/>
        <v>745.54240670268189</v>
      </c>
      <c r="BH87" s="66">
        <f t="shared" si="45"/>
        <v>369.85186838767527</v>
      </c>
      <c r="BI87" s="66">
        <f t="shared" si="46"/>
        <v>2.4493272880536689E-2</v>
      </c>
      <c r="BJ87" s="66">
        <f t="shared" si="47"/>
        <v>2.3608793582072862</v>
      </c>
      <c r="BK87" s="67">
        <f t="shared" si="48"/>
        <v>0.99267894855280137</v>
      </c>
      <c r="BL87" s="67">
        <f t="shared" si="49"/>
        <v>0.49249852787429543</v>
      </c>
      <c r="BM87" s="67">
        <f t="shared" si="50"/>
        <v>2.3475702955034268</v>
      </c>
      <c r="BN87" s="67">
        <f t="shared" si="51"/>
        <v>1.2103939240419241</v>
      </c>
      <c r="BO87" s="66">
        <f t="shared" si="52"/>
        <v>745.54237500548322</v>
      </c>
      <c r="BP87" s="66">
        <f t="shared" si="53"/>
        <v>369.85186726076824</v>
      </c>
      <c r="BQ87" s="66">
        <f t="shared" si="54"/>
        <v>2.4493272955165596E-2</v>
      </c>
      <c r="BR87" s="66">
        <f t="shared" si="55"/>
        <v>2.3608793654006841</v>
      </c>
      <c r="BS87" s="67">
        <f t="shared" si="56"/>
        <v>0.99267894853057659</v>
      </c>
      <c r="BT87" s="67">
        <f t="shared" si="57"/>
        <v>0.49249852681147405</v>
      </c>
      <c r="BU87" s="67">
        <f t="shared" si="58"/>
        <v>2.3475702981732356</v>
      </c>
      <c r="BV87" s="67">
        <f t="shared" si="59"/>
        <v>1.2103939248414302</v>
      </c>
      <c r="BW87" s="66">
        <f t="shared" si="60"/>
        <v>745.54237372299679</v>
      </c>
      <c r="BX87" s="66">
        <f t="shared" si="61"/>
        <v>369.851867215173</v>
      </c>
      <c r="BY87" s="66">
        <f t="shared" si="62"/>
        <v>2.4493272958185121E-2</v>
      </c>
      <c r="BZ87" s="66">
        <f t="shared" si="63"/>
        <v>2.3608793656917326</v>
      </c>
      <c r="CA87" s="67">
        <f t="shared" si="64"/>
        <v>0.99267894852967742</v>
      </c>
      <c r="CB87" s="67">
        <f t="shared" si="65"/>
        <v>0.49249852676847178</v>
      </c>
      <c r="CC87" s="67">
        <f t="shared" si="66"/>
        <v>2.3475702982812567</v>
      </c>
      <c r="CD87" s="67">
        <f t="shared" si="67"/>
        <v>1.2103939248737785</v>
      </c>
      <c r="CE87" s="66">
        <f t="shared" si="68"/>
        <v>745.54237367110773</v>
      </c>
      <c r="CF87" s="66">
        <f t="shared" si="69"/>
        <v>369.85186721332821</v>
      </c>
      <c r="CG87" s="66">
        <f t="shared" si="70"/>
        <v>2.4493272958307295E-2</v>
      </c>
      <c r="CH87" s="66">
        <f t="shared" si="71"/>
        <v>2.3608793657035085</v>
      </c>
      <c r="CI87" s="67">
        <f t="shared" si="72"/>
        <v>0.992678948529641</v>
      </c>
      <c r="CJ87" s="67">
        <f t="shared" si="73"/>
        <v>0.49249852676673189</v>
      </c>
      <c r="CK87" s="67">
        <f t="shared" si="74"/>
        <v>2.3475702982856284</v>
      </c>
      <c r="CL87" s="67">
        <f t="shared" si="75"/>
        <v>1.2103939248750875</v>
      </c>
      <c r="CM87" s="66">
        <f t="shared" si="76"/>
        <v>745.54237366900759</v>
      </c>
      <c r="CN87" s="66">
        <f t="shared" si="77"/>
        <v>369.85186721325351</v>
      </c>
      <c r="CO87" s="66">
        <f t="shared" si="78"/>
        <v>2.4493272958312239E-2</v>
      </c>
      <c r="CP87" s="66">
        <f t="shared" si="79"/>
        <v>2.3608793657039855</v>
      </c>
      <c r="CQ87" s="67">
        <f t="shared" si="80"/>
        <v>0.99267894852963956</v>
      </c>
      <c r="CR87" s="67">
        <f t="shared" si="81"/>
        <v>0.49249852676666139</v>
      </c>
      <c r="CS87" s="67">
        <f t="shared" si="82"/>
        <v>2.3475702982858047</v>
      </c>
      <c r="CT87" s="67">
        <f t="shared" si="83"/>
        <v>1.2103939248751403</v>
      </c>
      <c r="CU87" s="66">
        <f t="shared" si="84"/>
        <v>745.54237366892266</v>
      </c>
      <c r="CV87" s="66">
        <f t="shared" si="85"/>
        <v>369.85186721325056</v>
      </c>
      <c r="CW87" s="66">
        <f t="shared" si="86"/>
        <v>2.4493272958312436E-2</v>
      </c>
      <c r="CX87" s="66">
        <f t="shared" si="87"/>
        <v>2.3608793657040041</v>
      </c>
      <c r="CY87" s="67">
        <f t="shared" si="88"/>
        <v>0.99267894852963945</v>
      </c>
      <c r="CZ87" s="67">
        <f t="shared" si="89"/>
        <v>0.49249852676665867</v>
      </c>
      <c r="DA87" s="67">
        <f t="shared" si="90"/>
        <v>2.3475702982858118</v>
      </c>
      <c r="DB87" s="67">
        <f t="shared" si="91"/>
        <v>1.2103939248751425</v>
      </c>
      <c r="DC87" s="66">
        <f t="shared" si="92"/>
        <v>745.54237366891948</v>
      </c>
      <c r="DD87" s="66">
        <f t="shared" si="93"/>
        <v>369.85186721325044</v>
      </c>
      <c r="DE87" s="66">
        <f t="shared" si="94"/>
        <v>2.4493272958312443E-2</v>
      </c>
      <c r="DF87" s="66">
        <f t="shared" si="95"/>
        <v>2.360879365704005</v>
      </c>
      <c r="DG87" s="67">
        <f t="shared" si="96"/>
        <v>0.99267894852963945</v>
      </c>
      <c r="DH87" s="67">
        <f t="shared" si="97"/>
        <v>0.49249852676665851</v>
      </c>
      <c r="DI87" s="67">
        <f t="shared" si="98"/>
        <v>2.3475702982858127</v>
      </c>
      <c r="DJ87" s="67">
        <f t="shared" si="99"/>
        <v>1.2103939248751425</v>
      </c>
      <c r="DK87" s="66">
        <f t="shared" si="100"/>
        <v>745.54237366891937</v>
      </c>
      <c r="DL87" s="66">
        <f t="shared" si="101"/>
        <v>369.85186721325044</v>
      </c>
      <c r="DM87" s="66">
        <f t="shared" si="102"/>
        <v>2.4493272958312443E-2</v>
      </c>
      <c r="DN87" s="66">
        <f t="shared" si="103"/>
        <v>2.360879365704005</v>
      </c>
      <c r="DO87" s="67">
        <f t="shared" si="104"/>
        <v>0.99267894852963945</v>
      </c>
      <c r="DP87" s="67">
        <f t="shared" si="105"/>
        <v>0.49249852676665851</v>
      </c>
      <c r="DQ87" s="67">
        <f t="shared" si="106"/>
        <v>2.3475702982858127</v>
      </c>
      <c r="DR87" s="67">
        <f t="shared" si="107"/>
        <v>1.2103939248751425</v>
      </c>
      <c r="DS87" s="66">
        <f t="shared" si="108"/>
        <v>745.54237366891937</v>
      </c>
      <c r="DT87" s="66">
        <f t="shared" si="109"/>
        <v>369.85186721325044</v>
      </c>
      <c r="DU87" s="66">
        <f t="shared" si="110"/>
        <v>2.4493272958312443E-2</v>
      </c>
      <c r="DV87" s="66">
        <f t="shared" si="111"/>
        <v>2.360879365704005</v>
      </c>
      <c r="DW87" s="67">
        <f t="shared" si="112"/>
        <v>0.99267894852963945</v>
      </c>
      <c r="DX87" s="67">
        <f t="shared" si="113"/>
        <v>0.49249852676665851</v>
      </c>
      <c r="DY87" s="67">
        <f t="shared" si="114"/>
        <v>2.3475702982858127</v>
      </c>
      <c r="DZ87" s="67">
        <f t="shared" si="115"/>
        <v>1.2103939248751425</v>
      </c>
      <c r="EA87" s="66">
        <f t="shared" si="116"/>
        <v>745.54237366891937</v>
      </c>
      <c r="EB87" s="66">
        <f t="shared" si="117"/>
        <v>369.85186721325044</v>
      </c>
      <c r="EC87" s="66">
        <f t="shared" si="118"/>
        <v>2.4493272958312443E-2</v>
      </c>
      <c r="ED87" s="66">
        <f t="shared" si="119"/>
        <v>2.360879365704005</v>
      </c>
      <c r="EE87" s="67">
        <f t="shared" si="120"/>
        <v>0.99267894852963945</v>
      </c>
      <c r="EF87" s="67">
        <f t="shared" si="121"/>
        <v>0.49249852676665851</v>
      </c>
      <c r="EG87" s="67">
        <f t="shared" si="122"/>
        <v>2.3475702982858127</v>
      </c>
      <c r="EH87" s="67">
        <f t="shared" si="123"/>
        <v>1.2103939248751425</v>
      </c>
      <c r="EI87" s="66">
        <f t="shared" si="124"/>
        <v>745.54237366891937</v>
      </c>
      <c r="EJ87" s="66">
        <f t="shared" si="125"/>
        <v>369.85186721325044</v>
      </c>
      <c r="EK87" s="66">
        <f t="shared" si="126"/>
        <v>2.4493272958312443E-2</v>
      </c>
      <c r="EL87" s="66">
        <f t="shared" si="127"/>
        <v>2.360879365704005</v>
      </c>
      <c r="EM87" s="67">
        <f t="shared" si="128"/>
        <v>0.99267894852963945</v>
      </c>
      <c r="EN87" s="67">
        <f t="shared" si="129"/>
        <v>0.49249852676665851</v>
      </c>
      <c r="EO87" s="67">
        <f t="shared" si="130"/>
        <v>2.3475702982858127</v>
      </c>
      <c r="EP87" s="67">
        <f t="shared" si="131"/>
        <v>1.2103939248751425</v>
      </c>
      <c r="EQ87" s="66">
        <f t="shared" si="132"/>
        <v>0.41668198898438213</v>
      </c>
      <c r="ER87" s="66">
        <f t="shared" si="133"/>
        <v>96.701867213250466</v>
      </c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</row>
    <row r="88" spans="19:160" x14ac:dyDescent="0.25">
      <c r="S88" s="50">
        <v>0.26</v>
      </c>
      <c r="T88" s="56">
        <f t="shared" si="5"/>
        <v>381.62612950350467</v>
      </c>
      <c r="U88" s="66">
        <f t="shared" si="6"/>
        <v>2.373758513228974E-2</v>
      </c>
      <c r="V88" s="66">
        <f t="shared" si="7"/>
        <v>2.2880394558068167</v>
      </c>
      <c r="W88" s="67">
        <f t="shared" si="8"/>
        <v>0.99290402066028172</v>
      </c>
      <c r="X88" s="67">
        <f t="shared" si="9"/>
        <v>0.50337903862829414</v>
      </c>
      <c r="Y88" s="67">
        <f t="shared" si="10"/>
        <v>2.2401501910984711</v>
      </c>
      <c r="Z88" s="67">
        <f t="shared" si="11"/>
        <v>1.216777644047482</v>
      </c>
      <c r="AA88" s="66">
        <f t="shared" si="12"/>
        <v>757.23911951430614</v>
      </c>
      <c r="AB88" s="66">
        <f t="shared" si="13"/>
        <v>370.26507313356535</v>
      </c>
      <c r="AC88" s="66">
        <f t="shared" si="14"/>
        <v>2.4465939120668478E-2</v>
      </c>
      <c r="AD88" s="66">
        <f t="shared" si="15"/>
        <v>2.3582446874644338</v>
      </c>
      <c r="AE88" s="67">
        <f t="shared" si="16"/>
        <v>0.9926870886805782</v>
      </c>
      <c r="AF88" s="67">
        <f t="shared" si="17"/>
        <v>0.49288795319383238</v>
      </c>
      <c r="AG88" s="67">
        <f t="shared" si="18"/>
        <v>2.2640644962247083</v>
      </c>
      <c r="AH88" s="67">
        <f t="shared" si="19"/>
        <v>1.2250198686804712</v>
      </c>
      <c r="AI88" s="66">
        <f t="shared" si="20"/>
        <v>745.45578363152606</v>
      </c>
      <c r="AJ88" s="66">
        <f t="shared" si="21"/>
        <v>369.84878859558944</v>
      </c>
      <c r="AK88" s="66">
        <f t="shared" si="22"/>
        <v>2.4493476840074475E-2</v>
      </c>
      <c r="AL88" s="66">
        <f t="shared" si="23"/>
        <v>2.360899017640512</v>
      </c>
      <c r="AM88" s="67">
        <f t="shared" si="24"/>
        <v>0.99267888781290137</v>
      </c>
      <c r="AN88" s="67">
        <f t="shared" si="25"/>
        <v>0.49249562321028428</v>
      </c>
      <c r="AO88" s="67">
        <f t="shared" si="26"/>
        <v>2.2649394839294081</v>
      </c>
      <c r="AP88" s="67">
        <f t="shared" si="27"/>
        <v>1.2253326514854295</v>
      </c>
      <c r="AQ88" s="66">
        <f t="shared" si="28"/>
        <v>744.98945852101633</v>
      </c>
      <c r="AR88" s="66">
        <f t="shared" si="29"/>
        <v>369.83220387160759</v>
      </c>
      <c r="AS88" s="66">
        <f t="shared" si="30"/>
        <v>2.4494575223472398E-2</v>
      </c>
      <c r="AT88" s="66">
        <f t="shared" si="31"/>
        <v>2.3610048895958116</v>
      </c>
      <c r="AU88" s="67">
        <f t="shared" si="32"/>
        <v>0.99267856071035232</v>
      </c>
      <c r="AV88" s="67">
        <f t="shared" si="33"/>
        <v>0.49247998101631435</v>
      </c>
      <c r="AW88" s="67">
        <f t="shared" si="34"/>
        <v>2.2649743397739353</v>
      </c>
      <c r="AX88" s="67">
        <f t="shared" si="35"/>
        <v>1.2253451290017352</v>
      </c>
      <c r="AY88" s="66">
        <f t="shared" si="36"/>
        <v>744.97082677666322</v>
      </c>
      <c r="AZ88" s="66">
        <f t="shared" si="37"/>
        <v>369.83154106256598</v>
      </c>
      <c r="BA88" s="66">
        <f t="shared" si="38"/>
        <v>2.4494619122448352E-2</v>
      </c>
      <c r="BB88" s="66">
        <f t="shared" si="39"/>
        <v>2.3610091209693271</v>
      </c>
      <c r="BC88" s="67">
        <f t="shared" si="40"/>
        <v>0.99267854763708074</v>
      </c>
      <c r="BD88" s="67">
        <f t="shared" si="41"/>
        <v>0.49247935585668651</v>
      </c>
      <c r="BE88" s="67">
        <f t="shared" si="42"/>
        <v>2.2649757327831441</v>
      </c>
      <c r="BF88" s="67">
        <f t="shared" si="43"/>
        <v>1.2253456276920547</v>
      </c>
      <c r="BG88" s="66">
        <f t="shared" si="44"/>
        <v>744.97008207316253</v>
      </c>
      <c r="BH88" s="66">
        <f t="shared" si="45"/>
        <v>369.83151457006761</v>
      </c>
      <c r="BI88" s="66">
        <f t="shared" si="46"/>
        <v>2.4494620877095082E-2</v>
      </c>
      <c r="BJ88" s="66">
        <f t="shared" si="47"/>
        <v>2.3610092900977757</v>
      </c>
      <c r="BK88" s="67">
        <f t="shared" si="48"/>
        <v>0.99267854711454073</v>
      </c>
      <c r="BL88" s="67">
        <f t="shared" si="49"/>
        <v>0.4924793308690063</v>
      </c>
      <c r="BM88" s="67">
        <f t="shared" si="50"/>
        <v>2.2649757884617565</v>
      </c>
      <c r="BN88" s="67">
        <f t="shared" si="51"/>
        <v>1.2253456476247639</v>
      </c>
      <c r="BO88" s="66">
        <f t="shared" si="52"/>
        <v>744.97005230720504</v>
      </c>
      <c r="BP88" s="66">
        <f t="shared" si="53"/>
        <v>369.83151351115623</v>
      </c>
      <c r="BQ88" s="66">
        <f t="shared" si="54"/>
        <v>2.4494620947228728E-2</v>
      </c>
      <c r="BR88" s="66">
        <f t="shared" si="55"/>
        <v>2.3610092968578802</v>
      </c>
      <c r="BS88" s="67">
        <f t="shared" si="56"/>
        <v>0.99267854709365466</v>
      </c>
      <c r="BT88" s="67">
        <f t="shared" si="57"/>
        <v>0.49247932987024284</v>
      </c>
      <c r="BU88" s="67">
        <f t="shared" si="58"/>
        <v>2.2649757906872447</v>
      </c>
      <c r="BV88" s="67">
        <f t="shared" si="59"/>
        <v>1.2253456484214791</v>
      </c>
      <c r="BW88" s="66">
        <f t="shared" si="60"/>
        <v>744.9700511174517</v>
      </c>
      <c r="BX88" s="66">
        <f t="shared" si="61"/>
        <v>369.8315134688313</v>
      </c>
      <c r="BY88" s="66">
        <f t="shared" si="62"/>
        <v>2.4494620950031985E-2</v>
      </c>
      <c r="BZ88" s="66">
        <f t="shared" si="63"/>
        <v>2.3610092971280827</v>
      </c>
      <c r="CA88" s="67">
        <f t="shared" si="64"/>
        <v>0.99267854709281977</v>
      </c>
      <c r="CB88" s="67">
        <f t="shared" si="65"/>
        <v>0.49247932983032205</v>
      </c>
      <c r="CC88" s="67">
        <f t="shared" si="66"/>
        <v>2.2649757907761976</v>
      </c>
      <c r="CD88" s="67">
        <f t="shared" si="67"/>
        <v>1.2253456484533241</v>
      </c>
      <c r="CE88" s="66">
        <f t="shared" si="68"/>
        <v>744.97005106989695</v>
      </c>
      <c r="CF88" s="66">
        <f t="shared" si="69"/>
        <v>369.83151346713953</v>
      </c>
      <c r="CG88" s="66">
        <f t="shared" si="70"/>
        <v>2.4494620950144035E-2</v>
      </c>
      <c r="CH88" s="66">
        <f t="shared" si="71"/>
        <v>2.3610092971388834</v>
      </c>
      <c r="CI88" s="67">
        <f t="shared" si="72"/>
        <v>0.99267854709278647</v>
      </c>
      <c r="CJ88" s="67">
        <f t="shared" si="73"/>
        <v>0.49247932982872633</v>
      </c>
      <c r="CK88" s="67">
        <f t="shared" si="74"/>
        <v>2.2649757907797539</v>
      </c>
      <c r="CL88" s="67">
        <f t="shared" si="75"/>
        <v>1.225345648454597</v>
      </c>
      <c r="CM88" s="66">
        <f t="shared" si="76"/>
        <v>744.97005106799622</v>
      </c>
      <c r="CN88" s="66">
        <f t="shared" si="77"/>
        <v>369.831513467072</v>
      </c>
      <c r="CO88" s="66">
        <f t="shared" si="78"/>
        <v>2.4494620950148507E-2</v>
      </c>
      <c r="CP88" s="66">
        <f t="shared" si="79"/>
        <v>2.3610092971393142</v>
      </c>
      <c r="CQ88" s="67">
        <f t="shared" si="80"/>
        <v>0.99267854709278514</v>
      </c>
      <c r="CR88" s="67">
        <f t="shared" si="81"/>
        <v>0.49247932982866266</v>
      </c>
      <c r="CS88" s="67">
        <f t="shared" si="82"/>
        <v>2.2649757907798955</v>
      </c>
      <c r="CT88" s="67">
        <f t="shared" si="83"/>
        <v>1.2253456484546477</v>
      </c>
      <c r="CU88" s="66">
        <f t="shared" si="84"/>
        <v>744.9700510679196</v>
      </c>
      <c r="CV88" s="66">
        <f t="shared" si="85"/>
        <v>369.83151346706927</v>
      </c>
      <c r="CW88" s="66">
        <f t="shared" si="86"/>
        <v>2.4494620950148687E-2</v>
      </c>
      <c r="CX88" s="66">
        <f t="shared" si="87"/>
        <v>2.3610092971393319</v>
      </c>
      <c r="CY88" s="67">
        <f t="shared" si="88"/>
        <v>0.99267854709278502</v>
      </c>
      <c r="CZ88" s="67">
        <f t="shared" si="89"/>
        <v>0.49247932982866005</v>
      </c>
      <c r="DA88" s="67">
        <f t="shared" si="90"/>
        <v>2.2649757907799009</v>
      </c>
      <c r="DB88" s="67">
        <f t="shared" si="91"/>
        <v>1.2253456484546499</v>
      </c>
      <c r="DC88" s="66">
        <f t="shared" si="92"/>
        <v>744.97005106791653</v>
      </c>
      <c r="DD88" s="66">
        <f t="shared" si="93"/>
        <v>369.83151346706904</v>
      </c>
      <c r="DE88" s="66">
        <f t="shared" si="94"/>
        <v>2.4494620950148704E-2</v>
      </c>
      <c r="DF88" s="66">
        <f t="shared" si="95"/>
        <v>2.3610092971393333</v>
      </c>
      <c r="DG88" s="67">
        <f t="shared" si="96"/>
        <v>0.99267854709278502</v>
      </c>
      <c r="DH88" s="67">
        <f t="shared" si="97"/>
        <v>0.49247932982865983</v>
      </c>
      <c r="DI88" s="67">
        <f t="shared" si="98"/>
        <v>2.2649757907799009</v>
      </c>
      <c r="DJ88" s="67">
        <f t="shared" si="99"/>
        <v>1.2253456484546499</v>
      </c>
      <c r="DK88" s="66">
        <f t="shared" si="100"/>
        <v>744.97005106791732</v>
      </c>
      <c r="DL88" s="66">
        <f t="shared" si="101"/>
        <v>369.83151346706916</v>
      </c>
      <c r="DM88" s="66">
        <f t="shared" si="102"/>
        <v>2.4494620950148698E-2</v>
      </c>
      <c r="DN88" s="66">
        <f t="shared" si="103"/>
        <v>2.3610092971393328</v>
      </c>
      <c r="DO88" s="67">
        <f t="shared" si="104"/>
        <v>0.99267854709278502</v>
      </c>
      <c r="DP88" s="67">
        <f t="shared" si="105"/>
        <v>0.49247932982865994</v>
      </c>
      <c r="DQ88" s="67">
        <f t="shared" si="106"/>
        <v>2.2649757907799013</v>
      </c>
      <c r="DR88" s="67">
        <f t="shared" si="107"/>
        <v>1.2253456484546499</v>
      </c>
      <c r="DS88" s="66">
        <f t="shared" si="108"/>
        <v>744.97005106791732</v>
      </c>
      <c r="DT88" s="66">
        <f t="shared" si="109"/>
        <v>369.83151346706916</v>
      </c>
      <c r="DU88" s="66">
        <f t="shared" si="110"/>
        <v>2.4494620950148698E-2</v>
      </c>
      <c r="DV88" s="66">
        <f t="shared" si="111"/>
        <v>2.3610092971393328</v>
      </c>
      <c r="DW88" s="67">
        <f t="shared" si="112"/>
        <v>0.99267854709278502</v>
      </c>
      <c r="DX88" s="67">
        <f t="shared" si="113"/>
        <v>0.49247932982865994</v>
      </c>
      <c r="DY88" s="67">
        <f t="shared" si="114"/>
        <v>2.2649757907799013</v>
      </c>
      <c r="DZ88" s="67">
        <f t="shared" si="115"/>
        <v>1.2253456484546499</v>
      </c>
      <c r="EA88" s="66">
        <f t="shared" si="116"/>
        <v>744.97005106791732</v>
      </c>
      <c r="EB88" s="66">
        <f t="shared" si="117"/>
        <v>369.83151346706916</v>
      </c>
      <c r="EC88" s="66">
        <f t="shared" si="118"/>
        <v>2.4494620950148698E-2</v>
      </c>
      <c r="ED88" s="66">
        <f t="shared" si="119"/>
        <v>2.3610092971393328</v>
      </c>
      <c r="EE88" s="67">
        <f t="shared" si="120"/>
        <v>0.99267854709278502</v>
      </c>
      <c r="EF88" s="67">
        <f t="shared" si="121"/>
        <v>0.49247932982865994</v>
      </c>
      <c r="EG88" s="67">
        <f t="shared" si="122"/>
        <v>2.2649757907799013</v>
      </c>
      <c r="EH88" s="67">
        <f t="shared" si="123"/>
        <v>1.2253456484546499</v>
      </c>
      <c r="EI88" s="66">
        <f t="shared" si="124"/>
        <v>744.97005106791732</v>
      </c>
      <c r="EJ88" s="66">
        <f t="shared" si="125"/>
        <v>369.83151346706916</v>
      </c>
      <c r="EK88" s="66">
        <f t="shared" si="126"/>
        <v>2.4494620950148698E-2</v>
      </c>
      <c r="EL88" s="66">
        <f t="shared" si="127"/>
        <v>2.3610092971393328</v>
      </c>
      <c r="EM88" s="67">
        <f t="shared" si="128"/>
        <v>0.99267854709278502</v>
      </c>
      <c r="EN88" s="67">
        <f t="shared" si="129"/>
        <v>0.49247932982865994</v>
      </c>
      <c r="EO88" s="67">
        <f t="shared" si="130"/>
        <v>2.2649757907799013</v>
      </c>
      <c r="EP88" s="67">
        <f t="shared" si="131"/>
        <v>1.2253456484546499</v>
      </c>
      <c r="EQ88" s="66">
        <f t="shared" si="132"/>
        <v>0.41778179148822764</v>
      </c>
      <c r="ER88" s="66">
        <f t="shared" si="133"/>
        <v>96.68151346706918</v>
      </c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</row>
    <row r="89" spans="19:160" x14ac:dyDescent="0.25">
      <c r="S89" s="50">
        <v>0.27</v>
      </c>
      <c r="T89" s="56">
        <f t="shared" si="5"/>
        <v>381.59367205611693</v>
      </c>
      <c r="U89" s="66">
        <f t="shared" si="6"/>
        <v>2.3739604194651001E-2</v>
      </c>
      <c r="V89" s="66">
        <f t="shared" si="7"/>
        <v>2.2882340709844158</v>
      </c>
      <c r="W89" s="67">
        <f t="shared" si="8"/>
        <v>0.99290341923992298</v>
      </c>
      <c r="X89" s="67">
        <f t="shared" si="9"/>
        <v>0.5033496499259249</v>
      </c>
      <c r="Y89" s="67">
        <f t="shared" si="10"/>
        <v>2.1661155664271274</v>
      </c>
      <c r="Z89" s="67">
        <f t="shared" si="11"/>
        <v>1.2316460765738737</v>
      </c>
      <c r="AA89" s="66">
        <f t="shared" si="12"/>
        <v>756.55013612028631</v>
      </c>
      <c r="AB89" s="66">
        <f t="shared" si="13"/>
        <v>370.24087874255008</v>
      </c>
      <c r="AC89" s="66">
        <f t="shared" si="14"/>
        <v>2.4467537913593913E-2</v>
      </c>
      <c r="AD89" s="66">
        <f t="shared" si="15"/>
        <v>2.3583987933380799</v>
      </c>
      <c r="AE89" s="67">
        <f t="shared" si="16"/>
        <v>0.99268661255036406</v>
      </c>
      <c r="AF89" s="67">
        <f t="shared" si="17"/>
        <v>0.49286516664197666</v>
      </c>
      <c r="AG89" s="67">
        <f t="shared" si="18"/>
        <v>2.1873741837834437</v>
      </c>
      <c r="AH89" s="67">
        <f t="shared" si="19"/>
        <v>1.2403616602209593</v>
      </c>
      <c r="AI89" s="66">
        <f t="shared" si="20"/>
        <v>744.9219292588042</v>
      </c>
      <c r="AJ89" s="66">
        <f t="shared" si="21"/>
        <v>369.82980150901028</v>
      </c>
      <c r="AK89" s="66">
        <f t="shared" si="22"/>
        <v>2.4494734336802673E-2</v>
      </c>
      <c r="AL89" s="66">
        <f t="shared" si="23"/>
        <v>2.3610202263529243</v>
      </c>
      <c r="AM89" s="67">
        <f t="shared" si="24"/>
        <v>0.99267851332583601</v>
      </c>
      <c r="AN89" s="67">
        <f t="shared" si="25"/>
        <v>0.49247771510777155</v>
      </c>
      <c r="AO89" s="67">
        <f t="shared" si="26"/>
        <v>2.188140799449307</v>
      </c>
      <c r="AP89" s="67">
        <f t="shared" si="27"/>
        <v>1.2406883593728502</v>
      </c>
      <c r="AQ89" s="66">
        <f t="shared" si="28"/>
        <v>744.46679832165444</v>
      </c>
      <c r="AR89" s="66">
        <f t="shared" si="29"/>
        <v>369.81360552211811</v>
      </c>
      <c r="AS89" s="66">
        <f t="shared" si="30"/>
        <v>2.4495807083695493E-2</v>
      </c>
      <c r="AT89" s="66">
        <f t="shared" si="31"/>
        <v>2.3611236272339822</v>
      </c>
      <c r="AU89" s="67">
        <f t="shared" si="32"/>
        <v>0.99267819385805012</v>
      </c>
      <c r="AV89" s="67">
        <f t="shared" si="33"/>
        <v>0.49246243855582106</v>
      </c>
      <c r="AW89" s="67">
        <f t="shared" si="34"/>
        <v>2.1881709971551309</v>
      </c>
      <c r="AX89" s="67">
        <f t="shared" si="35"/>
        <v>1.2407012473636267</v>
      </c>
      <c r="AY89" s="66">
        <f t="shared" si="36"/>
        <v>744.44881517373233</v>
      </c>
      <c r="AZ89" s="66">
        <f t="shared" si="37"/>
        <v>369.81296541965401</v>
      </c>
      <c r="BA89" s="66">
        <f t="shared" si="38"/>
        <v>2.4495849483037704E-2</v>
      </c>
      <c r="BB89" s="66">
        <f t="shared" si="39"/>
        <v>2.3611277140594673</v>
      </c>
      <c r="BC89" s="67">
        <f t="shared" si="40"/>
        <v>0.99267818123137952</v>
      </c>
      <c r="BD89" s="67">
        <f t="shared" si="41"/>
        <v>0.49246183477377786</v>
      </c>
      <c r="BE89" s="67">
        <f t="shared" si="42"/>
        <v>2.1881721906279719</v>
      </c>
      <c r="BF89" s="67">
        <f t="shared" si="43"/>
        <v>1.2407017567520944</v>
      </c>
      <c r="BG89" s="66">
        <f t="shared" si="44"/>
        <v>744.44810435822035</v>
      </c>
      <c r="BH89" s="66">
        <f t="shared" si="45"/>
        <v>369.81294011822013</v>
      </c>
      <c r="BI89" s="66">
        <f t="shared" si="46"/>
        <v>2.4495851158966391E-2</v>
      </c>
      <c r="BJ89" s="66">
        <f t="shared" si="47"/>
        <v>2.3611278756003715</v>
      </c>
      <c r="BK89" s="67">
        <f t="shared" si="48"/>
        <v>0.9926781807322822</v>
      </c>
      <c r="BL89" s="67">
        <f t="shared" si="49"/>
        <v>0.49246181090795943</v>
      </c>
      <c r="BM89" s="67">
        <f t="shared" si="50"/>
        <v>2.1881722378025512</v>
      </c>
      <c r="BN89" s="67">
        <f t="shared" si="51"/>
        <v>1.2407017768868149</v>
      </c>
      <c r="BO89" s="66">
        <f t="shared" si="52"/>
        <v>744.44807626157558</v>
      </c>
      <c r="BP89" s="66">
        <f t="shared" si="53"/>
        <v>369.81293911812145</v>
      </c>
      <c r="BQ89" s="66">
        <f t="shared" si="54"/>
        <v>2.4495851225211418E-2</v>
      </c>
      <c r="BR89" s="66">
        <f t="shared" si="55"/>
        <v>2.3611278819856563</v>
      </c>
      <c r="BS89" s="67">
        <f t="shared" si="56"/>
        <v>0.99267818071255409</v>
      </c>
      <c r="BT89" s="67">
        <f t="shared" si="57"/>
        <v>0.49246180996460676</v>
      </c>
      <c r="BU89" s="67">
        <f t="shared" si="58"/>
        <v>2.1881722396672374</v>
      </c>
      <c r="BV89" s="67">
        <f t="shared" si="59"/>
        <v>1.2407017776826872</v>
      </c>
      <c r="BW89" s="66">
        <f t="shared" si="60"/>
        <v>744.44807515098944</v>
      </c>
      <c r="BX89" s="66">
        <f t="shared" si="61"/>
        <v>369.81293907859015</v>
      </c>
      <c r="BY89" s="66">
        <f t="shared" si="62"/>
        <v>2.4495851227829914E-2</v>
      </c>
      <c r="BZ89" s="66">
        <f t="shared" si="63"/>
        <v>2.3611278822380499</v>
      </c>
      <c r="CA89" s="67">
        <f t="shared" si="64"/>
        <v>0.99267818071177438</v>
      </c>
      <c r="CB89" s="67">
        <f t="shared" si="65"/>
        <v>0.49246180992731847</v>
      </c>
      <c r="CC89" s="67">
        <f t="shared" si="66"/>
        <v>2.1881722397409438</v>
      </c>
      <c r="CD89" s="67">
        <f t="shared" si="67"/>
        <v>1.240701777714146</v>
      </c>
      <c r="CE89" s="66">
        <f t="shared" si="68"/>
        <v>744.44807510709029</v>
      </c>
      <c r="CF89" s="66">
        <f t="shared" si="69"/>
        <v>369.81293907702752</v>
      </c>
      <c r="CG89" s="66">
        <f t="shared" si="70"/>
        <v>2.4495851227933418E-2</v>
      </c>
      <c r="CH89" s="66">
        <f t="shared" si="71"/>
        <v>2.3611278822480268</v>
      </c>
      <c r="CI89" s="67">
        <f t="shared" si="72"/>
        <v>0.99267818071174352</v>
      </c>
      <c r="CJ89" s="67">
        <f t="shared" si="73"/>
        <v>0.49246180992584454</v>
      </c>
      <c r="CK89" s="67">
        <f t="shared" si="74"/>
        <v>2.1881722397438574</v>
      </c>
      <c r="CL89" s="67">
        <f t="shared" si="75"/>
        <v>1.2407017777153895</v>
      </c>
      <c r="CM89" s="66">
        <f t="shared" si="76"/>
        <v>744.44807510535554</v>
      </c>
      <c r="CN89" s="66">
        <f t="shared" si="77"/>
        <v>369.81293907696579</v>
      </c>
      <c r="CO89" s="66">
        <f t="shared" si="78"/>
        <v>2.4495851227937508E-2</v>
      </c>
      <c r="CP89" s="66">
        <f t="shared" si="79"/>
        <v>2.3611278822484207</v>
      </c>
      <c r="CQ89" s="67">
        <f t="shared" si="80"/>
        <v>0.9926781807117423</v>
      </c>
      <c r="CR89" s="67">
        <f t="shared" si="81"/>
        <v>0.49246180992578636</v>
      </c>
      <c r="CS89" s="67">
        <f t="shared" si="82"/>
        <v>2.1881722397439725</v>
      </c>
      <c r="CT89" s="67">
        <f t="shared" si="83"/>
        <v>1.2407017777154385</v>
      </c>
      <c r="CU89" s="66">
        <f t="shared" si="84"/>
        <v>744.44807510528653</v>
      </c>
      <c r="CV89" s="66">
        <f t="shared" si="85"/>
        <v>369.81293907696329</v>
      </c>
      <c r="CW89" s="66">
        <f t="shared" si="86"/>
        <v>2.4495851227937675E-2</v>
      </c>
      <c r="CX89" s="66">
        <f t="shared" si="87"/>
        <v>2.3611278822484367</v>
      </c>
      <c r="CY89" s="67">
        <f t="shared" si="88"/>
        <v>0.9926781807117423</v>
      </c>
      <c r="CZ89" s="67">
        <f t="shared" si="89"/>
        <v>0.49246180992578398</v>
      </c>
      <c r="DA89" s="67">
        <f t="shared" si="90"/>
        <v>2.1881722397439773</v>
      </c>
      <c r="DB89" s="67">
        <f t="shared" si="91"/>
        <v>1.2407017777154405</v>
      </c>
      <c r="DC89" s="66">
        <f t="shared" si="92"/>
        <v>744.44807510528358</v>
      </c>
      <c r="DD89" s="66">
        <f t="shared" si="93"/>
        <v>369.81293907696329</v>
      </c>
      <c r="DE89" s="66">
        <f t="shared" si="94"/>
        <v>2.4495851227937675E-2</v>
      </c>
      <c r="DF89" s="66">
        <f t="shared" si="95"/>
        <v>2.3611278822484367</v>
      </c>
      <c r="DG89" s="67">
        <f t="shared" si="96"/>
        <v>0.9926781807117423</v>
      </c>
      <c r="DH89" s="67">
        <f t="shared" si="97"/>
        <v>0.49246180992578398</v>
      </c>
      <c r="DI89" s="67">
        <f t="shared" si="98"/>
        <v>2.1881722397439773</v>
      </c>
      <c r="DJ89" s="67">
        <f t="shared" si="99"/>
        <v>1.2407017777154405</v>
      </c>
      <c r="DK89" s="66">
        <f t="shared" si="100"/>
        <v>744.44807510528358</v>
      </c>
      <c r="DL89" s="66">
        <f t="shared" si="101"/>
        <v>369.81293907696329</v>
      </c>
      <c r="DM89" s="66">
        <f t="shared" si="102"/>
        <v>2.4495851227937675E-2</v>
      </c>
      <c r="DN89" s="66">
        <f t="shared" si="103"/>
        <v>2.3611278822484367</v>
      </c>
      <c r="DO89" s="67">
        <f t="shared" si="104"/>
        <v>0.9926781807117423</v>
      </c>
      <c r="DP89" s="67">
        <f t="shared" si="105"/>
        <v>0.49246180992578398</v>
      </c>
      <c r="DQ89" s="67">
        <f t="shared" si="106"/>
        <v>2.1881722397439773</v>
      </c>
      <c r="DR89" s="67">
        <f t="shared" si="107"/>
        <v>1.2407017777154405</v>
      </c>
      <c r="DS89" s="66">
        <f t="shared" si="108"/>
        <v>744.44807510528358</v>
      </c>
      <c r="DT89" s="66">
        <f t="shared" si="109"/>
        <v>369.81293907696329</v>
      </c>
      <c r="DU89" s="66">
        <f t="shared" si="110"/>
        <v>2.4495851227937675E-2</v>
      </c>
      <c r="DV89" s="66">
        <f t="shared" si="111"/>
        <v>2.3611278822484367</v>
      </c>
      <c r="DW89" s="67">
        <f t="shared" si="112"/>
        <v>0.9926781807117423</v>
      </c>
      <c r="DX89" s="67">
        <f t="shared" si="113"/>
        <v>0.49246180992578398</v>
      </c>
      <c r="DY89" s="67">
        <f t="shared" si="114"/>
        <v>2.1881722397439773</v>
      </c>
      <c r="DZ89" s="67">
        <f t="shared" si="115"/>
        <v>1.2407017777154405</v>
      </c>
      <c r="EA89" s="66">
        <f t="shared" si="116"/>
        <v>744.44807510528358</v>
      </c>
      <c r="EB89" s="66">
        <f t="shared" si="117"/>
        <v>369.81293907696329</v>
      </c>
      <c r="EC89" s="66">
        <f t="shared" si="118"/>
        <v>2.4495851227937675E-2</v>
      </c>
      <c r="ED89" s="66">
        <f t="shared" si="119"/>
        <v>2.3611278822484367</v>
      </c>
      <c r="EE89" s="67">
        <f t="shared" si="120"/>
        <v>0.9926781807117423</v>
      </c>
      <c r="EF89" s="67">
        <f t="shared" si="121"/>
        <v>0.49246180992578398</v>
      </c>
      <c r="EG89" s="67">
        <f t="shared" si="122"/>
        <v>2.1881722397439773</v>
      </c>
      <c r="EH89" s="67">
        <f t="shared" si="123"/>
        <v>1.2407017777154405</v>
      </c>
      <c r="EI89" s="66">
        <f t="shared" si="124"/>
        <v>744.44807510528358</v>
      </c>
      <c r="EJ89" s="66">
        <f t="shared" si="125"/>
        <v>369.81293907696329</v>
      </c>
      <c r="EK89" s="66">
        <f t="shared" si="126"/>
        <v>2.4495851227937675E-2</v>
      </c>
      <c r="EL89" s="66">
        <f t="shared" si="127"/>
        <v>2.3611278822484367</v>
      </c>
      <c r="EM89" s="67">
        <f t="shared" si="128"/>
        <v>0.9926781807117423</v>
      </c>
      <c r="EN89" s="67">
        <f t="shared" si="129"/>
        <v>0.49246180992578398</v>
      </c>
      <c r="EO89" s="67">
        <f t="shared" si="130"/>
        <v>2.1881722397439773</v>
      </c>
      <c r="EP89" s="67">
        <f t="shared" si="131"/>
        <v>1.2407017777154405</v>
      </c>
      <c r="EQ89" s="66">
        <f t="shared" si="132"/>
        <v>0.41884512134825558</v>
      </c>
      <c r="ER89" s="66">
        <f t="shared" si="133"/>
        <v>96.662939076963312</v>
      </c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</row>
    <row r="90" spans="19:160" x14ac:dyDescent="0.25">
      <c r="S90" s="50">
        <v>0.28000000000000003</v>
      </c>
      <c r="T90" s="56">
        <f t="shared" si="5"/>
        <v>381.56121460872919</v>
      </c>
      <c r="U90" s="66">
        <f t="shared" si="6"/>
        <v>2.3741623600514732E-2</v>
      </c>
      <c r="V90" s="66">
        <f t="shared" si="7"/>
        <v>2.2884287192718364</v>
      </c>
      <c r="W90" s="67">
        <f t="shared" si="8"/>
        <v>0.99290281771760902</v>
      </c>
      <c r="X90" s="67">
        <f t="shared" si="9"/>
        <v>0.50332025793989865</v>
      </c>
      <c r="Y90" s="67">
        <f t="shared" si="10"/>
        <v>2.0970671482793546</v>
      </c>
      <c r="Z90" s="67">
        <f t="shared" si="11"/>
        <v>1.2469101814960484</v>
      </c>
      <c r="AA90" s="66">
        <f t="shared" si="12"/>
        <v>755.91450576201919</v>
      </c>
      <c r="AB90" s="66">
        <f t="shared" si="13"/>
        <v>370.21854193544459</v>
      </c>
      <c r="AC90" s="66">
        <f t="shared" si="14"/>
        <v>2.4469014140775475E-2</v>
      </c>
      <c r="AD90" s="66">
        <f t="shared" si="15"/>
        <v>2.3585410852358581</v>
      </c>
      <c r="AE90" s="67">
        <f t="shared" si="16"/>
        <v>0.99268617292117334</v>
      </c>
      <c r="AF90" s="67">
        <f t="shared" si="17"/>
        <v>0.49284412787505372</v>
      </c>
      <c r="AG90" s="67">
        <f t="shared" si="18"/>
        <v>2.1159619151202982</v>
      </c>
      <c r="AH90" s="67">
        <f t="shared" si="19"/>
        <v>1.2561022202531953</v>
      </c>
      <c r="AI90" s="66">
        <f t="shared" si="20"/>
        <v>744.42884386811647</v>
      </c>
      <c r="AJ90" s="66">
        <f t="shared" si="21"/>
        <v>369.81225453476065</v>
      </c>
      <c r="AK90" s="66">
        <f t="shared" si="22"/>
        <v>2.4495896571064487E-2</v>
      </c>
      <c r="AL90" s="66">
        <f t="shared" si="23"/>
        <v>2.3611322528220491</v>
      </c>
      <c r="AM90" s="67">
        <f t="shared" si="24"/>
        <v>0.99267816720840252</v>
      </c>
      <c r="AN90" s="67">
        <f t="shared" si="25"/>
        <v>0.4924611642240298</v>
      </c>
      <c r="AO90" s="67">
        <f t="shared" si="26"/>
        <v>2.1166341104635547</v>
      </c>
      <c r="AP90" s="67">
        <f t="shared" si="27"/>
        <v>1.256442913583899</v>
      </c>
      <c r="AQ90" s="66">
        <f t="shared" si="28"/>
        <v>743.98379549995479</v>
      </c>
      <c r="AR90" s="66">
        <f t="shared" si="29"/>
        <v>369.79640885431286</v>
      </c>
      <c r="AS90" s="66">
        <f t="shared" si="30"/>
        <v>2.4496946213895122E-2</v>
      </c>
      <c r="AT90" s="66">
        <f t="shared" si="31"/>
        <v>2.3612334267282242</v>
      </c>
      <c r="AU90" s="67">
        <f t="shared" si="32"/>
        <v>0.9926778546211954</v>
      </c>
      <c r="AV90" s="67">
        <f t="shared" si="33"/>
        <v>0.49244621718498127</v>
      </c>
      <c r="AW90" s="67">
        <f t="shared" si="34"/>
        <v>2.1166603189151263</v>
      </c>
      <c r="AX90" s="67">
        <f t="shared" si="35"/>
        <v>1.2564562175482652</v>
      </c>
      <c r="AY90" s="66">
        <f t="shared" si="36"/>
        <v>743.9663882976663</v>
      </c>
      <c r="AZ90" s="66">
        <f t="shared" si="37"/>
        <v>369.79578892394102</v>
      </c>
      <c r="BA90" s="66">
        <f t="shared" si="38"/>
        <v>2.4496987280887852E-2</v>
      </c>
      <c r="BB90" s="66">
        <f t="shared" si="39"/>
        <v>2.3612373851300235</v>
      </c>
      <c r="BC90" s="67">
        <f t="shared" si="40"/>
        <v>0.99267784239130719</v>
      </c>
      <c r="BD90" s="67">
        <f t="shared" si="41"/>
        <v>0.49244563239533085</v>
      </c>
      <c r="BE90" s="67">
        <f t="shared" si="42"/>
        <v>2.1166613442558577</v>
      </c>
      <c r="BF90" s="67">
        <f t="shared" si="43"/>
        <v>1.2564567380643596</v>
      </c>
      <c r="BG90" s="66">
        <f t="shared" si="44"/>
        <v>743.96570719974648</v>
      </c>
      <c r="BH90" s="66">
        <f t="shared" si="45"/>
        <v>369.79576466745948</v>
      </c>
      <c r="BI90" s="66">
        <f t="shared" si="46"/>
        <v>2.4496988887749736E-2</v>
      </c>
      <c r="BJ90" s="66">
        <f t="shared" si="47"/>
        <v>2.3612375400136552</v>
      </c>
      <c r="BK90" s="67">
        <f t="shared" si="48"/>
        <v>0.9926778419127783</v>
      </c>
      <c r="BL90" s="67">
        <f t="shared" si="49"/>
        <v>0.49244560951380101</v>
      </c>
      <c r="BM90" s="67">
        <f t="shared" si="50"/>
        <v>2.1166613843751168</v>
      </c>
      <c r="BN90" s="67">
        <f t="shared" si="51"/>
        <v>1.2564567584310227</v>
      </c>
      <c r="BO90" s="66">
        <f t="shared" si="52"/>
        <v>743.96568054980025</v>
      </c>
      <c r="BP90" s="66">
        <f t="shared" si="53"/>
        <v>369.79576371835344</v>
      </c>
      <c r="BQ90" s="66">
        <f t="shared" si="54"/>
        <v>2.4496988950622928E-2</v>
      </c>
      <c r="BR90" s="66">
        <f t="shared" si="55"/>
        <v>2.3612375460739323</v>
      </c>
      <c r="BS90" s="67">
        <f t="shared" si="56"/>
        <v>0.9926778418940545</v>
      </c>
      <c r="BT90" s="67">
        <f t="shared" si="57"/>
        <v>0.49244560861849396</v>
      </c>
      <c r="BU90" s="67">
        <f t="shared" si="58"/>
        <v>2.1166613859449006</v>
      </c>
      <c r="BV90" s="67">
        <f t="shared" si="59"/>
        <v>1.2564567592279283</v>
      </c>
      <c r="BW90" s="66">
        <f t="shared" si="60"/>
        <v>743.96567950704252</v>
      </c>
      <c r="BX90" s="66">
        <f t="shared" si="61"/>
        <v>369.79576368121684</v>
      </c>
      <c r="BY90" s="66">
        <f t="shared" si="62"/>
        <v>2.449698895308303E-2</v>
      </c>
      <c r="BZ90" s="66">
        <f t="shared" si="63"/>
        <v>2.3612375463110586</v>
      </c>
      <c r="CA90" s="67">
        <f t="shared" si="64"/>
        <v>0.99267784189332187</v>
      </c>
      <c r="CB90" s="67">
        <f t="shared" si="65"/>
        <v>0.49244560858346237</v>
      </c>
      <c r="CC90" s="67">
        <f t="shared" si="66"/>
        <v>2.1166613860063226</v>
      </c>
      <c r="CD90" s="67">
        <f t="shared" si="67"/>
        <v>1.2564567592591096</v>
      </c>
      <c r="CE90" s="66">
        <f t="shared" si="68"/>
        <v>743.96567946624123</v>
      </c>
      <c r="CF90" s="66">
        <f t="shared" si="69"/>
        <v>369.7957636797637</v>
      </c>
      <c r="CG90" s="66">
        <f t="shared" si="70"/>
        <v>2.4496988953179293E-2</v>
      </c>
      <c r="CH90" s="66">
        <f t="shared" si="71"/>
        <v>2.3612375463203374</v>
      </c>
      <c r="CI90" s="67">
        <f t="shared" si="72"/>
        <v>0.99267784189329322</v>
      </c>
      <c r="CJ90" s="67">
        <f t="shared" si="73"/>
        <v>0.49244560858209163</v>
      </c>
      <c r="CK90" s="67">
        <f t="shared" si="74"/>
        <v>2.1166613860087264</v>
      </c>
      <c r="CL90" s="67">
        <f t="shared" si="75"/>
        <v>1.2564567592603297</v>
      </c>
      <c r="CM90" s="66">
        <f t="shared" si="76"/>
        <v>743.96567946464472</v>
      </c>
      <c r="CN90" s="66">
        <f t="shared" si="77"/>
        <v>369.79576367970685</v>
      </c>
      <c r="CO90" s="66">
        <f t="shared" si="78"/>
        <v>2.4496988953183061E-2</v>
      </c>
      <c r="CP90" s="66">
        <f t="shared" si="79"/>
        <v>2.3612375463207003</v>
      </c>
      <c r="CQ90" s="67">
        <f t="shared" si="80"/>
        <v>0.99267784189329211</v>
      </c>
      <c r="CR90" s="67">
        <f t="shared" si="81"/>
        <v>0.49244560858203801</v>
      </c>
      <c r="CS90" s="67">
        <f t="shared" si="82"/>
        <v>2.1166613860088201</v>
      </c>
      <c r="CT90" s="67">
        <f t="shared" si="83"/>
        <v>1.2564567592603773</v>
      </c>
      <c r="CU90" s="66">
        <f t="shared" si="84"/>
        <v>743.96567946458242</v>
      </c>
      <c r="CV90" s="66">
        <f t="shared" si="85"/>
        <v>369.79576367970469</v>
      </c>
      <c r="CW90" s="66">
        <f t="shared" si="86"/>
        <v>2.44969889531832E-2</v>
      </c>
      <c r="CX90" s="66">
        <f t="shared" si="87"/>
        <v>2.361237546320714</v>
      </c>
      <c r="CY90" s="67">
        <f t="shared" si="88"/>
        <v>0.992677841893292</v>
      </c>
      <c r="CZ90" s="67">
        <f t="shared" si="89"/>
        <v>0.49244560858203595</v>
      </c>
      <c r="DA90" s="67">
        <f t="shared" si="90"/>
        <v>2.1166613860088228</v>
      </c>
      <c r="DB90" s="67">
        <f t="shared" si="91"/>
        <v>1.256456759260379</v>
      </c>
      <c r="DC90" s="66">
        <f t="shared" si="92"/>
        <v>743.96567946457981</v>
      </c>
      <c r="DD90" s="66">
        <f t="shared" si="93"/>
        <v>369.79576367970458</v>
      </c>
      <c r="DE90" s="66">
        <f t="shared" si="94"/>
        <v>2.4496988953183207E-2</v>
      </c>
      <c r="DF90" s="66">
        <f t="shared" si="95"/>
        <v>2.3612375463207149</v>
      </c>
      <c r="DG90" s="67">
        <f t="shared" si="96"/>
        <v>0.992677841893292</v>
      </c>
      <c r="DH90" s="67">
        <f t="shared" si="97"/>
        <v>0.4924456085820359</v>
      </c>
      <c r="DI90" s="67">
        <f t="shared" si="98"/>
        <v>2.1166613860088241</v>
      </c>
      <c r="DJ90" s="67">
        <f t="shared" si="99"/>
        <v>1.2564567592603793</v>
      </c>
      <c r="DK90" s="66">
        <f t="shared" si="100"/>
        <v>743.96567946457958</v>
      </c>
      <c r="DL90" s="66">
        <f t="shared" si="101"/>
        <v>369.79576367970458</v>
      </c>
      <c r="DM90" s="66">
        <f t="shared" si="102"/>
        <v>2.4496988953183207E-2</v>
      </c>
      <c r="DN90" s="66">
        <f t="shared" si="103"/>
        <v>2.3612375463207149</v>
      </c>
      <c r="DO90" s="67">
        <f t="shared" si="104"/>
        <v>0.992677841893292</v>
      </c>
      <c r="DP90" s="67">
        <f t="shared" si="105"/>
        <v>0.4924456085820359</v>
      </c>
      <c r="DQ90" s="67">
        <f t="shared" si="106"/>
        <v>2.1166613860088241</v>
      </c>
      <c r="DR90" s="67">
        <f t="shared" si="107"/>
        <v>1.2564567592603793</v>
      </c>
      <c r="DS90" s="66">
        <f t="shared" si="108"/>
        <v>743.96567946457958</v>
      </c>
      <c r="DT90" s="66">
        <f t="shared" si="109"/>
        <v>369.79576367970458</v>
      </c>
      <c r="DU90" s="66">
        <f t="shared" si="110"/>
        <v>2.4496988953183207E-2</v>
      </c>
      <c r="DV90" s="66">
        <f t="shared" si="111"/>
        <v>2.3612375463207149</v>
      </c>
      <c r="DW90" s="67">
        <f t="shared" si="112"/>
        <v>0.992677841893292</v>
      </c>
      <c r="DX90" s="67">
        <f t="shared" si="113"/>
        <v>0.4924456085820359</v>
      </c>
      <c r="DY90" s="67">
        <f t="shared" si="114"/>
        <v>2.1166613860088241</v>
      </c>
      <c r="DZ90" s="67">
        <f t="shared" si="115"/>
        <v>1.2564567592603793</v>
      </c>
      <c r="EA90" s="66">
        <f t="shared" si="116"/>
        <v>743.96567946457958</v>
      </c>
      <c r="EB90" s="66">
        <f t="shared" si="117"/>
        <v>369.79576367970458</v>
      </c>
      <c r="EC90" s="66">
        <f t="shared" si="118"/>
        <v>2.4496988953183207E-2</v>
      </c>
      <c r="ED90" s="66">
        <f t="shared" si="119"/>
        <v>2.3612375463207149</v>
      </c>
      <c r="EE90" s="67">
        <f t="shared" si="120"/>
        <v>0.992677841893292</v>
      </c>
      <c r="EF90" s="67">
        <f t="shared" si="121"/>
        <v>0.4924456085820359</v>
      </c>
      <c r="EG90" s="67">
        <f t="shared" si="122"/>
        <v>2.1166613860088241</v>
      </c>
      <c r="EH90" s="67">
        <f t="shared" si="123"/>
        <v>1.2564567592603793</v>
      </c>
      <c r="EI90" s="66">
        <f t="shared" si="124"/>
        <v>743.96567946457958</v>
      </c>
      <c r="EJ90" s="66">
        <f t="shared" si="125"/>
        <v>369.79576367970458</v>
      </c>
      <c r="EK90" s="66">
        <f t="shared" si="126"/>
        <v>2.4496988953183207E-2</v>
      </c>
      <c r="EL90" s="66">
        <f t="shared" si="127"/>
        <v>2.3612375463207149</v>
      </c>
      <c r="EM90" s="67">
        <f t="shared" si="128"/>
        <v>0.992677841893292</v>
      </c>
      <c r="EN90" s="67">
        <f t="shared" si="129"/>
        <v>0.4924456085820359</v>
      </c>
      <c r="EO90" s="67">
        <f t="shared" si="130"/>
        <v>2.1166613860088241</v>
      </c>
      <c r="EP90" s="67">
        <f t="shared" si="131"/>
        <v>1.2564567592603793</v>
      </c>
      <c r="EQ90" s="66">
        <f t="shared" si="132"/>
        <v>0.41989055070158232</v>
      </c>
      <c r="ER90" s="66">
        <f t="shared" si="133"/>
        <v>96.645763679704601</v>
      </c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</row>
    <row r="91" spans="19:160" x14ac:dyDescent="0.25">
      <c r="S91" s="50">
        <v>0.28999999999999998</v>
      </c>
      <c r="T91" s="56">
        <f t="shared" si="5"/>
        <v>381.52875716134139</v>
      </c>
      <c r="U91" s="66">
        <f t="shared" si="6"/>
        <v>2.3743643349968608E-2</v>
      </c>
      <c r="V91" s="66">
        <f t="shared" si="7"/>
        <v>2.2886234006775297</v>
      </c>
      <c r="W91" s="67">
        <f t="shared" si="8"/>
        <v>0.99290221609331419</v>
      </c>
      <c r="X91" s="67">
        <f t="shared" si="9"/>
        <v>0.50329086266971501</v>
      </c>
      <c r="Y91" s="67">
        <f t="shared" si="10"/>
        <v>2.0325931103745094</v>
      </c>
      <c r="Z91" s="67">
        <f t="shared" si="11"/>
        <v>1.2625651656421706</v>
      </c>
      <c r="AA91" s="66">
        <f t="shared" si="12"/>
        <v>755.32299201763385</v>
      </c>
      <c r="AB91" s="66">
        <f t="shared" si="13"/>
        <v>370.19774165340914</v>
      </c>
      <c r="AC91" s="66">
        <f t="shared" si="14"/>
        <v>2.4470388980051869E-2</v>
      </c>
      <c r="AD91" s="66">
        <f t="shared" si="15"/>
        <v>2.3586736044661105</v>
      </c>
      <c r="AE91" s="67">
        <f t="shared" si="16"/>
        <v>0.99268576348607585</v>
      </c>
      <c r="AF91" s="67">
        <f t="shared" si="17"/>
        <v>0.49282453486718569</v>
      </c>
      <c r="AG91" s="67">
        <f t="shared" si="18"/>
        <v>2.04938244799895</v>
      </c>
      <c r="AH91" s="67">
        <f t="shared" si="19"/>
        <v>1.272236358489869</v>
      </c>
      <c r="AI91" s="66">
        <f t="shared" si="20"/>
        <v>743.96824606968005</v>
      </c>
      <c r="AJ91" s="66">
        <f t="shared" si="21"/>
        <v>369.79585508615992</v>
      </c>
      <c r="AK91" s="66">
        <f t="shared" si="22"/>
        <v>2.4496982897996553E-2</v>
      </c>
      <c r="AL91" s="66">
        <f t="shared" si="23"/>
        <v>2.3612369626680012</v>
      </c>
      <c r="AM91" s="67">
        <f t="shared" si="24"/>
        <v>0.99267784369654688</v>
      </c>
      <c r="AN91" s="67">
        <f t="shared" si="25"/>
        <v>0.49244569480720812</v>
      </c>
      <c r="AO91" s="67">
        <f t="shared" si="26"/>
        <v>2.0499722100973865</v>
      </c>
      <c r="AP91" s="67">
        <f t="shared" si="27"/>
        <v>1.2725911316827629</v>
      </c>
      <c r="AQ91" s="66">
        <f t="shared" si="28"/>
        <v>743.53228144697903</v>
      </c>
      <c r="AR91" s="66">
        <f t="shared" si="29"/>
        <v>369.78032505079966</v>
      </c>
      <c r="AS91" s="66">
        <f t="shared" si="30"/>
        <v>2.449801172236836E-2</v>
      </c>
      <c r="AT91" s="66">
        <f t="shared" si="31"/>
        <v>2.3613361299060611</v>
      </c>
      <c r="AU91" s="67">
        <f t="shared" si="32"/>
        <v>0.99267753730924646</v>
      </c>
      <c r="AV91" s="67">
        <f t="shared" si="33"/>
        <v>0.49243104468129656</v>
      </c>
      <c r="AW91" s="67">
        <f t="shared" si="34"/>
        <v>2.0499949909165438</v>
      </c>
      <c r="AX91" s="67">
        <f t="shared" si="35"/>
        <v>1.2726048577790938</v>
      </c>
      <c r="AY91" s="66">
        <f t="shared" si="36"/>
        <v>743.51538624278794</v>
      </c>
      <c r="AZ91" s="66">
        <f t="shared" si="37"/>
        <v>369.77972305608625</v>
      </c>
      <c r="BA91" s="66">
        <f t="shared" si="38"/>
        <v>2.449805160468917E-2</v>
      </c>
      <c r="BB91" s="66">
        <f t="shared" si="39"/>
        <v>2.3613399741186507</v>
      </c>
      <c r="BC91" s="67">
        <f t="shared" si="40"/>
        <v>0.99267752543216137</v>
      </c>
      <c r="BD91" s="67">
        <f t="shared" si="41"/>
        <v>0.49243047677873758</v>
      </c>
      <c r="BE91" s="67">
        <f t="shared" si="42"/>
        <v>2.0499958739612856</v>
      </c>
      <c r="BF91" s="67">
        <f t="shared" si="43"/>
        <v>1.2726053898722376</v>
      </c>
      <c r="BG91" s="66">
        <f t="shared" si="44"/>
        <v>743.51473125718894</v>
      </c>
      <c r="BH91" s="66">
        <f t="shared" si="45"/>
        <v>369.77969971800371</v>
      </c>
      <c r="BI91" s="66">
        <f t="shared" si="46"/>
        <v>2.4498053150846386E-2</v>
      </c>
      <c r="BJ91" s="66">
        <f t="shared" si="47"/>
        <v>2.3613401231510269</v>
      </c>
      <c r="BK91" s="67">
        <f t="shared" si="48"/>
        <v>0.99267752497171069</v>
      </c>
      <c r="BL91" s="67">
        <f t="shared" si="49"/>
        <v>0.49243045476231284</v>
      </c>
      <c r="BM91" s="67">
        <f t="shared" si="50"/>
        <v>2.0499959081950725</v>
      </c>
      <c r="BN91" s="67">
        <f t="shared" si="51"/>
        <v>1.2726054105004194</v>
      </c>
      <c r="BO91" s="66">
        <f t="shared" si="52"/>
        <v>743.51470586465086</v>
      </c>
      <c r="BP91" s="66">
        <f t="shared" si="53"/>
        <v>369.77969881323054</v>
      </c>
      <c r="BQ91" s="66">
        <f t="shared" si="54"/>
        <v>2.4498053210787973E-2</v>
      </c>
      <c r="BR91" s="66">
        <f t="shared" si="55"/>
        <v>2.3613401289287297</v>
      </c>
      <c r="BS91" s="67">
        <f t="shared" si="56"/>
        <v>0.99267752495385997</v>
      </c>
      <c r="BT91" s="67">
        <f t="shared" si="57"/>
        <v>0.49243045390877782</v>
      </c>
      <c r="BU91" s="67">
        <f t="shared" si="58"/>
        <v>2.0499959095222513</v>
      </c>
      <c r="BV91" s="67">
        <f t="shared" si="59"/>
        <v>1.2726054113001348</v>
      </c>
      <c r="BW91" s="66">
        <f t="shared" si="60"/>
        <v>743.51470488023062</v>
      </c>
      <c r="BX91" s="66">
        <f t="shared" si="61"/>
        <v>369.77969877815417</v>
      </c>
      <c r="BY91" s="66">
        <f t="shared" si="62"/>
        <v>2.4498053213111794E-2</v>
      </c>
      <c r="BZ91" s="66">
        <f t="shared" si="63"/>
        <v>2.3613401291527203</v>
      </c>
      <c r="CA91" s="67">
        <f t="shared" si="64"/>
        <v>0.99267752495316786</v>
      </c>
      <c r="CB91" s="67">
        <f t="shared" si="65"/>
        <v>0.49243045387568785</v>
      </c>
      <c r="CC91" s="67">
        <f t="shared" si="66"/>
        <v>2.049995909573703</v>
      </c>
      <c r="CD91" s="67">
        <f t="shared" si="67"/>
        <v>1.2726054113311382</v>
      </c>
      <c r="CE91" s="66">
        <f t="shared" si="68"/>
        <v>743.51470484206675</v>
      </c>
      <c r="CF91" s="66">
        <f t="shared" si="69"/>
        <v>369.77969877679436</v>
      </c>
      <c r="CG91" s="66">
        <f t="shared" si="70"/>
        <v>2.4498053213201882E-2</v>
      </c>
      <c r="CH91" s="66">
        <f t="shared" si="71"/>
        <v>2.3613401291614036</v>
      </c>
      <c r="CI91" s="67">
        <f t="shared" si="72"/>
        <v>0.9926775249531411</v>
      </c>
      <c r="CJ91" s="67">
        <f t="shared" si="73"/>
        <v>0.49243045387440509</v>
      </c>
      <c r="CK91" s="67">
        <f t="shared" si="74"/>
        <v>2.0499959095756974</v>
      </c>
      <c r="CL91" s="67">
        <f t="shared" si="75"/>
        <v>1.2726054113323402</v>
      </c>
      <c r="CM91" s="66">
        <f t="shared" si="76"/>
        <v>743.514704840587</v>
      </c>
      <c r="CN91" s="66">
        <f t="shared" si="77"/>
        <v>369.77969877674161</v>
      </c>
      <c r="CO91" s="66">
        <f t="shared" si="78"/>
        <v>2.4498053213205376E-2</v>
      </c>
      <c r="CP91" s="66">
        <f t="shared" si="79"/>
        <v>2.3613401291617406</v>
      </c>
      <c r="CQ91" s="67">
        <f t="shared" si="80"/>
        <v>0.99267752495313999</v>
      </c>
      <c r="CR91" s="67">
        <f t="shared" si="81"/>
        <v>0.4924304538743553</v>
      </c>
      <c r="CS91" s="67">
        <f t="shared" si="82"/>
        <v>2.0499959095757752</v>
      </c>
      <c r="CT91" s="67">
        <f t="shared" si="83"/>
        <v>1.2726054113323868</v>
      </c>
      <c r="CU91" s="66">
        <f t="shared" si="84"/>
        <v>743.51470484052959</v>
      </c>
      <c r="CV91" s="66">
        <f t="shared" si="85"/>
        <v>369.77969877673956</v>
      </c>
      <c r="CW91" s="66">
        <f t="shared" si="86"/>
        <v>2.4498053213205515E-2</v>
      </c>
      <c r="CX91" s="66">
        <f t="shared" si="87"/>
        <v>2.3613401291617535</v>
      </c>
      <c r="CY91" s="67">
        <f t="shared" si="88"/>
        <v>0.99267752495313999</v>
      </c>
      <c r="CZ91" s="67">
        <f t="shared" si="89"/>
        <v>0.49243045387435341</v>
      </c>
      <c r="DA91" s="67">
        <f t="shared" si="90"/>
        <v>2.0499959095757783</v>
      </c>
      <c r="DB91" s="67">
        <f t="shared" si="91"/>
        <v>1.2726054113323886</v>
      </c>
      <c r="DC91" s="66">
        <f t="shared" si="92"/>
        <v>743.51470484052777</v>
      </c>
      <c r="DD91" s="66">
        <f t="shared" si="93"/>
        <v>369.77969877673956</v>
      </c>
      <c r="DE91" s="66">
        <f t="shared" si="94"/>
        <v>2.4498053213205515E-2</v>
      </c>
      <c r="DF91" s="66">
        <f t="shared" si="95"/>
        <v>2.3613401291617535</v>
      </c>
      <c r="DG91" s="67">
        <f t="shared" si="96"/>
        <v>0.99267752495313999</v>
      </c>
      <c r="DH91" s="67">
        <f t="shared" si="97"/>
        <v>0.49243045387435341</v>
      </c>
      <c r="DI91" s="67">
        <f t="shared" si="98"/>
        <v>2.0499959095757783</v>
      </c>
      <c r="DJ91" s="67">
        <f t="shared" si="99"/>
        <v>1.2726054113323886</v>
      </c>
      <c r="DK91" s="66">
        <f t="shared" si="100"/>
        <v>743.51470484052777</v>
      </c>
      <c r="DL91" s="66">
        <f t="shared" si="101"/>
        <v>369.77969877673956</v>
      </c>
      <c r="DM91" s="66">
        <f t="shared" si="102"/>
        <v>2.4498053213205515E-2</v>
      </c>
      <c r="DN91" s="66">
        <f t="shared" si="103"/>
        <v>2.3613401291617535</v>
      </c>
      <c r="DO91" s="67">
        <f t="shared" si="104"/>
        <v>0.99267752495313999</v>
      </c>
      <c r="DP91" s="67">
        <f t="shared" si="105"/>
        <v>0.49243045387435341</v>
      </c>
      <c r="DQ91" s="67">
        <f t="shared" si="106"/>
        <v>2.0499959095757783</v>
      </c>
      <c r="DR91" s="67">
        <f t="shared" si="107"/>
        <v>1.2726054113323886</v>
      </c>
      <c r="DS91" s="66">
        <f t="shared" si="108"/>
        <v>743.51470484052777</v>
      </c>
      <c r="DT91" s="66">
        <f t="shared" si="109"/>
        <v>369.77969877673956</v>
      </c>
      <c r="DU91" s="66">
        <f t="shared" si="110"/>
        <v>2.4498053213205515E-2</v>
      </c>
      <c r="DV91" s="66">
        <f t="shared" si="111"/>
        <v>2.3613401291617535</v>
      </c>
      <c r="DW91" s="67">
        <f t="shared" si="112"/>
        <v>0.99267752495313999</v>
      </c>
      <c r="DX91" s="67">
        <f t="shared" si="113"/>
        <v>0.49243045387435341</v>
      </c>
      <c r="DY91" s="67">
        <f t="shared" si="114"/>
        <v>2.0499959095757783</v>
      </c>
      <c r="DZ91" s="67">
        <f t="shared" si="115"/>
        <v>1.2726054113323886</v>
      </c>
      <c r="EA91" s="66">
        <f t="shared" si="116"/>
        <v>743.51470484052777</v>
      </c>
      <c r="EB91" s="66">
        <f t="shared" si="117"/>
        <v>369.77969877673956</v>
      </c>
      <c r="EC91" s="66">
        <f t="shared" si="118"/>
        <v>2.4498053213205515E-2</v>
      </c>
      <c r="ED91" s="66">
        <f t="shared" si="119"/>
        <v>2.3613401291617535</v>
      </c>
      <c r="EE91" s="67">
        <f t="shared" si="120"/>
        <v>0.99267752495313999</v>
      </c>
      <c r="EF91" s="67">
        <f t="shared" si="121"/>
        <v>0.49243045387435341</v>
      </c>
      <c r="EG91" s="67">
        <f t="shared" si="122"/>
        <v>2.0499959095757783</v>
      </c>
      <c r="EH91" s="67">
        <f t="shared" si="123"/>
        <v>1.2726054113323886</v>
      </c>
      <c r="EI91" s="66">
        <f t="shared" si="124"/>
        <v>743.51470484052777</v>
      </c>
      <c r="EJ91" s="66">
        <f t="shared" si="125"/>
        <v>369.77969877673956</v>
      </c>
      <c r="EK91" s="66">
        <f t="shared" si="126"/>
        <v>2.4498053213205515E-2</v>
      </c>
      <c r="EL91" s="66">
        <f t="shared" si="127"/>
        <v>2.3613401291617535</v>
      </c>
      <c r="EM91" s="67">
        <f t="shared" si="128"/>
        <v>0.99267752495313999</v>
      </c>
      <c r="EN91" s="67">
        <f t="shared" si="129"/>
        <v>0.49243045387435341</v>
      </c>
      <c r="EO91" s="67">
        <f t="shared" si="130"/>
        <v>2.0499959095757783</v>
      </c>
      <c r="EP91" s="67">
        <f t="shared" si="131"/>
        <v>1.2726054113323886</v>
      </c>
      <c r="EQ91" s="66">
        <f t="shared" si="132"/>
        <v>0.42093431978315443</v>
      </c>
      <c r="ER91" s="66">
        <f t="shared" si="133"/>
        <v>96.629698776739588</v>
      </c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</row>
    <row r="92" spans="19:160" x14ac:dyDescent="0.25">
      <c r="S92" s="61">
        <v>0.3</v>
      </c>
      <c r="T92" s="64">
        <f t="shared" si="5"/>
        <v>381.4962997139537</v>
      </c>
      <c r="U92" s="61">
        <f t="shared" si="6"/>
        <v>2.3745663443100317E-2</v>
      </c>
      <c r="V92" s="61">
        <f t="shared" si="7"/>
        <v>2.2888181152099469</v>
      </c>
      <c r="W92" s="65">
        <f t="shared" si="8"/>
        <v>0.99290161436701241</v>
      </c>
      <c r="X92" s="65">
        <f t="shared" si="9"/>
        <v>0.50326146411487382</v>
      </c>
      <c r="Y92" s="65">
        <f t="shared" si="10"/>
        <v>1.972322392550137</v>
      </c>
      <c r="Z92" s="65">
        <f t="shared" si="11"/>
        <v>1.2786065757226335</v>
      </c>
      <c r="AA92" s="61">
        <f t="shared" si="12"/>
        <v>754.76852744973633</v>
      </c>
      <c r="AB92" s="61">
        <f t="shared" si="13"/>
        <v>370.17823210238441</v>
      </c>
      <c r="AC92" s="61">
        <f t="shared" si="14"/>
        <v>2.4471678646112702E-2</v>
      </c>
      <c r="AD92" s="61">
        <f t="shared" si="15"/>
        <v>2.3587979139447519</v>
      </c>
      <c r="AE92" s="65">
        <f t="shared" si="16"/>
        <v>0.9926853794162086</v>
      </c>
      <c r="AF92" s="65">
        <f t="shared" si="17"/>
        <v>0.49280615638158348</v>
      </c>
      <c r="AG92" s="65">
        <f t="shared" si="18"/>
        <v>1.9872352813358576</v>
      </c>
      <c r="AH92" s="65">
        <f t="shared" si="19"/>
        <v>1.2887592240352006</v>
      </c>
      <c r="AI92" s="61">
        <f t="shared" si="20"/>
        <v>743.53404569507347</v>
      </c>
      <c r="AJ92" s="61">
        <f t="shared" si="21"/>
        <v>369.78038791225572</v>
      </c>
      <c r="AK92" s="61">
        <f t="shared" si="22"/>
        <v>2.4498007557786517E-2</v>
      </c>
      <c r="AL92" s="61">
        <f t="shared" si="23"/>
        <v>2.3613357284866447</v>
      </c>
      <c r="AM92" s="65">
        <f t="shared" si="24"/>
        <v>0.9926775385494726</v>
      </c>
      <c r="AN92" s="65">
        <f t="shared" si="25"/>
        <v>0.49243110398271489</v>
      </c>
      <c r="AO92" s="65">
        <f t="shared" si="26"/>
        <v>1.987752930501189</v>
      </c>
      <c r="AP92" s="65">
        <f t="shared" si="27"/>
        <v>1.289128165847051</v>
      </c>
      <c r="AQ92" s="61">
        <f t="shared" si="28"/>
        <v>743.10627204237176</v>
      </c>
      <c r="AR92" s="61">
        <f t="shared" si="29"/>
        <v>369.76514245374563</v>
      </c>
      <c r="AS92" s="61">
        <f t="shared" si="30"/>
        <v>2.4499017613399992E-2</v>
      </c>
      <c r="AT92" s="61">
        <f t="shared" si="31"/>
        <v>2.3614330866249436</v>
      </c>
      <c r="AU92" s="65">
        <f t="shared" si="32"/>
        <v>0.99267723775166206</v>
      </c>
      <c r="AV92" s="65">
        <f t="shared" si="33"/>
        <v>0.49241672154009586</v>
      </c>
      <c r="AW92" s="65">
        <f t="shared" si="34"/>
        <v>1.9877727567476735</v>
      </c>
      <c r="AX92" s="65">
        <f t="shared" si="35"/>
        <v>1.2891423205469168</v>
      </c>
      <c r="AY92" s="61">
        <f t="shared" si="36"/>
        <v>743.08983272231353</v>
      </c>
      <c r="AZ92" s="61">
        <f t="shared" si="37"/>
        <v>369.76455642847304</v>
      </c>
      <c r="BA92" s="61">
        <f t="shared" si="38"/>
        <v>2.449905644092747E-2</v>
      </c>
      <c r="BB92" s="61">
        <f t="shared" si="39"/>
        <v>2.3614368291671757</v>
      </c>
      <c r="BC92" s="65">
        <f t="shared" si="40"/>
        <v>0.99267722618870136</v>
      </c>
      <c r="BD92" s="65">
        <f t="shared" si="41"/>
        <v>0.4924161686732933</v>
      </c>
      <c r="BE92" s="65">
        <f t="shared" si="42"/>
        <v>1.987773518840348</v>
      </c>
      <c r="BF92" s="65">
        <f t="shared" si="43"/>
        <v>1.2891428646689074</v>
      </c>
      <c r="BG92" s="61">
        <f t="shared" si="44"/>
        <v>743.08920073647937</v>
      </c>
      <c r="BH92" s="61">
        <f t="shared" si="45"/>
        <v>369.76453389936933</v>
      </c>
      <c r="BI92" s="61">
        <f t="shared" si="46"/>
        <v>2.4499057933611956E-2</v>
      </c>
      <c r="BJ92" s="61">
        <f t="shared" si="47"/>
        <v>2.3614369730453748</v>
      </c>
      <c r="BK92" s="65">
        <f t="shared" si="48"/>
        <v>0.99267722574417516</v>
      </c>
      <c r="BL92" s="65">
        <f t="shared" si="49"/>
        <v>0.49241614741890832</v>
      </c>
      <c r="BM92" s="65">
        <f t="shared" si="50"/>
        <v>1.9877735481381489</v>
      </c>
      <c r="BN92" s="65">
        <f t="shared" si="51"/>
        <v>1.2891428855871216</v>
      </c>
      <c r="BO92" s="61">
        <f t="shared" si="52"/>
        <v>743.08917644036922</v>
      </c>
      <c r="BP92" s="61">
        <f t="shared" si="53"/>
        <v>369.76453303325854</v>
      </c>
      <c r="BQ92" s="61">
        <f t="shared" si="54"/>
        <v>2.4499057990996852E-2</v>
      </c>
      <c r="BR92" s="61">
        <f t="shared" si="55"/>
        <v>2.3614369785766409</v>
      </c>
      <c r="BS92" s="65">
        <f t="shared" si="56"/>
        <v>0.99267722572708572</v>
      </c>
      <c r="BT92" s="65">
        <f t="shared" si="57"/>
        <v>0.49241614660180288</v>
      </c>
      <c r="BU92" s="65">
        <f t="shared" si="58"/>
        <v>1.9877735492644759</v>
      </c>
      <c r="BV92" s="65">
        <f t="shared" si="59"/>
        <v>1.2891428863913033</v>
      </c>
      <c r="BW92" s="61">
        <f t="shared" si="60"/>
        <v>743.08917550632771</v>
      </c>
      <c r="BX92" s="61">
        <f t="shared" si="61"/>
        <v>369.7645329999616</v>
      </c>
      <c r="BY92" s="61">
        <f t="shared" si="62"/>
        <v>2.4499057993202965E-2</v>
      </c>
      <c r="BZ92" s="61">
        <f t="shared" si="63"/>
        <v>2.3614369787892859</v>
      </c>
      <c r="CA92" s="65">
        <f t="shared" si="64"/>
        <v>0.9926772257264288</v>
      </c>
      <c r="CB92" s="65">
        <f t="shared" si="65"/>
        <v>0.49241614657038996</v>
      </c>
      <c r="CC92" s="65">
        <f t="shared" si="66"/>
        <v>1.9877735493077766</v>
      </c>
      <c r="CD92" s="65">
        <f t="shared" si="67"/>
        <v>1.2891428864222194</v>
      </c>
      <c r="CE92" s="61">
        <f t="shared" si="68"/>
        <v>743.08917547041972</v>
      </c>
      <c r="CF92" s="61">
        <f t="shared" si="69"/>
        <v>369.7645329986816</v>
      </c>
      <c r="CG92" s="61">
        <f t="shared" si="70"/>
        <v>2.4499057993287776E-2</v>
      </c>
      <c r="CH92" s="61">
        <f t="shared" si="71"/>
        <v>2.3614369787974607</v>
      </c>
      <c r="CI92" s="65">
        <f t="shared" si="72"/>
        <v>0.99267722572640349</v>
      </c>
      <c r="CJ92" s="65">
        <f t="shared" si="73"/>
        <v>0.49241614656918237</v>
      </c>
      <c r="CK92" s="65">
        <f t="shared" si="74"/>
        <v>1.9877735493094413</v>
      </c>
      <c r="CL92" s="65">
        <f t="shared" si="75"/>
        <v>1.289142886423408</v>
      </c>
      <c r="CM92" s="61">
        <f t="shared" si="76"/>
        <v>743.08917546903854</v>
      </c>
      <c r="CN92" s="61">
        <f t="shared" si="77"/>
        <v>369.76453299863238</v>
      </c>
      <c r="CO92" s="61">
        <f t="shared" si="78"/>
        <v>2.4499057993291034E-2</v>
      </c>
      <c r="CP92" s="61">
        <f t="shared" si="79"/>
        <v>2.3614369787977747</v>
      </c>
      <c r="CQ92" s="65">
        <f t="shared" si="80"/>
        <v>0.99267722572640249</v>
      </c>
      <c r="CR92" s="65">
        <f t="shared" si="81"/>
        <v>0.4924161465691359</v>
      </c>
      <c r="CS92" s="65">
        <f t="shared" si="82"/>
        <v>1.987773549309505</v>
      </c>
      <c r="CT92" s="65">
        <f t="shared" si="83"/>
        <v>1.2891428864234535</v>
      </c>
      <c r="CU92" s="61">
        <f t="shared" si="84"/>
        <v>743.0891754689859</v>
      </c>
      <c r="CV92" s="61">
        <f t="shared" si="85"/>
        <v>369.76453299863056</v>
      </c>
      <c r="CW92" s="61">
        <f t="shared" si="86"/>
        <v>2.4499057993291155E-2</v>
      </c>
      <c r="CX92" s="61">
        <f t="shared" si="87"/>
        <v>2.3614369787977862</v>
      </c>
      <c r="CY92" s="65">
        <f t="shared" si="88"/>
        <v>0.99267722572640249</v>
      </c>
      <c r="CZ92" s="65">
        <f t="shared" si="89"/>
        <v>0.49241614656913424</v>
      </c>
      <c r="DA92" s="65">
        <f t="shared" si="90"/>
        <v>1.9877735493095072</v>
      </c>
      <c r="DB92" s="65">
        <f t="shared" si="91"/>
        <v>1.2891428864234553</v>
      </c>
      <c r="DC92" s="61">
        <f t="shared" si="92"/>
        <v>743.08917546898419</v>
      </c>
      <c r="DD92" s="61">
        <f t="shared" si="93"/>
        <v>369.76453299863044</v>
      </c>
      <c r="DE92" s="61">
        <f t="shared" si="94"/>
        <v>2.4499057993291162E-2</v>
      </c>
      <c r="DF92" s="61">
        <f t="shared" si="95"/>
        <v>2.3614369787977871</v>
      </c>
      <c r="DG92" s="65">
        <f t="shared" si="96"/>
        <v>0.99267722572640249</v>
      </c>
      <c r="DH92" s="65">
        <f t="shared" si="97"/>
        <v>0.49241614656913413</v>
      </c>
      <c r="DI92" s="65">
        <f t="shared" si="98"/>
        <v>1.9877735493095079</v>
      </c>
      <c r="DJ92" s="65">
        <f t="shared" si="99"/>
        <v>1.2891428864234553</v>
      </c>
      <c r="DK92" s="61">
        <f t="shared" si="100"/>
        <v>743.08917546898329</v>
      </c>
      <c r="DL92" s="61">
        <f t="shared" si="101"/>
        <v>369.76453299863044</v>
      </c>
      <c r="DM92" s="61">
        <f t="shared" si="102"/>
        <v>2.4499057993291162E-2</v>
      </c>
      <c r="DN92" s="61">
        <f t="shared" si="103"/>
        <v>2.3614369787977871</v>
      </c>
      <c r="DO92" s="65">
        <f t="shared" si="104"/>
        <v>0.99267722572640249</v>
      </c>
      <c r="DP92" s="65">
        <f t="shared" si="105"/>
        <v>0.49241614656913413</v>
      </c>
      <c r="DQ92" s="65">
        <f t="shared" si="106"/>
        <v>1.9877735493095079</v>
      </c>
      <c r="DR92" s="65">
        <f t="shared" si="107"/>
        <v>1.2891428864234553</v>
      </c>
      <c r="DS92" s="61">
        <f t="shared" si="108"/>
        <v>743.08917546898329</v>
      </c>
      <c r="DT92" s="61">
        <f t="shared" si="109"/>
        <v>369.76453299863044</v>
      </c>
      <c r="DU92" s="61">
        <f t="shared" si="110"/>
        <v>2.4499057993291162E-2</v>
      </c>
      <c r="DV92" s="61">
        <f t="shared" si="111"/>
        <v>2.3614369787977871</v>
      </c>
      <c r="DW92" s="65">
        <f t="shared" si="112"/>
        <v>0.99267722572640249</v>
      </c>
      <c r="DX92" s="65">
        <f t="shared" si="113"/>
        <v>0.49241614656913413</v>
      </c>
      <c r="DY92" s="65">
        <f t="shared" si="114"/>
        <v>1.9877735493095079</v>
      </c>
      <c r="DZ92" s="65">
        <f t="shared" si="115"/>
        <v>1.2891428864234553</v>
      </c>
      <c r="EA92" s="61">
        <f t="shared" si="116"/>
        <v>743.08917546898329</v>
      </c>
      <c r="EB92" s="61">
        <f t="shared" si="117"/>
        <v>369.76453299863044</v>
      </c>
      <c r="EC92" s="61">
        <f t="shared" si="118"/>
        <v>2.4499057993291162E-2</v>
      </c>
      <c r="ED92" s="61">
        <f t="shared" si="119"/>
        <v>2.3614369787977871</v>
      </c>
      <c r="EE92" s="65">
        <f t="shared" si="120"/>
        <v>0.99267722572640249</v>
      </c>
      <c r="EF92" s="65">
        <f t="shared" si="121"/>
        <v>0.49241614656913413</v>
      </c>
      <c r="EG92" s="65">
        <f t="shared" si="122"/>
        <v>1.9877735493095079</v>
      </c>
      <c r="EH92" s="65">
        <f t="shared" si="123"/>
        <v>1.2891428864234553</v>
      </c>
      <c r="EI92" s="61">
        <f t="shared" si="124"/>
        <v>743.08917546898329</v>
      </c>
      <c r="EJ92" s="61">
        <f t="shared" si="125"/>
        <v>369.76453299863044</v>
      </c>
      <c r="EK92" s="61">
        <f t="shared" si="126"/>
        <v>2.4499057993291162E-2</v>
      </c>
      <c r="EL92" s="61">
        <f t="shared" si="127"/>
        <v>2.3614369787977871</v>
      </c>
      <c r="EM92" s="65">
        <f t="shared" si="128"/>
        <v>0.99267722572640249</v>
      </c>
      <c r="EN92" s="65">
        <f t="shared" si="129"/>
        <v>0.49241614656913413</v>
      </c>
      <c r="EO92" s="65">
        <f t="shared" si="130"/>
        <v>1.9877735493095079</v>
      </c>
      <c r="EP92" s="65">
        <f t="shared" si="131"/>
        <v>1.2891428864234553</v>
      </c>
      <c r="EQ92" s="61">
        <f t="shared" si="132"/>
        <v>0.42199069881418932</v>
      </c>
      <c r="ER92" s="61">
        <f t="shared" si="133"/>
        <v>96.614532998630466</v>
      </c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</row>
    <row r="93" spans="19:160" x14ac:dyDescent="0.25">
      <c r="S93" s="50">
        <v>0.31</v>
      </c>
      <c r="T93" s="56">
        <f t="shared" si="5"/>
        <v>381.46384226656596</v>
      </c>
      <c r="U93" s="66">
        <f t="shared" si="6"/>
        <v>2.3747683879997587E-2</v>
      </c>
      <c r="V93" s="66">
        <f t="shared" si="7"/>
        <v>2.2890128628775455</v>
      </c>
      <c r="W93" s="67">
        <f t="shared" si="8"/>
        <v>0.99290101253867769</v>
      </c>
      <c r="X93" s="67">
        <f t="shared" si="9"/>
        <v>0.5032320622748746</v>
      </c>
      <c r="Y93" s="67">
        <f t="shared" si="10"/>
        <v>1.9159200720862801</v>
      </c>
      <c r="Z93" s="67">
        <f t="shared" si="11"/>
        <v>1.2950302705973422</v>
      </c>
      <c r="AA93" s="66">
        <f t="shared" si="12"/>
        <v>754.24587989921815</v>
      </c>
      <c r="AB93" s="66">
        <f t="shared" si="13"/>
        <v>370.15983135307806</v>
      </c>
      <c r="AC93" s="66">
        <f t="shared" si="14"/>
        <v>2.447289514013969E-2</v>
      </c>
      <c r="AD93" s="66">
        <f t="shared" si="15"/>
        <v>2.3589151704523532</v>
      </c>
      <c r="AE93" s="67">
        <f t="shared" si="16"/>
        <v>0.99268501713752433</v>
      </c>
      <c r="AF93" s="67">
        <f t="shared" si="17"/>
        <v>0.49278882126783702</v>
      </c>
      <c r="AG93" s="67">
        <f t="shared" si="18"/>
        <v>1.929159562544126</v>
      </c>
      <c r="AH93" s="67">
        <f t="shared" si="19"/>
        <v>1.30566627170592</v>
      </c>
      <c r="AI93" s="66">
        <f t="shared" si="20"/>
        <v>743.12199190031606</v>
      </c>
      <c r="AJ93" s="66">
        <f t="shared" si="21"/>
        <v>369.76570282188322</v>
      </c>
      <c r="AK93" s="66">
        <f t="shared" si="22"/>
        <v>2.4498980485919624E-2</v>
      </c>
      <c r="AL93" s="66">
        <f t="shared" si="23"/>
        <v>2.3614295079483636</v>
      </c>
      <c r="AM93" s="67">
        <f t="shared" si="24"/>
        <v>0.99267724880834352</v>
      </c>
      <c r="AN93" s="67">
        <f t="shared" si="25"/>
        <v>0.49241725020043631</v>
      </c>
      <c r="AO93" s="67">
        <f t="shared" si="26"/>
        <v>1.9296140039063909</v>
      </c>
      <c r="AP93" s="67">
        <f t="shared" si="27"/>
        <v>1.3060494692261131</v>
      </c>
      <c r="AQ93" s="66">
        <f t="shared" si="28"/>
        <v>742.70161566961428</v>
      </c>
      <c r="AR93" s="66">
        <f t="shared" si="29"/>
        <v>369.7507142724354</v>
      </c>
      <c r="AS93" s="66">
        <f t="shared" si="30"/>
        <v>2.4499973598755543E-2</v>
      </c>
      <c r="AT93" s="66">
        <f t="shared" si="31"/>
        <v>2.3615252329911591</v>
      </c>
      <c r="AU93" s="67">
        <f t="shared" si="32"/>
        <v>0.99267695305623227</v>
      </c>
      <c r="AV93" s="67">
        <f t="shared" si="33"/>
        <v>0.49240310940477688</v>
      </c>
      <c r="AW93" s="67">
        <f t="shared" si="34"/>
        <v>1.9296312753843279</v>
      </c>
      <c r="AX93" s="67">
        <f t="shared" si="35"/>
        <v>1.306064058992437</v>
      </c>
      <c r="AY93" s="66">
        <f t="shared" si="36"/>
        <v>742.68558316554174</v>
      </c>
      <c r="AZ93" s="66">
        <f t="shared" si="37"/>
        <v>369.75014249495837</v>
      </c>
      <c r="BA93" s="66">
        <f t="shared" si="38"/>
        <v>2.4500011485240177E-2</v>
      </c>
      <c r="BB93" s="66">
        <f t="shared" si="39"/>
        <v>2.361528884827317</v>
      </c>
      <c r="BC93" s="67">
        <f t="shared" si="40"/>
        <v>0.99267694177352028</v>
      </c>
      <c r="BD93" s="67">
        <f t="shared" si="41"/>
        <v>0.49240256995242859</v>
      </c>
      <c r="BE93" s="67">
        <f t="shared" si="42"/>
        <v>1.9296319342344379</v>
      </c>
      <c r="BF93" s="67">
        <f t="shared" si="43"/>
        <v>1.3060646155818596</v>
      </c>
      <c r="BG93" s="66">
        <f t="shared" si="44"/>
        <v>742.68497149714688</v>
      </c>
      <c r="BH93" s="66">
        <f t="shared" si="45"/>
        <v>369.75012068043634</v>
      </c>
      <c r="BI93" s="66">
        <f t="shared" si="46"/>
        <v>2.4500012930692143E-2</v>
      </c>
      <c r="BJ93" s="66">
        <f t="shared" si="47"/>
        <v>2.361529024152826</v>
      </c>
      <c r="BK93" s="67">
        <f t="shared" si="48"/>
        <v>0.99267694134306028</v>
      </c>
      <c r="BL93" s="67">
        <f t="shared" si="49"/>
        <v>0.49240254937115746</v>
      </c>
      <c r="BM93" s="67">
        <f t="shared" si="50"/>
        <v>1.9296319593709432</v>
      </c>
      <c r="BN93" s="67">
        <f t="shared" si="51"/>
        <v>1.3060646368169611</v>
      </c>
      <c r="BO93" s="66">
        <f t="shared" si="52"/>
        <v>742.68494816060434</v>
      </c>
      <c r="BP93" s="66">
        <f t="shared" si="53"/>
        <v>369.7501198481624</v>
      </c>
      <c r="BQ93" s="66">
        <f t="shared" si="54"/>
        <v>2.450001298583945E-2</v>
      </c>
      <c r="BR93" s="66">
        <f t="shared" si="55"/>
        <v>2.3615290294684139</v>
      </c>
      <c r="BS93" s="67">
        <f t="shared" si="56"/>
        <v>0.9926769413266372</v>
      </c>
      <c r="BT93" s="67">
        <f t="shared" si="57"/>
        <v>0.49240254858593474</v>
      </c>
      <c r="BU93" s="67">
        <f t="shared" si="58"/>
        <v>1.9296319603299581</v>
      </c>
      <c r="BV93" s="67">
        <f t="shared" si="59"/>
        <v>1.306064637627129</v>
      </c>
      <c r="BW93" s="66">
        <f t="shared" si="60"/>
        <v>742.68494727026211</v>
      </c>
      <c r="BX93" s="66">
        <f t="shared" si="61"/>
        <v>369.75011981640921</v>
      </c>
      <c r="BY93" s="66">
        <f t="shared" si="62"/>
        <v>2.4500012987943447E-2</v>
      </c>
      <c r="BZ93" s="66">
        <f t="shared" si="63"/>
        <v>2.3615290296712157</v>
      </c>
      <c r="CA93" s="67">
        <f t="shared" si="64"/>
        <v>0.99267694132601059</v>
      </c>
      <c r="CB93" s="67">
        <f t="shared" si="65"/>
        <v>0.49240254855597676</v>
      </c>
      <c r="CC93" s="67">
        <f t="shared" si="66"/>
        <v>1.929631960366547</v>
      </c>
      <c r="CD93" s="67">
        <f t="shared" si="67"/>
        <v>1.3060646376580387</v>
      </c>
      <c r="CE93" s="66">
        <f t="shared" si="68"/>
        <v>742.68494723629328</v>
      </c>
      <c r="CF93" s="66">
        <f t="shared" si="69"/>
        <v>369.75011981519776</v>
      </c>
      <c r="CG93" s="66">
        <f t="shared" si="70"/>
        <v>2.450001298802372E-2</v>
      </c>
      <c r="CH93" s="66">
        <f t="shared" si="71"/>
        <v>2.3615290296789531</v>
      </c>
      <c r="CI93" s="67">
        <f t="shared" si="72"/>
        <v>0.99267694132598672</v>
      </c>
      <c r="CJ93" s="67">
        <f t="shared" si="73"/>
        <v>0.49240254855483373</v>
      </c>
      <c r="CK93" s="67">
        <f t="shared" si="74"/>
        <v>1.9296319603679426</v>
      </c>
      <c r="CL93" s="67">
        <f t="shared" si="75"/>
        <v>1.306064637659218</v>
      </c>
      <c r="CM93" s="66">
        <f t="shared" si="76"/>
        <v>742.68494723499794</v>
      </c>
      <c r="CN93" s="66">
        <f t="shared" si="77"/>
        <v>369.75011981515161</v>
      </c>
      <c r="CO93" s="66">
        <f t="shared" si="78"/>
        <v>2.4500012988026777E-2</v>
      </c>
      <c r="CP93" s="66">
        <f t="shared" si="79"/>
        <v>2.3615290296792479</v>
      </c>
      <c r="CQ93" s="67">
        <f t="shared" si="80"/>
        <v>0.99267694132598583</v>
      </c>
      <c r="CR93" s="67">
        <f t="shared" si="81"/>
        <v>0.49240254855479021</v>
      </c>
      <c r="CS93" s="67">
        <f t="shared" si="82"/>
        <v>1.9296319603679963</v>
      </c>
      <c r="CT93" s="67">
        <f t="shared" si="83"/>
        <v>1.3060646376592631</v>
      </c>
      <c r="CU93" s="66">
        <f t="shared" si="84"/>
        <v>742.68494723494871</v>
      </c>
      <c r="CV93" s="66">
        <f t="shared" si="85"/>
        <v>369.75011981514979</v>
      </c>
      <c r="CW93" s="66">
        <f t="shared" si="86"/>
        <v>2.4500012988026898E-2</v>
      </c>
      <c r="CX93" s="66">
        <f t="shared" si="87"/>
        <v>2.3615290296792595</v>
      </c>
      <c r="CY93" s="67">
        <f t="shared" si="88"/>
        <v>0.99267694132598583</v>
      </c>
      <c r="CZ93" s="67">
        <f t="shared" si="89"/>
        <v>0.49240254855478849</v>
      </c>
      <c r="DA93" s="67">
        <f t="shared" si="90"/>
        <v>1.9296319603679981</v>
      </c>
      <c r="DB93" s="67">
        <f t="shared" si="91"/>
        <v>1.3060646376592646</v>
      </c>
      <c r="DC93" s="66">
        <f t="shared" si="92"/>
        <v>742.68494723494632</v>
      </c>
      <c r="DD93" s="66">
        <f t="shared" si="93"/>
        <v>369.75011981514967</v>
      </c>
      <c r="DE93" s="66">
        <f t="shared" si="94"/>
        <v>2.4500012988026908E-2</v>
      </c>
      <c r="DF93" s="66">
        <f t="shared" si="95"/>
        <v>2.3615290296792604</v>
      </c>
      <c r="DG93" s="67">
        <f t="shared" si="96"/>
        <v>0.99267694132598583</v>
      </c>
      <c r="DH93" s="67">
        <f t="shared" si="97"/>
        <v>0.49240254855478838</v>
      </c>
      <c r="DI93" s="67">
        <f t="shared" si="98"/>
        <v>1.9296319603679983</v>
      </c>
      <c r="DJ93" s="67">
        <f t="shared" si="99"/>
        <v>1.3060646376592648</v>
      </c>
      <c r="DK93" s="66">
        <f t="shared" si="100"/>
        <v>742.68494723494553</v>
      </c>
      <c r="DL93" s="66">
        <f t="shared" si="101"/>
        <v>369.75011981514967</v>
      </c>
      <c r="DM93" s="66">
        <f t="shared" si="102"/>
        <v>2.4500012988026908E-2</v>
      </c>
      <c r="DN93" s="66">
        <f t="shared" si="103"/>
        <v>2.3615290296792604</v>
      </c>
      <c r="DO93" s="67">
        <f t="shared" si="104"/>
        <v>0.99267694132598583</v>
      </c>
      <c r="DP93" s="67">
        <f t="shared" si="105"/>
        <v>0.49240254855478838</v>
      </c>
      <c r="DQ93" s="67">
        <f t="shared" si="106"/>
        <v>1.9296319603679983</v>
      </c>
      <c r="DR93" s="67">
        <f t="shared" si="107"/>
        <v>1.3060646376592648</v>
      </c>
      <c r="DS93" s="66">
        <f t="shared" si="108"/>
        <v>742.68494723494553</v>
      </c>
      <c r="DT93" s="66">
        <f t="shared" si="109"/>
        <v>369.75011981514967</v>
      </c>
      <c r="DU93" s="66">
        <f t="shared" si="110"/>
        <v>2.4500012988026908E-2</v>
      </c>
      <c r="DV93" s="66">
        <f t="shared" si="111"/>
        <v>2.3615290296792604</v>
      </c>
      <c r="DW93" s="67">
        <f t="shared" si="112"/>
        <v>0.99267694132598583</v>
      </c>
      <c r="DX93" s="67">
        <f t="shared" si="113"/>
        <v>0.49240254855478838</v>
      </c>
      <c r="DY93" s="67">
        <f t="shared" si="114"/>
        <v>1.9296319603679983</v>
      </c>
      <c r="DZ93" s="67">
        <f t="shared" si="115"/>
        <v>1.3060646376592648</v>
      </c>
      <c r="EA93" s="66">
        <f t="shared" si="116"/>
        <v>742.68494723494553</v>
      </c>
      <c r="EB93" s="66">
        <f t="shared" si="117"/>
        <v>369.75011981514967</v>
      </c>
      <c r="EC93" s="66">
        <f t="shared" si="118"/>
        <v>2.4500012988026908E-2</v>
      </c>
      <c r="ED93" s="66">
        <f t="shared" si="119"/>
        <v>2.3615290296792604</v>
      </c>
      <c r="EE93" s="67">
        <f t="shared" si="120"/>
        <v>0.99267694132598583</v>
      </c>
      <c r="EF93" s="67">
        <f t="shared" si="121"/>
        <v>0.49240254855478838</v>
      </c>
      <c r="EG93" s="67">
        <f t="shared" si="122"/>
        <v>1.9296319603679983</v>
      </c>
      <c r="EH93" s="67">
        <f t="shared" si="123"/>
        <v>1.3060646376592648</v>
      </c>
      <c r="EI93" s="66">
        <f t="shared" si="124"/>
        <v>742.68494723494553</v>
      </c>
      <c r="EJ93" s="66">
        <f t="shared" si="125"/>
        <v>369.75011981514967</v>
      </c>
      <c r="EK93" s="66">
        <f t="shared" si="126"/>
        <v>2.4500012988026908E-2</v>
      </c>
      <c r="EL93" s="66">
        <f t="shared" si="127"/>
        <v>2.3615290296792604</v>
      </c>
      <c r="EM93" s="67">
        <f t="shared" si="128"/>
        <v>0.99267694132598583</v>
      </c>
      <c r="EN93" s="67">
        <f t="shared" si="129"/>
        <v>0.49240254855478838</v>
      </c>
      <c r="EO93" s="67">
        <f t="shared" si="130"/>
        <v>1.9296319603679983</v>
      </c>
      <c r="EP93" s="67">
        <f t="shared" si="131"/>
        <v>1.3060646376592648</v>
      </c>
      <c r="EQ93" s="66">
        <f t="shared" si="132"/>
        <v>0.42307228969757293</v>
      </c>
      <c r="ER93" s="66">
        <f t="shared" si="133"/>
        <v>96.600119815149696</v>
      </c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</row>
    <row r="94" spans="19:160" x14ac:dyDescent="0.25">
      <c r="S94" s="50">
        <v>0.32</v>
      </c>
      <c r="T94" s="56">
        <f t="shared" si="5"/>
        <v>381.43138481917816</v>
      </c>
      <c r="U94" s="66">
        <f t="shared" si="6"/>
        <v>2.3749704660748189E-2</v>
      </c>
      <c r="V94" s="66">
        <f t="shared" si="7"/>
        <v>2.2892076436887838</v>
      </c>
      <c r="W94" s="67">
        <f t="shared" si="8"/>
        <v>0.99290041060828405</v>
      </c>
      <c r="X94" s="67">
        <f t="shared" si="9"/>
        <v>0.50320265714921675</v>
      </c>
      <c r="Y94" s="67">
        <f t="shared" si="10"/>
        <v>1.8630833227971786</v>
      </c>
      <c r="Z94" s="67">
        <f t="shared" si="11"/>
        <v>1.3118323959554865</v>
      </c>
      <c r="AA94" s="66">
        <f t="shared" si="12"/>
        <v>753.75137231267524</v>
      </c>
      <c r="AB94" s="66">
        <f t="shared" si="13"/>
        <v>370.14241173051914</v>
      </c>
      <c r="AC94" s="66">
        <f t="shared" si="14"/>
        <v>2.4474046882233421E-2</v>
      </c>
      <c r="AD94" s="66">
        <f t="shared" si="15"/>
        <v>2.3590261855930548</v>
      </c>
      <c r="AE94" s="67">
        <f t="shared" si="16"/>
        <v>0.99268467414244754</v>
      </c>
      <c r="AF94" s="67">
        <f t="shared" si="17"/>
        <v>0.49277240943503409</v>
      </c>
      <c r="AG94" s="67">
        <f t="shared" si="18"/>
        <v>1.8748296283574759</v>
      </c>
      <c r="AH94" s="67">
        <f t="shared" si="19"/>
        <v>1.3229532316718779</v>
      </c>
      <c r="AI94" s="66">
        <f t="shared" si="20"/>
        <v>742.72937947365995</v>
      </c>
      <c r="AJ94" s="66">
        <f t="shared" si="21"/>
        <v>369.75170440693489</v>
      </c>
      <c r="AK94" s="66">
        <f t="shared" si="22"/>
        <v>2.4499907991839313E-2</v>
      </c>
      <c r="AL94" s="66">
        <f t="shared" si="23"/>
        <v>2.3615189092134004</v>
      </c>
      <c r="AM94" s="67">
        <f t="shared" si="24"/>
        <v>0.99267697259417453</v>
      </c>
      <c r="AN94" s="67">
        <f t="shared" si="25"/>
        <v>0.49240404356001249</v>
      </c>
      <c r="AO94" s="67">
        <f t="shared" si="26"/>
        <v>1.8752285640870998</v>
      </c>
      <c r="AP94" s="67">
        <f t="shared" si="27"/>
        <v>1.3233507656757646</v>
      </c>
      <c r="AQ94" s="66">
        <f t="shared" si="28"/>
        <v>742.31569964649077</v>
      </c>
      <c r="AR94" s="66">
        <f t="shared" si="29"/>
        <v>369.73694830056229</v>
      </c>
      <c r="AS94" s="66">
        <f t="shared" si="30"/>
        <v>2.4500885776856763E-2</v>
      </c>
      <c r="AT94" s="66">
        <f t="shared" si="31"/>
        <v>2.3616131568248044</v>
      </c>
      <c r="AU94" s="67">
        <f t="shared" si="32"/>
        <v>0.99267668140681597</v>
      </c>
      <c r="AV94" s="67">
        <f t="shared" si="33"/>
        <v>0.49239012138534777</v>
      </c>
      <c r="AW94" s="67">
        <f t="shared" si="34"/>
        <v>1.8752436198753639</v>
      </c>
      <c r="AX94" s="67">
        <f t="shared" si="35"/>
        <v>1.3233657966637311</v>
      </c>
      <c r="AY94" s="66">
        <f t="shared" si="36"/>
        <v>742.30003122911103</v>
      </c>
      <c r="AZ94" s="66">
        <f t="shared" si="37"/>
        <v>369.73638927049603</v>
      </c>
      <c r="BA94" s="66">
        <f t="shared" si="38"/>
        <v>2.4500922821443654E-2</v>
      </c>
      <c r="BB94" s="66">
        <f t="shared" si="39"/>
        <v>2.3616167275113744</v>
      </c>
      <c r="BC94" s="67">
        <f t="shared" si="40"/>
        <v>0.99267667037482676</v>
      </c>
      <c r="BD94" s="67">
        <f t="shared" si="41"/>
        <v>0.49238959393439224</v>
      </c>
      <c r="BE94" s="67">
        <f t="shared" si="42"/>
        <v>1.8752441902428547</v>
      </c>
      <c r="BF94" s="67">
        <f t="shared" si="43"/>
        <v>1.3233663661320205</v>
      </c>
      <c r="BG94" s="66">
        <f t="shared" si="44"/>
        <v>742.29943757237072</v>
      </c>
      <c r="BH94" s="66">
        <f t="shared" si="45"/>
        <v>369.73636808935635</v>
      </c>
      <c r="BI94" s="66">
        <f t="shared" si="46"/>
        <v>2.4500924225031494E-2</v>
      </c>
      <c r="BJ94" s="66">
        <f t="shared" si="47"/>
        <v>2.3616168628016467</v>
      </c>
      <c r="BK94" s="67">
        <f t="shared" si="48"/>
        <v>0.99267666995683412</v>
      </c>
      <c r="BL94" s="67">
        <f t="shared" si="49"/>
        <v>0.49238957394973598</v>
      </c>
      <c r="BM94" s="67">
        <f t="shared" si="50"/>
        <v>1.8752442118535362</v>
      </c>
      <c r="BN94" s="67">
        <f t="shared" si="51"/>
        <v>1.3233663877086901</v>
      </c>
      <c r="BO94" s="66">
        <f t="shared" si="52"/>
        <v>742.29941507916612</v>
      </c>
      <c r="BP94" s="66">
        <f t="shared" si="53"/>
        <v>369.73636728681879</v>
      </c>
      <c r="BQ94" s="66">
        <f t="shared" si="54"/>
        <v>2.4500924278212387E-2</v>
      </c>
      <c r="BR94" s="66">
        <f t="shared" si="55"/>
        <v>2.3616168679276939</v>
      </c>
      <c r="BS94" s="67">
        <f t="shared" si="56"/>
        <v>0.99267666994099668</v>
      </c>
      <c r="BT94" s="67">
        <f t="shared" si="57"/>
        <v>0.49238957319253229</v>
      </c>
      <c r="BU94" s="67">
        <f t="shared" si="58"/>
        <v>1.8752442126723485</v>
      </c>
      <c r="BV94" s="67">
        <f t="shared" si="59"/>
        <v>1.3233663885262139</v>
      </c>
      <c r="BW94" s="66">
        <f t="shared" si="60"/>
        <v>742.29941422691502</v>
      </c>
      <c r="BX94" s="66">
        <f t="shared" si="61"/>
        <v>369.7363672564112</v>
      </c>
      <c r="BY94" s="66">
        <f t="shared" si="62"/>
        <v>2.4500924280227376E-2</v>
      </c>
      <c r="BZ94" s="66">
        <f t="shared" si="63"/>
        <v>2.3616168681219163</v>
      </c>
      <c r="CA94" s="67">
        <f t="shared" si="64"/>
        <v>0.99267666994039661</v>
      </c>
      <c r="CB94" s="67">
        <f t="shared" si="65"/>
        <v>0.49238957316384235</v>
      </c>
      <c r="CC94" s="67">
        <f t="shared" si="66"/>
        <v>1.875244212703373</v>
      </c>
      <c r="CD94" s="67">
        <f t="shared" si="67"/>
        <v>1.3233663885571894</v>
      </c>
      <c r="CE94" s="66">
        <f t="shared" si="68"/>
        <v>742.2994141946233</v>
      </c>
      <c r="CF94" s="66">
        <f t="shared" si="69"/>
        <v>369.73636725525898</v>
      </c>
      <c r="CG94" s="66">
        <f t="shared" si="70"/>
        <v>2.4500924280303728E-2</v>
      </c>
      <c r="CH94" s="66">
        <f t="shared" si="71"/>
        <v>2.3616168681292757</v>
      </c>
      <c r="CI94" s="67">
        <f t="shared" si="72"/>
        <v>0.99267666994037385</v>
      </c>
      <c r="CJ94" s="67">
        <f t="shared" si="73"/>
        <v>0.49238957316275528</v>
      </c>
      <c r="CK94" s="67">
        <f t="shared" si="74"/>
        <v>1.8752442127045483</v>
      </c>
      <c r="CL94" s="67">
        <f t="shared" si="75"/>
        <v>1.3233663885583631</v>
      </c>
      <c r="CM94" s="66">
        <f t="shared" si="76"/>
        <v>742.29941419339991</v>
      </c>
      <c r="CN94" s="66">
        <f t="shared" si="77"/>
        <v>369.73636725521533</v>
      </c>
      <c r="CO94" s="66">
        <f t="shared" si="78"/>
        <v>2.4500924280306619E-2</v>
      </c>
      <c r="CP94" s="66">
        <f t="shared" si="79"/>
        <v>2.3616168681295546</v>
      </c>
      <c r="CQ94" s="67">
        <f t="shared" si="80"/>
        <v>0.99267666994037307</v>
      </c>
      <c r="CR94" s="67">
        <f t="shared" si="81"/>
        <v>0.49238957316271403</v>
      </c>
      <c r="CS94" s="67">
        <f t="shared" si="82"/>
        <v>1.8752442127045925</v>
      </c>
      <c r="CT94" s="67">
        <f t="shared" si="83"/>
        <v>1.3233663885584075</v>
      </c>
      <c r="CU94" s="66">
        <f t="shared" si="84"/>
        <v>742.29941419335387</v>
      </c>
      <c r="CV94" s="66">
        <f t="shared" si="85"/>
        <v>369.73636725521374</v>
      </c>
      <c r="CW94" s="66">
        <f t="shared" si="86"/>
        <v>2.4500924280306726E-2</v>
      </c>
      <c r="CX94" s="66">
        <f t="shared" si="87"/>
        <v>2.3616168681295648</v>
      </c>
      <c r="CY94" s="67">
        <f t="shared" si="88"/>
        <v>0.99267666994037296</v>
      </c>
      <c r="CZ94" s="67">
        <f t="shared" si="89"/>
        <v>0.49238957316271259</v>
      </c>
      <c r="DA94" s="67">
        <f t="shared" si="90"/>
        <v>1.8752442127045945</v>
      </c>
      <c r="DB94" s="67">
        <f t="shared" si="91"/>
        <v>1.3233663885584093</v>
      </c>
      <c r="DC94" s="66">
        <f t="shared" si="92"/>
        <v>742.29941419335148</v>
      </c>
      <c r="DD94" s="66">
        <f t="shared" si="93"/>
        <v>369.73636725521362</v>
      </c>
      <c r="DE94" s="66">
        <f t="shared" si="94"/>
        <v>2.4500924280306733E-2</v>
      </c>
      <c r="DF94" s="66">
        <f t="shared" si="95"/>
        <v>2.3616168681295657</v>
      </c>
      <c r="DG94" s="67">
        <f t="shared" si="96"/>
        <v>0.99267666994037296</v>
      </c>
      <c r="DH94" s="67">
        <f t="shared" si="97"/>
        <v>0.49238957316271242</v>
      </c>
      <c r="DI94" s="67">
        <f t="shared" si="98"/>
        <v>1.8752442127045943</v>
      </c>
      <c r="DJ94" s="67">
        <f t="shared" si="99"/>
        <v>1.3233663885584093</v>
      </c>
      <c r="DK94" s="66">
        <f t="shared" si="100"/>
        <v>742.29941419335216</v>
      </c>
      <c r="DL94" s="66">
        <f t="shared" si="101"/>
        <v>369.73636725521362</v>
      </c>
      <c r="DM94" s="66">
        <f t="shared" si="102"/>
        <v>2.4500924280306733E-2</v>
      </c>
      <c r="DN94" s="66">
        <f t="shared" si="103"/>
        <v>2.3616168681295657</v>
      </c>
      <c r="DO94" s="67">
        <f t="shared" si="104"/>
        <v>0.99267666994037296</v>
      </c>
      <c r="DP94" s="67">
        <f t="shared" si="105"/>
        <v>0.49238957316271242</v>
      </c>
      <c r="DQ94" s="67">
        <f t="shared" si="106"/>
        <v>1.8752442127045943</v>
      </c>
      <c r="DR94" s="67">
        <f t="shared" si="107"/>
        <v>1.3233663885584093</v>
      </c>
      <c r="DS94" s="66">
        <f t="shared" si="108"/>
        <v>742.29941419335216</v>
      </c>
      <c r="DT94" s="66">
        <f t="shared" si="109"/>
        <v>369.73636725521362</v>
      </c>
      <c r="DU94" s="66">
        <f t="shared" si="110"/>
        <v>2.4500924280306733E-2</v>
      </c>
      <c r="DV94" s="66">
        <f t="shared" si="111"/>
        <v>2.3616168681295657</v>
      </c>
      <c r="DW94" s="67">
        <f t="shared" si="112"/>
        <v>0.99267666994037296</v>
      </c>
      <c r="DX94" s="67">
        <f t="shared" si="113"/>
        <v>0.49238957316271242</v>
      </c>
      <c r="DY94" s="67">
        <f t="shared" si="114"/>
        <v>1.8752442127045943</v>
      </c>
      <c r="DZ94" s="67">
        <f t="shared" si="115"/>
        <v>1.3233663885584093</v>
      </c>
      <c r="EA94" s="66">
        <f t="shared" si="116"/>
        <v>742.29941419335216</v>
      </c>
      <c r="EB94" s="66">
        <f t="shared" si="117"/>
        <v>369.73636725521362</v>
      </c>
      <c r="EC94" s="66">
        <f t="shared" si="118"/>
        <v>2.4500924280306733E-2</v>
      </c>
      <c r="ED94" s="66">
        <f t="shared" si="119"/>
        <v>2.3616168681295657</v>
      </c>
      <c r="EE94" s="67">
        <f t="shared" si="120"/>
        <v>0.99267666994037296</v>
      </c>
      <c r="EF94" s="67">
        <f t="shared" si="121"/>
        <v>0.49238957316271242</v>
      </c>
      <c r="EG94" s="67">
        <f t="shared" si="122"/>
        <v>1.8752442127045943</v>
      </c>
      <c r="EH94" s="67">
        <f t="shared" si="123"/>
        <v>1.3233663885584093</v>
      </c>
      <c r="EI94" s="66">
        <f t="shared" si="124"/>
        <v>742.29941419335216</v>
      </c>
      <c r="EJ94" s="66">
        <f t="shared" si="125"/>
        <v>369.73636725521362</v>
      </c>
      <c r="EK94" s="66">
        <f t="shared" si="126"/>
        <v>2.4500924280306733E-2</v>
      </c>
      <c r="EL94" s="66">
        <f t="shared" si="127"/>
        <v>2.3616168681295657</v>
      </c>
      <c r="EM94" s="67">
        <f t="shared" si="128"/>
        <v>0.99267666994037296</v>
      </c>
      <c r="EN94" s="67">
        <f t="shared" si="129"/>
        <v>0.49238957316271242</v>
      </c>
      <c r="EO94" s="67">
        <f t="shared" si="130"/>
        <v>1.8752442127045943</v>
      </c>
      <c r="EP94" s="67">
        <f t="shared" si="131"/>
        <v>1.3233663885584093</v>
      </c>
      <c r="EQ94" s="66">
        <f t="shared" si="132"/>
        <v>0.42419027891254585</v>
      </c>
      <c r="ER94" s="66">
        <f t="shared" si="133"/>
        <v>96.586367255213645</v>
      </c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</row>
    <row r="95" spans="19:160" x14ac:dyDescent="0.25">
      <c r="S95" s="50">
        <v>0.33</v>
      </c>
      <c r="T95" s="56">
        <f t="shared" si="5"/>
        <v>381.39892737179042</v>
      </c>
      <c r="U95" s="66">
        <f t="shared" si="6"/>
        <v>2.3751725785439895E-2</v>
      </c>
      <c r="V95" s="66">
        <f t="shared" si="7"/>
        <v>2.2894024576521232</v>
      </c>
      <c r="W95" s="67">
        <f t="shared" si="8"/>
        <v>0.99289980857580573</v>
      </c>
      <c r="X95" s="67">
        <f t="shared" si="9"/>
        <v>0.50317324873739988</v>
      </c>
      <c r="Y95" s="67">
        <f t="shared" si="10"/>
        <v>1.8135378798585577</v>
      </c>
      <c r="Z95" s="67">
        <f t="shared" si="11"/>
        <v>1.3290093611746288</v>
      </c>
      <c r="AA95" s="66">
        <f t="shared" si="12"/>
        <v>753.28264678454116</v>
      </c>
      <c r="AB95" s="66">
        <f t="shared" si="13"/>
        <v>370.1258916920824</v>
      </c>
      <c r="AC95" s="66">
        <f t="shared" si="14"/>
        <v>2.4475139246221654E-2</v>
      </c>
      <c r="AD95" s="66">
        <f t="shared" si="15"/>
        <v>2.359131477344143</v>
      </c>
      <c r="AE95" s="67">
        <f t="shared" si="16"/>
        <v>0.99268434883060397</v>
      </c>
      <c r="AF95" s="67">
        <f t="shared" si="17"/>
        <v>0.49275684421990545</v>
      </c>
      <c r="AG95" s="67">
        <f t="shared" si="18"/>
        <v>1.8239510959260854</v>
      </c>
      <c r="AH95" s="67">
        <f t="shared" si="19"/>
        <v>1.3406160820750943</v>
      </c>
      <c r="AI95" s="66">
        <f t="shared" si="20"/>
        <v>742.35480297711126</v>
      </c>
      <c r="AJ95" s="66">
        <f t="shared" si="21"/>
        <v>369.73834341776137</v>
      </c>
      <c r="AK95" s="66">
        <f t="shared" si="22"/>
        <v>2.4500793328757323E-2</v>
      </c>
      <c r="AL95" s="66">
        <f t="shared" si="23"/>
        <v>2.3616042458552196</v>
      </c>
      <c r="AM95" s="67">
        <f t="shared" si="24"/>
        <v>0.9926767089381382</v>
      </c>
      <c r="AN95" s="67">
        <f t="shared" si="25"/>
        <v>0.49239143768912585</v>
      </c>
      <c r="AO95" s="67">
        <f t="shared" si="26"/>
        <v>1.8243012041430839</v>
      </c>
      <c r="AP95" s="67">
        <f t="shared" si="27"/>
        <v>1.341028022513528</v>
      </c>
      <c r="AQ95" s="66">
        <f t="shared" si="28"/>
        <v>741.94720461986287</v>
      </c>
      <c r="AR95" s="66">
        <f t="shared" si="29"/>
        <v>369.72379829261445</v>
      </c>
      <c r="AS95" s="66">
        <f t="shared" si="30"/>
        <v>2.4501757202618865E-2</v>
      </c>
      <c r="AT95" s="66">
        <f t="shared" si="31"/>
        <v>2.3616971525857631</v>
      </c>
      <c r="AU95" s="67">
        <f t="shared" si="32"/>
        <v>0.9926764218936398</v>
      </c>
      <c r="AV95" s="67">
        <f t="shared" si="33"/>
        <v>0.49237771393679414</v>
      </c>
      <c r="AW95" s="67">
        <f t="shared" si="34"/>
        <v>1.8243143328601596</v>
      </c>
      <c r="AX95" s="67">
        <f t="shared" si="35"/>
        <v>1.3410435002927465</v>
      </c>
      <c r="AY95" s="66">
        <f t="shared" si="36"/>
        <v>741.93186326813407</v>
      </c>
      <c r="AZ95" s="66">
        <f t="shared" si="37"/>
        <v>369.72325070983152</v>
      </c>
      <c r="BA95" s="66">
        <f t="shared" si="38"/>
        <v>2.450179349122222E-2</v>
      </c>
      <c r="BB95" s="66">
        <f t="shared" si="39"/>
        <v>2.3617006504039195</v>
      </c>
      <c r="BC95" s="67">
        <f t="shared" si="40"/>
        <v>0.99267641108678761</v>
      </c>
      <c r="BD95" s="67">
        <f t="shared" si="41"/>
        <v>0.49237719726275292</v>
      </c>
      <c r="BE95" s="67">
        <f t="shared" si="42"/>
        <v>1.8243148271032521</v>
      </c>
      <c r="BF95" s="67">
        <f t="shared" si="43"/>
        <v>1.3410440830116273</v>
      </c>
      <c r="BG95" s="66">
        <f t="shared" si="44"/>
        <v>741.93128564776464</v>
      </c>
      <c r="BH95" s="66">
        <f t="shared" si="45"/>
        <v>369.72323009249942</v>
      </c>
      <c r="BI95" s="66">
        <f t="shared" si="46"/>
        <v>2.4501794857545927E-2</v>
      </c>
      <c r="BJ95" s="66">
        <f t="shared" si="47"/>
        <v>2.3617007821023437</v>
      </c>
      <c r="BK95" s="67">
        <f t="shared" si="48"/>
        <v>0.99267641067989243</v>
      </c>
      <c r="BL95" s="67">
        <f t="shared" si="49"/>
        <v>0.49237717780916301</v>
      </c>
      <c r="BM95" s="67">
        <f t="shared" si="50"/>
        <v>1.8243148457122407</v>
      </c>
      <c r="BN95" s="67">
        <f t="shared" si="51"/>
        <v>1.3410441049519219</v>
      </c>
      <c r="BO95" s="66">
        <f t="shared" si="52"/>
        <v>741.93126389938232</v>
      </c>
      <c r="BP95" s="66">
        <f t="shared" si="53"/>
        <v>369.72322931622182</v>
      </c>
      <c r="BQ95" s="66">
        <f t="shared" si="54"/>
        <v>2.4501794908990338E-2</v>
      </c>
      <c r="BR95" s="66">
        <f t="shared" si="55"/>
        <v>2.3617007870610132</v>
      </c>
      <c r="BS95" s="67">
        <f t="shared" si="56"/>
        <v>0.99267641066457213</v>
      </c>
      <c r="BT95" s="67">
        <f t="shared" si="57"/>
        <v>0.49237717707670237</v>
      </c>
      <c r="BU95" s="67">
        <f t="shared" si="58"/>
        <v>1.8243148464129004</v>
      </c>
      <c r="BV95" s="67">
        <f t="shared" si="59"/>
        <v>1.3410441057780111</v>
      </c>
      <c r="BW95" s="66">
        <f t="shared" si="60"/>
        <v>741.93126308051933</v>
      </c>
      <c r="BX95" s="66">
        <f t="shared" si="61"/>
        <v>369.72322928699373</v>
      </c>
      <c r="BY95" s="66">
        <f t="shared" si="62"/>
        <v>2.4501794910927306E-2</v>
      </c>
      <c r="BZ95" s="66">
        <f t="shared" si="63"/>
        <v>2.3617007872477154</v>
      </c>
      <c r="CA95" s="67">
        <f t="shared" si="64"/>
        <v>0.99267641066399526</v>
      </c>
      <c r="CB95" s="67">
        <f t="shared" si="65"/>
        <v>0.49237717704912393</v>
      </c>
      <c r="CC95" s="67">
        <f t="shared" si="66"/>
        <v>1.8243148464392815</v>
      </c>
      <c r="CD95" s="67">
        <f t="shared" si="67"/>
        <v>1.3410441058091149</v>
      </c>
      <c r="CE95" s="66">
        <f t="shared" si="68"/>
        <v>741.93126304968814</v>
      </c>
      <c r="CF95" s="66">
        <f t="shared" si="69"/>
        <v>369.72322928589324</v>
      </c>
      <c r="CG95" s="66">
        <f t="shared" si="70"/>
        <v>2.4501794911000234E-2</v>
      </c>
      <c r="CH95" s="66">
        <f t="shared" si="71"/>
        <v>2.3617007872547449</v>
      </c>
      <c r="CI95" s="67">
        <f t="shared" si="72"/>
        <v>0.99267641066397361</v>
      </c>
      <c r="CJ95" s="67">
        <f t="shared" si="73"/>
        <v>0.49237717704808565</v>
      </c>
      <c r="CK95" s="67">
        <f t="shared" si="74"/>
        <v>1.8243148464402748</v>
      </c>
      <c r="CL95" s="67">
        <f t="shared" si="75"/>
        <v>1.3410441058102858</v>
      </c>
      <c r="CM95" s="66">
        <f t="shared" si="76"/>
        <v>741.93126304852672</v>
      </c>
      <c r="CN95" s="66">
        <f t="shared" si="77"/>
        <v>369.72322928585174</v>
      </c>
      <c r="CO95" s="66">
        <f t="shared" si="78"/>
        <v>2.4501794911002982E-2</v>
      </c>
      <c r="CP95" s="66">
        <f t="shared" si="79"/>
        <v>2.36170078725501</v>
      </c>
      <c r="CQ95" s="67">
        <f t="shared" si="80"/>
        <v>0.99267641066397272</v>
      </c>
      <c r="CR95" s="67">
        <f t="shared" si="81"/>
        <v>0.4923771770480464</v>
      </c>
      <c r="CS95" s="67">
        <f t="shared" si="82"/>
        <v>1.8243148464403121</v>
      </c>
      <c r="CT95" s="67">
        <f t="shared" si="83"/>
        <v>1.34104410581033</v>
      </c>
      <c r="CU95" s="66">
        <f t="shared" si="84"/>
        <v>741.9312630484834</v>
      </c>
      <c r="CV95" s="66">
        <f t="shared" si="85"/>
        <v>369.72322928585027</v>
      </c>
      <c r="CW95" s="66">
        <f t="shared" si="86"/>
        <v>2.4501794911003082E-2</v>
      </c>
      <c r="CX95" s="66">
        <f t="shared" si="87"/>
        <v>2.3617007872550193</v>
      </c>
      <c r="CY95" s="67">
        <f t="shared" si="88"/>
        <v>0.99267641066397272</v>
      </c>
      <c r="CZ95" s="67">
        <f t="shared" si="89"/>
        <v>0.49237717704804507</v>
      </c>
      <c r="DA95" s="67">
        <f t="shared" si="90"/>
        <v>1.8243148464403132</v>
      </c>
      <c r="DB95" s="67">
        <f t="shared" si="91"/>
        <v>1.3410441058103315</v>
      </c>
      <c r="DC95" s="66">
        <f t="shared" si="92"/>
        <v>741.93126304848136</v>
      </c>
      <c r="DD95" s="66">
        <f t="shared" si="93"/>
        <v>369.72322928585015</v>
      </c>
      <c r="DE95" s="66">
        <f t="shared" si="94"/>
        <v>2.4501794911003089E-2</v>
      </c>
      <c r="DF95" s="66">
        <f t="shared" si="95"/>
        <v>2.3617007872550202</v>
      </c>
      <c r="DG95" s="67">
        <f t="shared" si="96"/>
        <v>0.99267641066397272</v>
      </c>
      <c r="DH95" s="67">
        <f t="shared" si="97"/>
        <v>0.49237717704804496</v>
      </c>
      <c r="DI95" s="67">
        <f t="shared" si="98"/>
        <v>1.8243148464403132</v>
      </c>
      <c r="DJ95" s="67">
        <f t="shared" si="99"/>
        <v>1.3410441058103317</v>
      </c>
      <c r="DK95" s="66">
        <f t="shared" si="100"/>
        <v>741.93126304848113</v>
      </c>
      <c r="DL95" s="66">
        <f t="shared" si="101"/>
        <v>369.72322928585015</v>
      </c>
      <c r="DM95" s="66">
        <f t="shared" si="102"/>
        <v>2.4501794911003089E-2</v>
      </c>
      <c r="DN95" s="66">
        <f t="shared" si="103"/>
        <v>2.3617007872550202</v>
      </c>
      <c r="DO95" s="67">
        <f t="shared" si="104"/>
        <v>0.99267641066397272</v>
      </c>
      <c r="DP95" s="67">
        <f t="shared" si="105"/>
        <v>0.49237717704804496</v>
      </c>
      <c r="DQ95" s="67">
        <f t="shared" si="106"/>
        <v>1.8243148464403132</v>
      </c>
      <c r="DR95" s="67">
        <f t="shared" si="107"/>
        <v>1.3410441058103317</v>
      </c>
      <c r="DS95" s="66">
        <f t="shared" si="108"/>
        <v>741.93126304848113</v>
      </c>
      <c r="DT95" s="66">
        <f t="shared" si="109"/>
        <v>369.72322928585015</v>
      </c>
      <c r="DU95" s="66">
        <f t="shared" si="110"/>
        <v>2.4501794911003089E-2</v>
      </c>
      <c r="DV95" s="66">
        <f t="shared" si="111"/>
        <v>2.3617007872550202</v>
      </c>
      <c r="DW95" s="67">
        <f t="shared" si="112"/>
        <v>0.99267641066397272</v>
      </c>
      <c r="DX95" s="67">
        <f t="shared" si="113"/>
        <v>0.49237717704804496</v>
      </c>
      <c r="DY95" s="67">
        <f t="shared" si="114"/>
        <v>1.8243148464403132</v>
      </c>
      <c r="DZ95" s="67">
        <f t="shared" si="115"/>
        <v>1.3410441058103317</v>
      </c>
      <c r="EA95" s="66">
        <f t="shared" si="116"/>
        <v>741.93126304848113</v>
      </c>
      <c r="EB95" s="66">
        <f t="shared" si="117"/>
        <v>369.72322928585015</v>
      </c>
      <c r="EC95" s="66">
        <f t="shared" si="118"/>
        <v>2.4501794911003089E-2</v>
      </c>
      <c r="ED95" s="66">
        <f t="shared" si="119"/>
        <v>2.3617007872550202</v>
      </c>
      <c r="EE95" s="67">
        <f t="shared" si="120"/>
        <v>0.99267641066397272</v>
      </c>
      <c r="EF95" s="67">
        <f t="shared" si="121"/>
        <v>0.49237717704804496</v>
      </c>
      <c r="EG95" s="67">
        <f t="shared" si="122"/>
        <v>1.8243148464403132</v>
      </c>
      <c r="EH95" s="67">
        <f t="shared" si="123"/>
        <v>1.3410441058103317</v>
      </c>
      <c r="EI95" s="66">
        <f t="shared" si="124"/>
        <v>741.93126304848113</v>
      </c>
      <c r="EJ95" s="66">
        <f t="shared" si="125"/>
        <v>369.72322928585015</v>
      </c>
      <c r="EK95" s="66">
        <f t="shared" si="126"/>
        <v>2.4501794911003089E-2</v>
      </c>
      <c r="EL95" s="66">
        <f t="shared" si="127"/>
        <v>2.3617007872550202</v>
      </c>
      <c r="EM95" s="67">
        <f t="shared" si="128"/>
        <v>0.99267641066397272</v>
      </c>
      <c r="EN95" s="67">
        <f t="shared" si="129"/>
        <v>0.49237717704804496</v>
      </c>
      <c r="EO95" s="67">
        <f t="shared" si="130"/>
        <v>1.8243148464403132</v>
      </c>
      <c r="EP95" s="67">
        <f t="shared" si="131"/>
        <v>1.3410441058103317</v>
      </c>
      <c r="EQ95" s="66">
        <f t="shared" si="132"/>
        <v>0.42535465062310601</v>
      </c>
      <c r="ER95" s="66">
        <f t="shared" si="133"/>
        <v>96.573229285850175</v>
      </c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</row>
    <row r="96" spans="19:160" x14ac:dyDescent="0.25">
      <c r="S96" s="50">
        <v>0.34</v>
      </c>
      <c r="T96" s="56">
        <f t="shared" si="5"/>
        <v>381.36646992440262</v>
      </c>
      <c r="U96" s="66">
        <f t="shared" si="6"/>
        <v>2.3753747254160525E-2</v>
      </c>
      <c r="V96" s="66">
        <f t="shared" si="7"/>
        <v>2.2895973047760281</v>
      </c>
      <c r="W96" s="67">
        <f t="shared" si="8"/>
        <v>0.99289920644121654</v>
      </c>
      <c r="X96" s="67">
        <f t="shared" si="9"/>
        <v>0.50314383703892329</v>
      </c>
      <c r="Y96" s="67">
        <f t="shared" si="10"/>
        <v>1.7670349407615777</v>
      </c>
      <c r="Z96" s="67">
        <f t="shared" si="11"/>
        <v>1.3465578181510323</v>
      </c>
      <c r="AA96" s="66">
        <f t="shared" si="12"/>
        <v>752.83846533122642</v>
      </c>
      <c r="AB96" s="66">
        <f t="shared" si="13"/>
        <v>370.11022894895154</v>
      </c>
      <c r="AC96" s="66">
        <f t="shared" si="14"/>
        <v>2.4476175012836898E-2</v>
      </c>
      <c r="AD96" s="66">
        <f t="shared" si="15"/>
        <v>2.3592313137373342</v>
      </c>
      <c r="AE96" s="67">
        <f t="shared" si="16"/>
        <v>0.99268404037385949</v>
      </c>
      <c r="AF96" s="67">
        <f t="shared" si="17"/>
        <v>0.49274208592110469</v>
      </c>
      <c r="AG96" s="67">
        <f t="shared" si="18"/>
        <v>1.7762574320117273</v>
      </c>
      <c r="AH96" s="67">
        <f t="shared" si="19"/>
        <v>1.3586510243225585</v>
      </c>
      <c r="AI96" s="66">
        <f t="shared" si="20"/>
        <v>741.99795042053688</v>
      </c>
      <c r="AJ96" s="66">
        <f t="shared" si="21"/>
        <v>369.72560950951959</v>
      </c>
      <c r="AK96" s="66">
        <f t="shared" si="22"/>
        <v>2.4501637173073416E-2</v>
      </c>
      <c r="AL96" s="66">
        <f t="shared" si="23"/>
        <v>2.3616855830712429</v>
      </c>
      <c r="AM96" s="67">
        <f t="shared" si="24"/>
        <v>0.99267645763879042</v>
      </c>
      <c r="AN96" s="67">
        <f t="shared" si="25"/>
        <v>0.49237942291109316</v>
      </c>
      <c r="AO96" s="67">
        <f t="shared" si="26"/>
        <v>1.7765645175974369</v>
      </c>
      <c r="AP96" s="67">
        <f t="shared" si="27"/>
        <v>1.3590774259785243</v>
      </c>
      <c r="AQ96" s="66">
        <f t="shared" si="28"/>
        <v>741.59589856781065</v>
      </c>
      <c r="AR96" s="66">
        <f t="shared" si="29"/>
        <v>369.71125671563175</v>
      </c>
      <c r="AS96" s="66">
        <f t="shared" si="30"/>
        <v>2.450258836658422E-2</v>
      </c>
      <c r="AT96" s="66">
        <f t="shared" si="31"/>
        <v>2.3617772675568682</v>
      </c>
      <c r="AU96" s="67">
        <f t="shared" si="32"/>
        <v>0.9926761743706094</v>
      </c>
      <c r="AV96" s="67">
        <f t="shared" si="33"/>
        <v>0.49236588003110821</v>
      </c>
      <c r="AW96" s="67">
        <f t="shared" si="34"/>
        <v>1.7765759658197346</v>
      </c>
      <c r="AX96" s="67">
        <f t="shared" si="35"/>
        <v>1.3590933552750928</v>
      </c>
      <c r="AY96" s="66">
        <f t="shared" si="36"/>
        <v>741.58085240843002</v>
      </c>
      <c r="AZ96" s="66">
        <f t="shared" si="37"/>
        <v>369.71071946144264</v>
      </c>
      <c r="BA96" s="66">
        <f t="shared" si="38"/>
        <v>2.4502623973120769E-2</v>
      </c>
      <c r="BB96" s="66">
        <f t="shared" si="39"/>
        <v>2.3617806996313631</v>
      </c>
      <c r="BC96" s="67">
        <f t="shared" si="40"/>
        <v>0.99267616376688128</v>
      </c>
      <c r="BD96" s="67">
        <f t="shared" si="41"/>
        <v>0.49236537308045553</v>
      </c>
      <c r="BE96" s="67">
        <f t="shared" si="42"/>
        <v>1.7765763943341519</v>
      </c>
      <c r="BF96" s="67">
        <f t="shared" si="43"/>
        <v>1.3590939515651952</v>
      </c>
      <c r="BG96" s="66">
        <f t="shared" si="44"/>
        <v>741.58028914019326</v>
      </c>
      <c r="BH96" s="66">
        <f t="shared" si="45"/>
        <v>369.71069934861418</v>
      </c>
      <c r="BI96" s="66">
        <f t="shared" si="46"/>
        <v>2.4502625306101051E-2</v>
      </c>
      <c r="BJ96" s="66">
        <f t="shared" si="47"/>
        <v>2.361780828115851</v>
      </c>
      <c r="BK96" s="67">
        <f t="shared" si="48"/>
        <v>0.99267616336991593</v>
      </c>
      <c r="BL96" s="67">
        <f t="shared" si="49"/>
        <v>0.492365354102062</v>
      </c>
      <c r="BM96" s="67">
        <f t="shared" si="50"/>
        <v>1.7765764103761394</v>
      </c>
      <c r="BN96" s="67">
        <f t="shared" si="51"/>
        <v>1.359093973888146</v>
      </c>
      <c r="BO96" s="66">
        <f t="shared" si="52"/>
        <v>741.5802680534108</v>
      </c>
      <c r="BP96" s="66">
        <f t="shared" si="53"/>
        <v>369.71069859566035</v>
      </c>
      <c r="BQ96" s="66">
        <f t="shared" si="54"/>
        <v>2.4502625356003168E-2</v>
      </c>
      <c r="BR96" s="66">
        <f t="shared" si="55"/>
        <v>2.3617808329258607</v>
      </c>
      <c r="BS96" s="67">
        <f t="shared" si="56"/>
        <v>0.99267616335505493</v>
      </c>
      <c r="BT96" s="67">
        <f t="shared" si="57"/>
        <v>0.49236535339157739</v>
      </c>
      <c r="BU96" s="67">
        <f t="shared" si="58"/>
        <v>1.7765764109766953</v>
      </c>
      <c r="BV96" s="67">
        <f t="shared" si="59"/>
        <v>1.3590939747238391</v>
      </c>
      <c r="BW96" s="66">
        <f t="shared" si="60"/>
        <v>741.58026726399441</v>
      </c>
      <c r="BX96" s="66">
        <f t="shared" si="61"/>
        <v>369.71069856747238</v>
      </c>
      <c r="BY96" s="66">
        <f t="shared" si="62"/>
        <v>2.450262535787133E-2</v>
      </c>
      <c r="BZ96" s="66">
        <f t="shared" si="63"/>
        <v>2.3617808331059309</v>
      </c>
      <c r="CA96" s="67">
        <f t="shared" si="64"/>
        <v>0.9926761633544986</v>
      </c>
      <c r="CB96" s="67">
        <f t="shared" si="65"/>
        <v>0.49236535336497927</v>
      </c>
      <c r="CC96" s="67">
        <f t="shared" si="66"/>
        <v>1.7765764109991784</v>
      </c>
      <c r="CD96" s="67">
        <f t="shared" si="67"/>
        <v>1.3590939747551247</v>
      </c>
      <c r="CE96" s="66">
        <f t="shared" si="68"/>
        <v>741.58026723444186</v>
      </c>
      <c r="CF96" s="66">
        <f t="shared" si="69"/>
        <v>369.71069856641714</v>
      </c>
      <c r="CG96" s="66">
        <f t="shared" si="70"/>
        <v>2.4502625357941264E-2</v>
      </c>
      <c r="CH96" s="66">
        <f t="shared" si="71"/>
        <v>2.3617808331126717</v>
      </c>
      <c r="CI96" s="67">
        <f t="shared" si="72"/>
        <v>0.99267616335447773</v>
      </c>
      <c r="CJ96" s="67">
        <f t="shared" si="73"/>
        <v>0.49236535336398357</v>
      </c>
      <c r="CK96" s="67">
        <f t="shared" si="74"/>
        <v>1.7765764110000195</v>
      </c>
      <c r="CL96" s="67">
        <f t="shared" si="75"/>
        <v>1.3590939747562956</v>
      </c>
      <c r="CM96" s="66">
        <f t="shared" si="76"/>
        <v>741.58026723333603</v>
      </c>
      <c r="CN96" s="66">
        <f t="shared" si="77"/>
        <v>369.71069856637769</v>
      </c>
      <c r="CO96" s="66">
        <f t="shared" si="78"/>
        <v>2.4502625357943876E-2</v>
      </c>
      <c r="CP96" s="66">
        <f t="shared" si="79"/>
        <v>2.3617808331129235</v>
      </c>
      <c r="CQ96" s="67">
        <f t="shared" si="80"/>
        <v>0.99267616335447695</v>
      </c>
      <c r="CR96" s="67">
        <f t="shared" si="81"/>
        <v>0.49236535336394638</v>
      </c>
      <c r="CS96" s="67">
        <f t="shared" si="82"/>
        <v>1.7765764110000513</v>
      </c>
      <c r="CT96" s="67">
        <f t="shared" si="83"/>
        <v>1.3590939747563395</v>
      </c>
      <c r="CU96" s="66">
        <f t="shared" si="84"/>
        <v>741.58026723329385</v>
      </c>
      <c r="CV96" s="66">
        <f t="shared" si="85"/>
        <v>369.71069856637621</v>
      </c>
      <c r="CW96" s="66">
        <f t="shared" si="86"/>
        <v>2.4502625357943977E-2</v>
      </c>
      <c r="CX96" s="66">
        <f t="shared" si="87"/>
        <v>2.3617808331129333</v>
      </c>
      <c r="CY96" s="67">
        <f t="shared" si="88"/>
        <v>0.99267616335447695</v>
      </c>
      <c r="CZ96" s="67">
        <f t="shared" si="89"/>
        <v>0.49236535336394499</v>
      </c>
      <c r="DA96" s="67">
        <f t="shared" si="90"/>
        <v>1.7765764110000526</v>
      </c>
      <c r="DB96" s="67">
        <f t="shared" si="91"/>
        <v>1.3590939747563411</v>
      </c>
      <c r="DC96" s="66">
        <f t="shared" si="92"/>
        <v>741.58026723329226</v>
      </c>
      <c r="DD96" s="66">
        <f t="shared" si="93"/>
        <v>369.7106985663761</v>
      </c>
      <c r="DE96" s="66">
        <f t="shared" si="94"/>
        <v>2.4502625357943984E-2</v>
      </c>
      <c r="DF96" s="66">
        <f t="shared" si="95"/>
        <v>2.3617808331129337</v>
      </c>
      <c r="DG96" s="67">
        <f t="shared" si="96"/>
        <v>0.99267616335447695</v>
      </c>
      <c r="DH96" s="67">
        <f t="shared" si="97"/>
        <v>0.49236535336394488</v>
      </c>
      <c r="DI96" s="67">
        <f t="shared" si="98"/>
        <v>1.7765764110000521</v>
      </c>
      <c r="DJ96" s="67">
        <f t="shared" si="99"/>
        <v>1.3590939747563411</v>
      </c>
      <c r="DK96" s="66">
        <f t="shared" si="100"/>
        <v>741.58026723329249</v>
      </c>
      <c r="DL96" s="66">
        <f t="shared" si="101"/>
        <v>369.7106985663761</v>
      </c>
      <c r="DM96" s="66">
        <f t="shared" si="102"/>
        <v>2.4502625357943984E-2</v>
      </c>
      <c r="DN96" s="66">
        <f t="shared" si="103"/>
        <v>2.3617808331129337</v>
      </c>
      <c r="DO96" s="67">
        <f t="shared" si="104"/>
        <v>0.99267616335447695</v>
      </c>
      <c r="DP96" s="67">
        <f t="shared" si="105"/>
        <v>0.49236535336394488</v>
      </c>
      <c r="DQ96" s="67">
        <f t="shared" si="106"/>
        <v>1.7765764110000521</v>
      </c>
      <c r="DR96" s="67">
        <f t="shared" si="107"/>
        <v>1.3590939747563411</v>
      </c>
      <c r="DS96" s="66">
        <f t="shared" si="108"/>
        <v>741.58026723329249</v>
      </c>
      <c r="DT96" s="66">
        <f t="shared" si="109"/>
        <v>369.7106985663761</v>
      </c>
      <c r="DU96" s="66">
        <f t="shared" si="110"/>
        <v>2.4502625357943984E-2</v>
      </c>
      <c r="DV96" s="66">
        <f t="shared" si="111"/>
        <v>2.3617808331129337</v>
      </c>
      <c r="DW96" s="67">
        <f t="shared" si="112"/>
        <v>0.99267616335447695</v>
      </c>
      <c r="DX96" s="67">
        <f t="shared" si="113"/>
        <v>0.49236535336394488</v>
      </c>
      <c r="DY96" s="67">
        <f t="shared" si="114"/>
        <v>1.7765764110000521</v>
      </c>
      <c r="DZ96" s="67">
        <f t="shared" si="115"/>
        <v>1.3590939747563411</v>
      </c>
      <c r="EA96" s="66">
        <f t="shared" si="116"/>
        <v>741.58026723329249</v>
      </c>
      <c r="EB96" s="66">
        <f t="shared" si="117"/>
        <v>369.7106985663761</v>
      </c>
      <c r="EC96" s="66">
        <f t="shared" si="118"/>
        <v>2.4502625357943984E-2</v>
      </c>
      <c r="ED96" s="66">
        <f t="shared" si="119"/>
        <v>2.3617808331129337</v>
      </c>
      <c r="EE96" s="67">
        <f t="shared" si="120"/>
        <v>0.99267616335447695</v>
      </c>
      <c r="EF96" s="67">
        <f t="shared" si="121"/>
        <v>0.49236535336394488</v>
      </c>
      <c r="EG96" s="67">
        <f t="shared" si="122"/>
        <v>1.7765764110000521</v>
      </c>
      <c r="EH96" s="67">
        <f t="shared" si="123"/>
        <v>1.3590939747563411</v>
      </c>
      <c r="EI96" s="66">
        <f t="shared" si="124"/>
        <v>741.58026723329249</v>
      </c>
      <c r="EJ96" s="66">
        <f t="shared" si="125"/>
        <v>369.7106985663761</v>
      </c>
      <c r="EK96" s="66">
        <f t="shared" si="126"/>
        <v>2.4502625357943984E-2</v>
      </c>
      <c r="EL96" s="66">
        <f t="shared" si="127"/>
        <v>2.3617808331129337</v>
      </c>
      <c r="EM96" s="67">
        <f t="shared" si="128"/>
        <v>0.99267616335447695</v>
      </c>
      <c r="EN96" s="67">
        <f t="shared" si="129"/>
        <v>0.49236535336394488</v>
      </c>
      <c r="EO96" s="67">
        <f t="shared" si="130"/>
        <v>1.7765764110000521</v>
      </c>
      <c r="EP96" s="67">
        <f t="shared" si="131"/>
        <v>1.3590939747563411</v>
      </c>
      <c r="EQ96" s="66">
        <f t="shared" si="132"/>
        <v>0.42657436718077568</v>
      </c>
      <c r="ER96" s="66">
        <f t="shared" si="133"/>
        <v>96.560698566376118</v>
      </c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</row>
    <row r="97" spans="19:160" x14ac:dyDescent="0.25">
      <c r="S97" s="50">
        <v>0.35</v>
      </c>
      <c r="T97" s="56">
        <f t="shared" si="5"/>
        <v>381.33401247701494</v>
      </c>
      <c r="U97" s="66">
        <f t="shared" si="6"/>
        <v>2.3755769066997924E-2</v>
      </c>
      <c r="V97" s="66">
        <f t="shared" si="7"/>
        <v>2.2897921850689662</v>
      </c>
      <c r="W97" s="67">
        <f t="shared" si="8"/>
        <v>0.99289860420449072</v>
      </c>
      <c r="X97" s="67">
        <f t="shared" si="9"/>
        <v>0.50311442205328616</v>
      </c>
      <c r="Y97" s="67">
        <f t="shared" si="10"/>
        <v>1.7233484431860189</v>
      </c>
      <c r="Z97" s="67">
        <f t="shared" si="11"/>
        <v>1.3644746419152933</v>
      </c>
      <c r="AA97" s="66">
        <f t="shared" si="12"/>
        <v>752.41854134744119</v>
      </c>
      <c r="AB97" s="66">
        <f t="shared" si="13"/>
        <v>370.09541463055052</v>
      </c>
      <c r="AC97" s="66">
        <f t="shared" si="14"/>
        <v>2.4477154754372579E-2</v>
      </c>
      <c r="AD97" s="66">
        <f t="shared" si="15"/>
        <v>2.359325749935357</v>
      </c>
      <c r="AE97" s="67">
        <f t="shared" si="16"/>
        <v>0.99268374860176656</v>
      </c>
      <c r="AF97" s="67">
        <f t="shared" si="17"/>
        <v>0.4927281263120894</v>
      </c>
      <c r="AG97" s="67">
        <f t="shared" si="18"/>
        <v>1.7315069377909191</v>
      </c>
      <c r="AH97" s="67">
        <f t="shared" si="19"/>
        <v>1.3770544607808297</v>
      </c>
      <c r="AI97" s="66">
        <f t="shared" si="20"/>
        <v>741.65942978066653</v>
      </c>
      <c r="AJ97" s="66">
        <f t="shared" si="21"/>
        <v>369.71352513057411</v>
      </c>
      <c r="AK97" s="66">
        <f t="shared" si="22"/>
        <v>2.4502438028460784E-2</v>
      </c>
      <c r="AL97" s="66">
        <f t="shared" si="23"/>
        <v>2.3617627766321925</v>
      </c>
      <c r="AM97" s="67">
        <f t="shared" si="24"/>
        <v>0.99267621914173232</v>
      </c>
      <c r="AN97" s="67">
        <f t="shared" si="25"/>
        <v>0.49236802048682488</v>
      </c>
      <c r="AO97" s="67">
        <f t="shared" si="26"/>
        <v>1.7317760595564879</v>
      </c>
      <c r="AP97" s="67">
        <f t="shared" si="27"/>
        <v>1.3774953591156669</v>
      </c>
      <c r="AQ97" s="66">
        <f t="shared" si="28"/>
        <v>741.26246368301736</v>
      </c>
      <c r="AR97" s="66">
        <f t="shared" si="29"/>
        <v>369.69934864564004</v>
      </c>
      <c r="AS97" s="66">
        <f t="shared" si="30"/>
        <v>2.4503377598532605E-2</v>
      </c>
      <c r="AT97" s="66">
        <f t="shared" si="31"/>
        <v>2.3618533407474485</v>
      </c>
      <c r="AU97" s="67">
        <f t="shared" si="32"/>
        <v>0.99267593933511178</v>
      </c>
      <c r="AV97" s="67">
        <f t="shared" si="33"/>
        <v>0.49235464340630153</v>
      </c>
      <c r="AW97" s="67">
        <f t="shared" si="34"/>
        <v>1.7317860387322357</v>
      </c>
      <c r="AX97" s="67">
        <f t="shared" si="35"/>
        <v>1.3775117435729856</v>
      </c>
      <c r="AY97" s="66">
        <f t="shared" si="36"/>
        <v>741.2476854929771</v>
      </c>
      <c r="AZ97" s="66">
        <f t="shared" si="37"/>
        <v>369.69882076598196</v>
      </c>
      <c r="BA97" s="66">
        <f t="shared" si="38"/>
        <v>2.4503412586024752E-2</v>
      </c>
      <c r="BB97" s="66">
        <f t="shared" si="39"/>
        <v>2.3618567131529415</v>
      </c>
      <c r="BC97" s="67">
        <f t="shared" si="40"/>
        <v>0.99267592891573941</v>
      </c>
      <c r="BD97" s="67">
        <f t="shared" si="41"/>
        <v>0.49235414528070232</v>
      </c>
      <c r="BE97" s="67">
        <f t="shared" si="42"/>
        <v>1.7317864103042264</v>
      </c>
      <c r="BF97" s="67">
        <f t="shared" si="43"/>
        <v>1.3775123536934804</v>
      </c>
      <c r="BG97" s="66">
        <f t="shared" si="44"/>
        <v>741.24713514983216</v>
      </c>
      <c r="BH97" s="66">
        <f t="shared" si="45"/>
        <v>369.69880110745783</v>
      </c>
      <c r="BI97" s="66">
        <f t="shared" si="46"/>
        <v>2.4503413888979822E-2</v>
      </c>
      <c r="BJ97" s="66">
        <f t="shared" si="47"/>
        <v>2.361856838743333</v>
      </c>
      <c r="BK97" s="67">
        <f t="shared" si="48"/>
        <v>0.99267592852771569</v>
      </c>
      <c r="BL97" s="67">
        <f t="shared" si="49"/>
        <v>0.49235412673021772</v>
      </c>
      <c r="BM97" s="67">
        <f t="shared" si="50"/>
        <v>1.7317864241417469</v>
      </c>
      <c r="BN97" s="67">
        <f t="shared" si="51"/>
        <v>1.3775123764147312</v>
      </c>
      <c r="BO97" s="66">
        <f t="shared" si="52"/>
        <v>741.24711465467533</v>
      </c>
      <c r="BP97" s="66">
        <f t="shared" si="53"/>
        <v>369.69880037536063</v>
      </c>
      <c r="BQ97" s="66">
        <f t="shared" si="54"/>
        <v>2.4503413937502785E-2</v>
      </c>
      <c r="BR97" s="66">
        <f t="shared" si="55"/>
        <v>2.3618568434204072</v>
      </c>
      <c r="BS97" s="67">
        <f t="shared" si="56"/>
        <v>0.99267592851326547</v>
      </c>
      <c r="BT97" s="67">
        <f t="shared" si="57"/>
        <v>0.49235412603938467</v>
      </c>
      <c r="BU97" s="67">
        <f t="shared" si="58"/>
        <v>1.7317864246570658</v>
      </c>
      <c r="BV97" s="67">
        <f t="shared" si="59"/>
        <v>1.3775123772608864</v>
      </c>
      <c r="BW97" s="66">
        <f t="shared" si="60"/>
        <v>741.24711389142124</v>
      </c>
      <c r="BX97" s="66">
        <f t="shared" si="61"/>
        <v>369.69880034809682</v>
      </c>
      <c r="BY97" s="66">
        <f t="shared" si="62"/>
        <v>2.4503413939309812E-2</v>
      </c>
      <c r="BZ97" s="66">
        <f t="shared" si="63"/>
        <v>2.3618568435945848</v>
      </c>
      <c r="CA97" s="67">
        <f t="shared" si="64"/>
        <v>0.99267592851272735</v>
      </c>
      <c r="CB97" s="67">
        <f t="shared" si="65"/>
        <v>0.49235412601365752</v>
      </c>
      <c r="CC97" s="67">
        <f t="shared" si="66"/>
        <v>1.7317864246762567</v>
      </c>
      <c r="CD97" s="67">
        <f t="shared" si="67"/>
        <v>1.3775123772923978</v>
      </c>
      <c r="CE97" s="66">
        <f t="shared" si="68"/>
        <v>741.24711386299657</v>
      </c>
      <c r="CF97" s="66">
        <f t="shared" si="69"/>
        <v>369.69880034708149</v>
      </c>
      <c r="CG97" s="66">
        <f t="shared" si="70"/>
        <v>2.4503413939377109E-2</v>
      </c>
      <c r="CH97" s="66">
        <f t="shared" si="71"/>
        <v>2.3618568436010716</v>
      </c>
      <c r="CI97" s="67">
        <f t="shared" si="72"/>
        <v>0.99267592851270725</v>
      </c>
      <c r="CJ97" s="67">
        <f t="shared" si="73"/>
        <v>0.4923541260126994</v>
      </c>
      <c r="CK97" s="67">
        <f t="shared" si="74"/>
        <v>1.7317864246769714</v>
      </c>
      <c r="CL97" s="67">
        <f t="shared" si="75"/>
        <v>1.3775123772935716</v>
      </c>
      <c r="CM97" s="66">
        <f t="shared" si="76"/>
        <v>741.24711386193849</v>
      </c>
      <c r="CN97" s="66">
        <f t="shared" si="77"/>
        <v>369.69880034704374</v>
      </c>
      <c r="CO97" s="66">
        <f t="shared" si="78"/>
        <v>2.4503413939379614E-2</v>
      </c>
      <c r="CP97" s="66">
        <f t="shared" si="79"/>
        <v>2.3618568436013128</v>
      </c>
      <c r="CQ97" s="67">
        <f t="shared" si="80"/>
        <v>0.99267592851270658</v>
      </c>
      <c r="CR97" s="67">
        <f t="shared" si="81"/>
        <v>0.49235412601266376</v>
      </c>
      <c r="CS97" s="67">
        <f t="shared" si="82"/>
        <v>1.7317864246769978</v>
      </c>
      <c r="CT97" s="67">
        <f t="shared" si="83"/>
        <v>1.3775123772936151</v>
      </c>
      <c r="CU97" s="66">
        <f t="shared" si="84"/>
        <v>741.24711386189904</v>
      </c>
      <c r="CV97" s="66">
        <f t="shared" si="85"/>
        <v>369.69880034704238</v>
      </c>
      <c r="CW97" s="66">
        <f t="shared" si="86"/>
        <v>2.4503413939379701E-2</v>
      </c>
      <c r="CX97" s="66">
        <f t="shared" si="87"/>
        <v>2.3618568436013212</v>
      </c>
      <c r="CY97" s="67">
        <f t="shared" si="88"/>
        <v>0.99267592851270647</v>
      </c>
      <c r="CZ97" s="67">
        <f t="shared" si="89"/>
        <v>0.4923541260126626</v>
      </c>
      <c r="DA97" s="67">
        <f t="shared" si="90"/>
        <v>1.7317864246769992</v>
      </c>
      <c r="DB97" s="67">
        <f t="shared" si="91"/>
        <v>1.3775123772936169</v>
      </c>
      <c r="DC97" s="66">
        <f t="shared" si="92"/>
        <v>741.24711386189767</v>
      </c>
      <c r="DD97" s="66">
        <f t="shared" si="93"/>
        <v>369.69880034704227</v>
      </c>
      <c r="DE97" s="66">
        <f t="shared" si="94"/>
        <v>2.4503413939379708E-2</v>
      </c>
      <c r="DF97" s="66">
        <f t="shared" si="95"/>
        <v>2.3618568436013216</v>
      </c>
      <c r="DG97" s="67">
        <f t="shared" si="96"/>
        <v>0.99267592851270647</v>
      </c>
      <c r="DH97" s="67">
        <f t="shared" si="97"/>
        <v>0.49235412601266249</v>
      </c>
      <c r="DI97" s="67">
        <f t="shared" si="98"/>
        <v>1.7317864246769989</v>
      </c>
      <c r="DJ97" s="67">
        <f t="shared" si="99"/>
        <v>1.3775123772936169</v>
      </c>
      <c r="DK97" s="66">
        <f t="shared" si="100"/>
        <v>741.24711386189699</v>
      </c>
      <c r="DL97" s="66">
        <f t="shared" si="101"/>
        <v>369.69880034704227</v>
      </c>
      <c r="DM97" s="66">
        <f t="shared" si="102"/>
        <v>2.4503413939379708E-2</v>
      </c>
      <c r="DN97" s="66">
        <f t="shared" si="103"/>
        <v>2.3618568436013216</v>
      </c>
      <c r="DO97" s="67">
        <f t="shared" si="104"/>
        <v>0.99267592851270647</v>
      </c>
      <c r="DP97" s="67">
        <f t="shared" si="105"/>
        <v>0.49235412601266249</v>
      </c>
      <c r="DQ97" s="67">
        <f t="shared" si="106"/>
        <v>1.7317864246769989</v>
      </c>
      <c r="DR97" s="67">
        <f t="shared" si="107"/>
        <v>1.3775123772936169</v>
      </c>
      <c r="DS97" s="66">
        <f t="shared" si="108"/>
        <v>741.24711386189699</v>
      </c>
      <c r="DT97" s="66">
        <f t="shared" si="109"/>
        <v>369.69880034704227</v>
      </c>
      <c r="DU97" s="66">
        <f t="shared" si="110"/>
        <v>2.4503413939379708E-2</v>
      </c>
      <c r="DV97" s="66">
        <f t="shared" si="111"/>
        <v>2.3618568436013216</v>
      </c>
      <c r="DW97" s="67">
        <f t="shared" si="112"/>
        <v>0.99267592851270647</v>
      </c>
      <c r="DX97" s="67">
        <f t="shared" si="113"/>
        <v>0.49235412601266249</v>
      </c>
      <c r="DY97" s="67">
        <f t="shared" si="114"/>
        <v>1.7317864246769989</v>
      </c>
      <c r="DZ97" s="67">
        <f t="shared" si="115"/>
        <v>1.3775123772936169</v>
      </c>
      <c r="EA97" s="66">
        <f t="shared" si="116"/>
        <v>741.24711386189699</v>
      </c>
      <c r="EB97" s="66">
        <f t="shared" si="117"/>
        <v>369.69880034704227</v>
      </c>
      <c r="EC97" s="66">
        <f t="shared" si="118"/>
        <v>2.4503413939379708E-2</v>
      </c>
      <c r="ED97" s="66">
        <f t="shared" si="119"/>
        <v>2.3618568436013216</v>
      </c>
      <c r="EE97" s="67">
        <f t="shared" si="120"/>
        <v>0.99267592851270647</v>
      </c>
      <c r="EF97" s="67">
        <f t="shared" si="121"/>
        <v>0.49235412601266249</v>
      </c>
      <c r="EG97" s="67">
        <f t="shared" si="122"/>
        <v>1.7317864246769989</v>
      </c>
      <c r="EH97" s="67">
        <f t="shared" si="123"/>
        <v>1.3775123772936169</v>
      </c>
      <c r="EI97" s="66">
        <f t="shared" si="124"/>
        <v>741.24711386189699</v>
      </c>
      <c r="EJ97" s="66">
        <f t="shared" si="125"/>
        <v>369.69880034704227</v>
      </c>
      <c r="EK97" s="66">
        <f t="shared" si="126"/>
        <v>2.4503413939379708E-2</v>
      </c>
      <c r="EL97" s="66">
        <f t="shared" si="127"/>
        <v>2.3618568436013216</v>
      </c>
      <c r="EM97" s="67">
        <f t="shared" si="128"/>
        <v>0.99267592851270647</v>
      </c>
      <c r="EN97" s="67">
        <f t="shared" si="129"/>
        <v>0.49235412601266249</v>
      </c>
      <c r="EO97" s="67">
        <f t="shared" si="130"/>
        <v>1.7317864246769989</v>
      </c>
      <c r="EP97" s="67">
        <f t="shared" si="131"/>
        <v>1.3775123772936169</v>
      </c>
      <c r="EQ97" s="66">
        <f t="shared" si="132"/>
        <v>0.42785752277814393</v>
      </c>
      <c r="ER97" s="66">
        <f t="shared" si="133"/>
        <v>96.548800347042288</v>
      </c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</row>
    <row r="98" spans="19:160" x14ac:dyDescent="0.25">
      <c r="S98" s="50">
        <v>0.36</v>
      </c>
      <c r="T98" s="56">
        <f t="shared" si="5"/>
        <v>381.3015550296272</v>
      </c>
      <c r="U98" s="66">
        <f t="shared" si="6"/>
        <v>2.3757791224039974E-2</v>
      </c>
      <c r="V98" s="66">
        <f t="shared" si="7"/>
        <v>2.2899870985394086</v>
      </c>
      <c r="W98" s="67">
        <f t="shared" si="8"/>
        <v>0.99289800186560206</v>
      </c>
      <c r="X98" s="67">
        <f t="shared" si="9"/>
        <v>0.50308500377998755</v>
      </c>
      <c r="Y98" s="67">
        <f t="shared" si="10"/>
        <v>1.6822726693159868</v>
      </c>
      <c r="Z98" s="67">
        <f t="shared" si="11"/>
        <v>1.3827569128668926</v>
      </c>
      <c r="AA98" s="66">
        <f t="shared" si="12"/>
        <v>752.02339682174261</v>
      </c>
      <c r="AB98" s="66">
        <f t="shared" si="13"/>
        <v>370.08146832711498</v>
      </c>
      <c r="AC98" s="66">
        <f t="shared" si="14"/>
        <v>2.4478077161617089E-2</v>
      </c>
      <c r="AD98" s="66">
        <f t="shared" si="15"/>
        <v>2.3594146597447585</v>
      </c>
      <c r="AE98" s="67">
        <f t="shared" si="16"/>
        <v>0.9926834739042002</v>
      </c>
      <c r="AF98" s="67">
        <f t="shared" si="17"/>
        <v>0.49271498397822339</v>
      </c>
      <c r="AG98" s="67">
        <f t="shared" si="18"/>
        <v>1.6894800952133622</v>
      </c>
      <c r="AH98" s="67">
        <f t="shared" si="19"/>
        <v>1.3958229746297142</v>
      </c>
      <c r="AI98" s="66">
        <f t="shared" si="20"/>
        <v>741.34062294421994</v>
      </c>
      <c r="AJ98" s="66">
        <f t="shared" si="21"/>
        <v>369.70214036578147</v>
      </c>
      <c r="AK98" s="66">
        <f t="shared" si="22"/>
        <v>2.4503192566948238E-2</v>
      </c>
      <c r="AL98" s="66">
        <f t="shared" si="23"/>
        <v>2.3618355057586218</v>
      </c>
      <c r="AM98" s="67">
        <f t="shared" si="24"/>
        <v>0.99267599443803389</v>
      </c>
      <c r="AN98" s="67">
        <f t="shared" si="25"/>
        <v>0.49235727775521826</v>
      </c>
      <c r="AO98" s="67">
        <f t="shared" si="26"/>
        <v>1.6897156732033463</v>
      </c>
      <c r="AP98" s="67">
        <f t="shared" si="27"/>
        <v>1.3962783818351943</v>
      </c>
      <c r="AQ98" s="66">
        <f t="shared" si="28"/>
        <v>740.94835069070803</v>
      </c>
      <c r="AR98" s="66">
        <f t="shared" si="29"/>
        <v>369.68812662034588</v>
      </c>
      <c r="AS98" s="66">
        <f t="shared" si="30"/>
        <v>2.45041214079855E-2</v>
      </c>
      <c r="AT98" s="66">
        <f t="shared" si="31"/>
        <v>2.3619250357141581</v>
      </c>
      <c r="AU98" s="67">
        <f t="shared" si="32"/>
        <v>0.99267571782661235</v>
      </c>
      <c r="AV98" s="67">
        <f t="shared" si="33"/>
        <v>0.49234405371525553</v>
      </c>
      <c r="AW98" s="67">
        <f t="shared" si="34"/>
        <v>1.6897243653405449</v>
      </c>
      <c r="AX98" s="67">
        <f t="shared" si="35"/>
        <v>1.3962952237926258</v>
      </c>
      <c r="AY98" s="66">
        <f t="shared" si="36"/>
        <v>740.93381745571742</v>
      </c>
      <c r="AZ98" s="66">
        <f t="shared" si="37"/>
        <v>369.68760731077475</v>
      </c>
      <c r="BA98" s="66">
        <f t="shared" si="38"/>
        <v>2.4504155829547184E-2</v>
      </c>
      <c r="BB98" s="66">
        <f t="shared" si="39"/>
        <v>2.3619283535702427</v>
      </c>
      <c r="BC98" s="67">
        <f t="shared" si="40"/>
        <v>0.99267570757577783</v>
      </c>
      <c r="BD98" s="67">
        <f t="shared" si="41"/>
        <v>0.49234356365748516</v>
      </c>
      <c r="BE98" s="67">
        <f t="shared" si="42"/>
        <v>1.6897246874313887</v>
      </c>
      <c r="BF98" s="67">
        <f t="shared" si="43"/>
        <v>1.3962958479317713</v>
      </c>
      <c r="BG98" s="66">
        <f t="shared" si="44"/>
        <v>740.93327883870711</v>
      </c>
      <c r="BH98" s="66">
        <f t="shared" si="45"/>
        <v>369.68758806445464</v>
      </c>
      <c r="BI98" s="66">
        <f t="shared" si="46"/>
        <v>2.4504157105259008E-2</v>
      </c>
      <c r="BJ98" s="66">
        <f t="shared" si="47"/>
        <v>2.3619284765346875</v>
      </c>
      <c r="BK98" s="67">
        <f t="shared" si="48"/>
        <v>0.9926757071958674</v>
      </c>
      <c r="BL98" s="67">
        <f t="shared" si="49"/>
        <v>0.4923435454952596</v>
      </c>
      <c r="BM98" s="67">
        <f t="shared" si="50"/>
        <v>1.6897246993684936</v>
      </c>
      <c r="BN98" s="67">
        <f t="shared" si="51"/>
        <v>1.3962958710632511</v>
      </c>
      <c r="BO98" s="66">
        <f t="shared" si="52"/>
        <v>740.93325887674985</v>
      </c>
      <c r="BP98" s="66">
        <f t="shared" si="53"/>
        <v>369.68758735115682</v>
      </c>
      <c r="BQ98" s="66">
        <f t="shared" si="54"/>
        <v>2.4504157152538824E-2</v>
      </c>
      <c r="BR98" s="66">
        <f t="shared" si="55"/>
        <v>2.3619284810919368</v>
      </c>
      <c r="BS98" s="67">
        <f t="shared" si="56"/>
        <v>0.99267570718178733</v>
      </c>
      <c r="BT98" s="67">
        <f t="shared" si="57"/>
        <v>0.49234354482213988</v>
      </c>
      <c r="BU98" s="67">
        <f t="shared" si="58"/>
        <v>1.6897246998109001</v>
      </c>
      <c r="BV98" s="67">
        <f t="shared" si="59"/>
        <v>1.3962958719205389</v>
      </c>
      <c r="BW98" s="66">
        <f t="shared" si="60"/>
        <v>740.93325813692945</v>
      </c>
      <c r="BX98" s="66">
        <f t="shared" si="61"/>
        <v>369.68758732472088</v>
      </c>
      <c r="BY98" s="66">
        <f t="shared" si="62"/>
        <v>2.4504157154291089E-2</v>
      </c>
      <c r="BZ98" s="66">
        <f t="shared" si="63"/>
        <v>2.3619284812608354</v>
      </c>
      <c r="CA98" s="67">
        <f t="shared" si="64"/>
        <v>0.99267570718126552</v>
      </c>
      <c r="CB98" s="67">
        <f t="shared" si="65"/>
        <v>0.49234354479719306</v>
      </c>
      <c r="CC98" s="67">
        <f t="shared" si="66"/>
        <v>1.6897246998272966</v>
      </c>
      <c r="CD98" s="67">
        <f t="shared" si="67"/>
        <v>1.3962958719523113</v>
      </c>
      <c r="CE98" s="66">
        <f t="shared" si="68"/>
        <v>740.93325810951069</v>
      </c>
      <c r="CF98" s="66">
        <f t="shared" si="69"/>
        <v>369.68758732374113</v>
      </c>
      <c r="CG98" s="66">
        <f t="shared" si="70"/>
        <v>2.450415715435603E-2</v>
      </c>
      <c r="CH98" s="66">
        <f t="shared" si="71"/>
        <v>2.3619284812670953</v>
      </c>
      <c r="CI98" s="67">
        <f t="shared" si="72"/>
        <v>0.9926757071812462</v>
      </c>
      <c r="CJ98" s="67">
        <f t="shared" si="73"/>
        <v>0.49234354479626846</v>
      </c>
      <c r="CK98" s="67">
        <f t="shared" si="74"/>
        <v>1.6897246998279043</v>
      </c>
      <c r="CL98" s="67">
        <f t="shared" si="75"/>
        <v>1.396295871953489</v>
      </c>
      <c r="CM98" s="66">
        <f t="shared" si="76"/>
        <v>740.9332581084941</v>
      </c>
      <c r="CN98" s="66">
        <f t="shared" si="77"/>
        <v>369.68758732370486</v>
      </c>
      <c r="CO98" s="66">
        <f t="shared" si="78"/>
        <v>2.4504157154358434E-2</v>
      </c>
      <c r="CP98" s="66">
        <f t="shared" si="79"/>
        <v>2.3619284812673271</v>
      </c>
      <c r="CQ98" s="67">
        <f t="shared" si="80"/>
        <v>0.99267570718124543</v>
      </c>
      <c r="CR98" s="67">
        <f t="shared" si="81"/>
        <v>0.49234354479623427</v>
      </c>
      <c r="CS98" s="67">
        <f t="shared" si="82"/>
        <v>1.6897246998279272</v>
      </c>
      <c r="CT98" s="67">
        <f t="shared" si="83"/>
        <v>1.3962958719535326</v>
      </c>
      <c r="CU98" s="66">
        <f t="shared" si="84"/>
        <v>740.93325810845636</v>
      </c>
      <c r="CV98" s="66">
        <f t="shared" si="85"/>
        <v>369.6875873237035</v>
      </c>
      <c r="CW98" s="66">
        <f t="shared" si="86"/>
        <v>2.4504157154358528E-2</v>
      </c>
      <c r="CX98" s="66">
        <f t="shared" si="87"/>
        <v>2.3619284812673356</v>
      </c>
      <c r="CY98" s="67">
        <f t="shared" si="88"/>
        <v>0.99267570718124543</v>
      </c>
      <c r="CZ98" s="67">
        <f t="shared" si="89"/>
        <v>0.49234354479623299</v>
      </c>
      <c r="DA98" s="67">
        <f t="shared" si="90"/>
        <v>1.6897246998279278</v>
      </c>
      <c r="DB98" s="67">
        <f t="shared" si="91"/>
        <v>1.3962958719535341</v>
      </c>
      <c r="DC98" s="66">
        <f t="shared" si="92"/>
        <v>740.93325810845499</v>
      </c>
      <c r="DD98" s="66">
        <f t="shared" si="93"/>
        <v>369.68758732370338</v>
      </c>
      <c r="DE98" s="66">
        <f t="shared" si="94"/>
        <v>2.4504157154358535E-2</v>
      </c>
      <c r="DF98" s="66">
        <f t="shared" si="95"/>
        <v>2.3619284812673365</v>
      </c>
      <c r="DG98" s="67">
        <f t="shared" si="96"/>
        <v>0.99267570718124543</v>
      </c>
      <c r="DH98" s="67">
        <f t="shared" si="97"/>
        <v>0.49234354479623282</v>
      </c>
      <c r="DI98" s="67">
        <f t="shared" si="98"/>
        <v>1.6897246998279276</v>
      </c>
      <c r="DJ98" s="67">
        <f t="shared" si="99"/>
        <v>1.3962958719535343</v>
      </c>
      <c r="DK98" s="66">
        <f t="shared" si="100"/>
        <v>740.93325810845499</v>
      </c>
      <c r="DL98" s="66">
        <f t="shared" si="101"/>
        <v>369.68758732370338</v>
      </c>
      <c r="DM98" s="66">
        <f t="shared" si="102"/>
        <v>2.4504157154358535E-2</v>
      </c>
      <c r="DN98" s="66">
        <f t="shared" si="103"/>
        <v>2.3619284812673365</v>
      </c>
      <c r="DO98" s="67">
        <f t="shared" si="104"/>
        <v>0.99267570718124543</v>
      </c>
      <c r="DP98" s="67">
        <f t="shared" si="105"/>
        <v>0.49234354479623282</v>
      </c>
      <c r="DQ98" s="67">
        <f t="shared" si="106"/>
        <v>1.6897246998279276</v>
      </c>
      <c r="DR98" s="67">
        <f t="shared" si="107"/>
        <v>1.3962958719535343</v>
      </c>
      <c r="DS98" s="66">
        <f t="shared" si="108"/>
        <v>740.93325810845499</v>
      </c>
      <c r="DT98" s="66">
        <f t="shared" si="109"/>
        <v>369.68758732370338</v>
      </c>
      <c r="DU98" s="66">
        <f t="shared" si="110"/>
        <v>2.4504157154358535E-2</v>
      </c>
      <c r="DV98" s="66">
        <f t="shared" si="111"/>
        <v>2.3619284812673365</v>
      </c>
      <c r="DW98" s="67">
        <f t="shared" si="112"/>
        <v>0.99267570718124543</v>
      </c>
      <c r="DX98" s="67">
        <f t="shared" si="113"/>
        <v>0.49234354479623282</v>
      </c>
      <c r="DY98" s="67">
        <f t="shared" si="114"/>
        <v>1.6897246998279276</v>
      </c>
      <c r="DZ98" s="67">
        <f t="shared" si="115"/>
        <v>1.3962958719535343</v>
      </c>
      <c r="EA98" s="66">
        <f t="shared" si="116"/>
        <v>740.93325810845499</v>
      </c>
      <c r="EB98" s="66">
        <f t="shared" si="117"/>
        <v>369.68758732370338</v>
      </c>
      <c r="EC98" s="66">
        <f t="shared" si="118"/>
        <v>2.4504157154358535E-2</v>
      </c>
      <c r="ED98" s="66">
        <f t="shared" si="119"/>
        <v>2.3619284812673365</v>
      </c>
      <c r="EE98" s="67">
        <f t="shared" si="120"/>
        <v>0.99267570718124543</v>
      </c>
      <c r="EF98" s="67">
        <f t="shared" si="121"/>
        <v>0.49234354479623282</v>
      </c>
      <c r="EG98" s="67">
        <f t="shared" si="122"/>
        <v>1.6897246998279276</v>
      </c>
      <c r="EH98" s="67">
        <f t="shared" si="123"/>
        <v>1.3962958719535343</v>
      </c>
      <c r="EI98" s="66">
        <f t="shared" si="124"/>
        <v>740.93325810845499</v>
      </c>
      <c r="EJ98" s="66">
        <f t="shared" si="125"/>
        <v>369.68758732370338</v>
      </c>
      <c r="EK98" s="66">
        <f t="shared" si="126"/>
        <v>2.4504157154358535E-2</v>
      </c>
      <c r="EL98" s="66">
        <f t="shared" si="127"/>
        <v>2.3619284812673365</v>
      </c>
      <c r="EM98" s="67">
        <f t="shared" si="128"/>
        <v>0.99267570718124543</v>
      </c>
      <c r="EN98" s="67">
        <f t="shared" si="129"/>
        <v>0.49234354479623282</v>
      </c>
      <c r="EO98" s="67">
        <f t="shared" si="130"/>
        <v>1.6897246998279276</v>
      </c>
      <c r="EP98" s="67">
        <f t="shared" si="131"/>
        <v>1.3962958719535343</v>
      </c>
      <c r="EQ98" s="66">
        <f t="shared" si="132"/>
        <v>0.42921147489604411</v>
      </c>
      <c r="ER98" s="66">
        <f t="shared" si="133"/>
        <v>96.537587323703406</v>
      </c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</row>
    <row r="99" spans="19:160" x14ac:dyDescent="0.25">
      <c r="S99" s="50">
        <v>0.37</v>
      </c>
      <c r="T99" s="56">
        <f t="shared" si="5"/>
        <v>381.26909758223945</v>
      </c>
      <c r="U99" s="66">
        <f t="shared" si="6"/>
        <v>2.3759813725374574E-2</v>
      </c>
      <c r="V99" s="66">
        <f t="shared" si="7"/>
        <v>2.2901820451958268</v>
      </c>
      <c r="W99" s="67">
        <f t="shared" si="8"/>
        <v>0.9928973994245246</v>
      </c>
      <c r="X99" s="67">
        <f t="shared" si="9"/>
        <v>0.50305558221852698</v>
      </c>
      <c r="Y99" s="67">
        <f t="shared" si="10"/>
        <v>1.643620133467665</v>
      </c>
      <c r="Z99" s="67">
        <f t="shared" si="11"/>
        <v>1.4014019004785629</v>
      </c>
      <c r="AA99" s="66">
        <f t="shared" si="12"/>
        <v>751.65424128099244</v>
      </c>
      <c r="AB99" s="66">
        <f t="shared" si="13"/>
        <v>370.06843387425647</v>
      </c>
      <c r="AC99" s="66">
        <f t="shared" si="14"/>
        <v>2.447893932200048E-2</v>
      </c>
      <c r="AD99" s="66">
        <f t="shared" si="15"/>
        <v>2.3594977624261575</v>
      </c>
      <c r="AE99" s="67">
        <f t="shared" si="16"/>
        <v>0.99268321714852403</v>
      </c>
      <c r="AF99" s="67">
        <f t="shared" si="17"/>
        <v>0.49270270035044422</v>
      </c>
      <c r="AG99" s="67">
        <f t="shared" si="18"/>
        <v>1.6499772281848788</v>
      </c>
      <c r="AH99" s="67">
        <f t="shared" si="19"/>
        <v>1.4149533116583546</v>
      </c>
      <c r="AI99" s="66">
        <f t="shared" si="20"/>
        <v>741.04356265597642</v>
      </c>
      <c r="AJ99" s="66">
        <f t="shared" si="21"/>
        <v>369.69152858095856</v>
      </c>
      <c r="AK99" s="66">
        <f t="shared" si="22"/>
        <v>2.4503895917138582E-2</v>
      </c>
      <c r="AL99" s="66">
        <f t="shared" si="23"/>
        <v>2.361903300901969</v>
      </c>
      <c r="AM99" s="67">
        <f t="shared" si="24"/>
        <v>0.99267578497840114</v>
      </c>
      <c r="AN99" s="67">
        <f t="shared" si="25"/>
        <v>0.49234726402738388</v>
      </c>
      <c r="AO99" s="67">
        <f t="shared" si="26"/>
        <v>1.6501831343051476</v>
      </c>
      <c r="AP99" s="67">
        <f t="shared" si="27"/>
        <v>1.4154232129262978</v>
      </c>
      <c r="AQ99" s="66">
        <f t="shared" si="28"/>
        <v>740.65565616498986</v>
      </c>
      <c r="AR99" s="66">
        <f t="shared" si="29"/>
        <v>369.67766629353184</v>
      </c>
      <c r="AS99" s="66">
        <f t="shared" si="30"/>
        <v>2.4504814771803735E-2</v>
      </c>
      <c r="AT99" s="66">
        <f t="shared" si="31"/>
        <v>2.3619918682821934</v>
      </c>
      <c r="AU99" s="67">
        <f t="shared" si="32"/>
        <v>0.99267551134100596</v>
      </c>
      <c r="AV99" s="67">
        <f t="shared" si="33"/>
        <v>0.49233418242897437</v>
      </c>
      <c r="AW99" s="67">
        <f t="shared" si="34"/>
        <v>1.6501906966598514</v>
      </c>
      <c r="AX99" s="67">
        <f t="shared" si="35"/>
        <v>1.4154405132150267</v>
      </c>
      <c r="AY99" s="66">
        <f t="shared" si="36"/>
        <v>740.64134868681538</v>
      </c>
      <c r="AZ99" s="66">
        <f t="shared" si="37"/>
        <v>369.67715488580939</v>
      </c>
      <c r="BA99" s="66">
        <f t="shared" si="38"/>
        <v>2.4504848671522306E-2</v>
      </c>
      <c r="BB99" s="66">
        <f t="shared" si="39"/>
        <v>2.3619951358383999</v>
      </c>
      <c r="BC99" s="67">
        <f t="shared" si="40"/>
        <v>0.99267550124557991</v>
      </c>
      <c r="BD99" s="67">
        <f t="shared" si="41"/>
        <v>0.49233369981032687</v>
      </c>
      <c r="BE99" s="67">
        <f t="shared" si="42"/>
        <v>1.650190975635782</v>
      </c>
      <c r="BF99" s="67">
        <f t="shared" si="43"/>
        <v>1.4154411514815595</v>
      </c>
      <c r="BG99" s="66">
        <f t="shared" si="44"/>
        <v>740.64082079993955</v>
      </c>
      <c r="BH99" s="66">
        <f t="shared" si="45"/>
        <v>369.67713601682135</v>
      </c>
      <c r="BI99" s="66">
        <f t="shared" si="46"/>
        <v>2.4504849922293997E-2</v>
      </c>
      <c r="BJ99" s="66">
        <f t="shared" si="47"/>
        <v>2.3619952563988935</v>
      </c>
      <c r="BK99" s="67">
        <f t="shared" si="48"/>
        <v>0.99267550087309675</v>
      </c>
      <c r="BL99" s="67">
        <f t="shared" si="49"/>
        <v>0.49233368200352906</v>
      </c>
      <c r="BM99" s="67">
        <f t="shared" si="50"/>
        <v>1.6501909859289066</v>
      </c>
      <c r="BN99" s="67">
        <f t="shared" si="51"/>
        <v>1.4154411750311851</v>
      </c>
      <c r="BO99" s="66">
        <f t="shared" si="52"/>
        <v>740.64080132285812</v>
      </c>
      <c r="BP99" s="66">
        <f t="shared" si="53"/>
        <v>369.67713532062498</v>
      </c>
      <c r="BQ99" s="66">
        <f t="shared" si="54"/>
        <v>2.450484996844288E-2</v>
      </c>
      <c r="BR99" s="66">
        <f t="shared" si="55"/>
        <v>2.3619952608471331</v>
      </c>
      <c r="BS99" s="67">
        <f t="shared" si="56"/>
        <v>0.99267550085935352</v>
      </c>
      <c r="BT99" s="67">
        <f t="shared" si="57"/>
        <v>0.49233368134652361</v>
      </c>
      <c r="BU99" s="67">
        <f t="shared" si="58"/>
        <v>1.650190986308685</v>
      </c>
      <c r="BV99" s="67">
        <f t="shared" si="59"/>
        <v>1.4154411759000798</v>
      </c>
      <c r="BW99" s="66">
        <f t="shared" si="60"/>
        <v>740.64080060422475</v>
      </c>
      <c r="BX99" s="66">
        <f t="shared" si="61"/>
        <v>369.67713529493778</v>
      </c>
      <c r="BY99" s="66">
        <f t="shared" si="62"/>
        <v>2.4504849970145612E-2</v>
      </c>
      <c r="BZ99" s="66">
        <f t="shared" si="63"/>
        <v>2.3619952610112573</v>
      </c>
      <c r="CA99" s="67">
        <f t="shared" si="64"/>
        <v>0.99267550085884648</v>
      </c>
      <c r="CB99" s="67">
        <f t="shared" si="65"/>
        <v>0.49233368132228245</v>
      </c>
      <c r="CC99" s="67">
        <f t="shared" si="66"/>
        <v>1.6501909863226973</v>
      </c>
      <c r="CD99" s="67">
        <f t="shared" si="67"/>
        <v>1.4154411759321388</v>
      </c>
      <c r="CE99" s="66">
        <f t="shared" si="68"/>
        <v>740.64080057771048</v>
      </c>
      <c r="CF99" s="66">
        <f t="shared" si="69"/>
        <v>369.67713529399009</v>
      </c>
      <c r="CG99" s="66">
        <f t="shared" si="70"/>
        <v>2.4504849970208433E-2</v>
      </c>
      <c r="CH99" s="66">
        <f t="shared" si="71"/>
        <v>2.3619952610173129</v>
      </c>
      <c r="CI99" s="67">
        <f t="shared" si="72"/>
        <v>0.99267550085882772</v>
      </c>
      <c r="CJ99" s="67">
        <f t="shared" si="73"/>
        <v>0.49233368132138799</v>
      </c>
      <c r="CK99" s="67">
        <f t="shared" si="74"/>
        <v>1.6501909863232145</v>
      </c>
      <c r="CL99" s="67">
        <f t="shared" si="75"/>
        <v>1.4154411759333216</v>
      </c>
      <c r="CM99" s="66">
        <f t="shared" si="76"/>
        <v>740.64080057673243</v>
      </c>
      <c r="CN99" s="66">
        <f t="shared" si="77"/>
        <v>369.67713529395519</v>
      </c>
      <c r="CO99" s="66">
        <f t="shared" si="78"/>
        <v>2.4504849970210747E-2</v>
      </c>
      <c r="CP99" s="66">
        <f t="shared" si="79"/>
        <v>2.3619952610175359</v>
      </c>
      <c r="CQ99" s="67">
        <f t="shared" si="80"/>
        <v>0.99267550085882705</v>
      </c>
      <c r="CR99" s="67">
        <f t="shared" si="81"/>
        <v>0.49233368132135508</v>
      </c>
      <c r="CS99" s="67">
        <f t="shared" si="82"/>
        <v>1.6501909863232334</v>
      </c>
      <c r="CT99" s="67">
        <f t="shared" si="83"/>
        <v>1.4154411759333652</v>
      </c>
      <c r="CU99" s="66">
        <f t="shared" si="84"/>
        <v>740.64080057669628</v>
      </c>
      <c r="CV99" s="66">
        <f t="shared" si="85"/>
        <v>369.67713529395382</v>
      </c>
      <c r="CW99" s="66">
        <f t="shared" si="86"/>
        <v>2.4504849970210837E-2</v>
      </c>
      <c r="CX99" s="66">
        <f t="shared" si="87"/>
        <v>2.3619952610175448</v>
      </c>
      <c r="CY99" s="67">
        <f t="shared" si="88"/>
        <v>0.99267550085882705</v>
      </c>
      <c r="CZ99" s="67">
        <f t="shared" si="89"/>
        <v>0.4923336813213538</v>
      </c>
      <c r="DA99" s="67">
        <f t="shared" si="90"/>
        <v>1.6501909863232342</v>
      </c>
      <c r="DB99" s="67">
        <f t="shared" si="91"/>
        <v>1.4154411759333669</v>
      </c>
      <c r="DC99" s="66">
        <f t="shared" si="92"/>
        <v>740.6408005766948</v>
      </c>
      <c r="DD99" s="66">
        <f t="shared" si="93"/>
        <v>369.67713529395382</v>
      </c>
      <c r="DE99" s="66">
        <f t="shared" si="94"/>
        <v>2.4504849970210837E-2</v>
      </c>
      <c r="DF99" s="66">
        <f t="shared" si="95"/>
        <v>2.3619952610175448</v>
      </c>
      <c r="DG99" s="67">
        <f t="shared" si="96"/>
        <v>0.99267550085882705</v>
      </c>
      <c r="DH99" s="67">
        <f t="shared" si="97"/>
        <v>0.4923336813213538</v>
      </c>
      <c r="DI99" s="67">
        <f t="shared" si="98"/>
        <v>1.6501909863232342</v>
      </c>
      <c r="DJ99" s="67">
        <f t="shared" si="99"/>
        <v>1.4154411759333669</v>
      </c>
      <c r="DK99" s="66">
        <f t="shared" si="100"/>
        <v>740.6408005766948</v>
      </c>
      <c r="DL99" s="66">
        <f t="shared" si="101"/>
        <v>369.67713529395382</v>
      </c>
      <c r="DM99" s="66">
        <f t="shared" si="102"/>
        <v>2.4504849970210837E-2</v>
      </c>
      <c r="DN99" s="66">
        <f t="shared" si="103"/>
        <v>2.3619952610175448</v>
      </c>
      <c r="DO99" s="67">
        <f t="shared" si="104"/>
        <v>0.99267550085882705</v>
      </c>
      <c r="DP99" s="67">
        <f t="shared" si="105"/>
        <v>0.4923336813213538</v>
      </c>
      <c r="DQ99" s="67">
        <f t="shared" si="106"/>
        <v>1.6501909863232342</v>
      </c>
      <c r="DR99" s="67">
        <f t="shared" si="107"/>
        <v>1.4154411759333669</v>
      </c>
      <c r="DS99" s="66">
        <f t="shared" si="108"/>
        <v>740.6408005766948</v>
      </c>
      <c r="DT99" s="66">
        <f t="shared" si="109"/>
        <v>369.67713529395382</v>
      </c>
      <c r="DU99" s="66">
        <f t="shared" si="110"/>
        <v>2.4504849970210837E-2</v>
      </c>
      <c r="DV99" s="66">
        <f t="shared" si="111"/>
        <v>2.3619952610175448</v>
      </c>
      <c r="DW99" s="67">
        <f t="shared" si="112"/>
        <v>0.99267550085882705</v>
      </c>
      <c r="DX99" s="67">
        <f t="shared" si="113"/>
        <v>0.4923336813213538</v>
      </c>
      <c r="DY99" s="67">
        <f t="shared" si="114"/>
        <v>1.6501909863232342</v>
      </c>
      <c r="DZ99" s="67">
        <f t="shared" si="115"/>
        <v>1.4154411759333669</v>
      </c>
      <c r="EA99" s="66">
        <f t="shared" si="116"/>
        <v>740.6408005766948</v>
      </c>
      <c r="EB99" s="66">
        <f t="shared" si="117"/>
        <v>369.67713529395382</v>
      </c>
      <c r="EC99" s="66">
        <f t="shared" si="118"/>
        <v>2.4504849970210837E-2</v>
      </c>
      <c r="ED99" s="66">
        <f t="shared" si="119"/>
        <v>2.3619952610175448</v>
      </c>
      <c r="EE99" s="67">
        <f t="shared" si="120"/>
        <v>0.99267550085882705</v>
      </c>
      <c r="EF99" s="67">
        <f t="shared" si="121"/>
        <v>0.4923336813213538</v>
      </c>
      <c r="EG99" s="67">
        <f t="shared" si="122"/>
        <v>1.6501909863232342</v>
      </c>
      <c r="EH99" s="67">
        <f t="shared" si="123"/>
        <v>1.4154411759333669</v>
      </c>
      <c r="EI99" s="66">
        <f t="shared" si="124"/>
        <v>740.6408005766948</v>
      </c>
      <c r="EJ99" s="66">
        <f t="shared" si="125"/>
        <v>369.67713529395382</v>
      </c>
      <c r="EK99" s="66">
        <f t="shared" si="126"/>
        <v>2.4504849970210837E-2</v>
      </c>
      <c r="EL99" s="66">
        <f t="shared" si="127"/>
        <v>2.3619952610175448</v>
      </c>
      <c r="EM99" s="67">
        <f t="shared" si="128"/>
        <v>0.99267550085882705</v>
      </c>
      <c r="EN99" s="67">
        <f t="shared" si="129"/>
        <v>0.4923336813213538</v>
      </c>
      <c r="EO99" s="67">
        <f t="shared" si="130"/>
        <v>1.6501909863232342</v>
      </c>
      <c r="EP99" s="67">
        <f t="shared" si="131"/>
        <v>1.4154411759333669</v>
      </c>
      <c r="EQ99" s="66">
        <f t="shared" si="132"/>
        <v>0.43064295731101659</v>
      </c>
      <c r="ER99" s="66">
        <f t="shared" si="133"/>
        <v>96.527135293953847</v>
      </c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</row>
    <row r="100" spans="19:160" x14ac:dyDescent="0.25">
      <c r="S100" s="50">
        <v>0.38</v>
      </c>
      <c r="T100" s="56">
        <f t="shared" si="5"/>
        <v>381.23664013485165</v>
      </c>
      <c r="U100" s="66">
        <f t="shared" si="6"/>
        <v>2.3761836571089674E-2</v>
      </c>
      <c r="V100" s="66">
        <f t="shared" si="7"/>
        <v>2.2903770250466993</v>
      </c>
      <c r="W100" s="67">
        <f t="shared" si="8"/>
        <v>0.99289679688123245</v>
      </c>
      <c r="X100" s="67">
        <f t="shared" si="9"/>
        <v>0.50302615736840273</v>
      </c>
      <c r="Y100" s="67">
        <f t="shared" si="10"/>
        <v>1.6072197160945416</v>
      </c>
      <c r="Z100" s="67">
        <f t="shared" si="11"/>
        <v>1.4204070483366946</v>
      </c>
      <c r="AA100" s="66">
        <f t="shared" si="12"/>
        <v>751.31286914564748</v>
      </c>
      <c r="AB100" s="66">
        <f t="shared" si="13"/>
        <v>370.05637576657671</v>
      </c>
      <c r="AC100" s="66">
        <f t="shared" si="14"/>
        <v>2.4479736956376105E-2</v>
      </c>
      <c r="AD100" s="66">
        <f t="shared" si="15"/>
        <v>2.3595746455173634</v>
      </c>
      <c r="AE100" s="67">
        <f t="shared" si="16"/>
        <v>0.99268297960907503</v>
      </c>
      <c r="AF100" s="67">
        <f t="shared" si="17"/>
        <v>0.49269133632950529</v>
      </c>
      <c r="AG100" s="67">
        <f t="shared" si="18"/>
        <v>1.6128164381768029</v>
      </c>
      <c r="AH100" s="67">
        <f t="shared" si="19"/>
        <v>1.4344423638102375</v>
      </c>
      <c r="AI100" s="66">
        <f t="shared" si="20"/>
        <v>740.77082884982906</v>
      </c>
      <c r="AJ100" s="66">
        <f t="shared" si="21"/>
        <v>369.68178274181264</v>
      </c>
      <c r="AK100" s="66">
        <f t="shared" si="22"/>
        <v>2.4504541907931759E-2</v>
      </c>
      <c r="AL100" s="66">
        <f t="shared" si="23"/>
        <v>2.3619655672367554</v>
      </c>
      <c r="AM100" s="67">
        <f t="shared" si="24"/>
        <v>0.99267559260059446</v>
      </c>
      <c r="AN100" s="67">
        <f t="shared" si="25"/>
        <v>0.49233806711541089</v>
      </c>
      <c r="AO100" s="67">
        <f t="shared" si="26"/>
        <v>1.6129960728291277</v>
      </c>
      <c r="AP100" s="67">
        <f t="shared" si="27"/>
        <v>1.4349267138280373</v>
      </c>
      <c r="AQ100" s="66">
        <f t="shared" si="28"/>
        <v>740.38701921102597</v>
      </c>
      <c r="AR100" s="66">
        <f t="shared" si="29"/>
        <v>369.66806276386308</v>
      </c>
      <c r="AS100" s="66">
        <f t="shared" si="30"/>
        <v>2.4505451377286852E-2</v>
      </c>
      <c r="AT100" s="66">
        <f t="shared" si="31"/>
        <v>2.3620532299773718</v>
      </c>
      <c r="AU100" s="67">
        <f t="shared" si="32"/>
        <v>0.99267532175822204</v>
      </c>
      <c r="AV100" s="67">
        <f t="shared" si="33"/>
        <v>0.49232511937438483</v>
      </c>
      <c r="AW100" s="67">
        <f t="shared" si="34"/>
        <v>1.6130026417776828</v>
      </c>
      <c r="AX100" s="67">
        <f t="shared" si="35"/>
        <v>1.4349444715837187</v>
      </c>
      <c r="AY100" s="66">
        <f t="shared" si="36"/>
        <v>740.37292175723803</v>
      </c>
      <c r="AZ100" s="66">
        <f t="shared" si="37"/>
        <v>369.66755871393536</v>
      </c>
      <c r="BA100" s="66">
        <f t="shared" si="38"/>
        <v>2.4505484791014144E-2</v>
      </c>
      <c r="BB100" s="66">
        <f t="shared" si="39"/>
        <v>2.3620564506894191</v>
      </c>
      <c r="BC100" s="67">
        <f t="shared" si="40"/>
        <v>0.99267531180752733</v>
      </c>
      <c r="BD100" s="67">
        <f t="shared" si="41"/>
        <v>0.49232464368338175</v>
      </c>
      <c r="BE100" s="67">
        <f t="shared" si="42"/>
        <v>1.6130028830962415</v>
      </c>
      <c r="BF100" s="67">
        <f t="shared" si="43"/>
        <v>1.4349451239990529</v>
      </c>
      <c r="BG100" s="66">
        <f t="shared" si="44"/>
        <v>740.37240378564718</v>
      </c>
      <c r="BH100" s="66">
        <f t="shared" si="45"/>
        <v>369.66754019387827</v>
      </c>
      <c r="BI100" s="66">
        <f t="shared" si="46"/>
        <v>2.4505486018719928E-2</v>
      </c>
      <c r="BJ100" s="66">
        <f t="shared" si="47"/>
        <v>2.3620565690266155</v>
      </c>
      <c r="BK100" s="67">
        <f t="shared" si="48"/>
        <v>0.99267531144191345</v>
      </c>
      <c r="BL100" s="67">
        <f t="shared" si="49"/>
        <v>0.49232462620528661</v>
      </c>
      <c r="BM100" s="67">
        <f t="shared" si="50"/>
        <v>1.6130028919628707</v>
      </c>
      <c r="BN100" s="67">
        <f t="shared" si="51"/>
        <v>1.4349451479704591</v>
      </c>
      <c r="BO100" s="66">
        <f t="shared" si="52"/>
        <v>740.37238475400068</v>
      </c>
      <c r="BP100" s="66">
        <f t="shared" si="53"/>
        <v>369.66753951340218</v>
      </c>
      <c r="BQ100" s="66">
        <f t="shared" si="54"/>
        <v>2.4505486063829105E-2</v>
      </c>
      <c r="BR100" s="66">
        <f t="shared" si="55"/>
        <v>2.3620565733746384</v>
      </c>
      <c r="BS100" s="67">
        <f t="shared" si="56"/>
        <v>0.99267531142847976</v>
      </c>
      <c r="BT100" s="67">
        <f t="shared" si="57"/>
        <v>0.49232462556309503</v>
      </c>
      <c r="BU100" s="67">
        <f t="shared" si="58"/>
        <v>1.6130028922886546</v>
      </c>
      <c r="BV100" s="67">
        <f t="shared" si="59"/>
        <v>1.4349451488512321</v>
      </c>
      <c r="BW100" s="66">
        <f t="shared" si="60"/>
        <v>740.37238405472738</v>
      </c>
      <c r="BX100" s="66">
        <f t="shared" si="61"/>
        <v>369.66753948839971</v>
      </c>
      <c r="BY100" s="66">
        <f t="shared" si="62"/>
        <v>2.4505486065486533E-2</v>
      </c>
      <c r="BZ100" s="66">
        <f t="shared" si="63"/>
        <v>2.3620565735343964</v>
      </c>
      <c r="CA100" s="67">
        <f t="shared" si="64"/>
        <v>0.99267531142798615</v>
      </c>
      <c r="CB100" s="67">
        <f t="shared" si="65"/>
        <v>0.49232462553949913</v>
      </c>
      <c r="CC100" s="67">
        <f t="shared" si="66"/>
        <v>1.6130028923006243</v>
      </c>
      <c r="CD100" s="67">
        <f t="shared" si="67"/>
        <v>1.434945148883594</v>
      </c>
      <c r="CE100" s="66">
        <f t="shared" si="68"/>
        <v>740.37238402903415</v>
      </c>
      <c r="CF100" s="66">
        <f t="shared" si="69"/>
        <v>369.66753948748101</v>
      </c>
      <c r="CG100" s="66">
        <f t="shared" si="70"/>
        <v>2.4505486065547432E-2</v>
      </c>
      <c r="CH100" s="66">
        <f t="shared" si="71"/>
        <v>2.3620565735402663</v>
      </c>
      <c r="CI100" s="67">
        <f t="shared" si="72"/>
        <v>0.99267531142796805</v>
      </c>
      <c r="CJ100" s="67">
        <f t="shared" si="73"/>
        <v>0.49232462553863221</v>
      </c>
      <c r="CK100" s="67">
        <f t="shared" si="74"/>
        <v>1.6130028923010644</v>
      </c>
      <c r="CL100" s="67">
        <f t="shared" si="75"/>
        <v>1.4349451488847833</v>
      </c>
      <c r="CM100" s="66">
        <f t="shared" si="76"/>
        <v>740.37238402808987</v>
      </c>
      <c r="CN100" s="66">
        <f t="shared" si="77"/>
        <v>369.66753948744724</v>
      </c>
      <c r="CO100" s="66">
        <f t="shared" si="78"/>
        <v>2.450548606554967E-2</v>
      </c>
      <c r="CP100" s="66">
        <f t="shared" si="79"/>
        <v>2.3620565735404822</v>
      </c>
      <c r="CQ100" s="67">
        <f t="shared" si="80"/>
        <v>0.99267531142796739</v>
      </c>
      <c r="CR100" s="67">
        <f t="shared" si="81"/>
        <v>0.49232462553860035</v>
      </c>
      <c r="CS100" s="67">
        <f t="shared" si="82"/>
        <v>1.6130028923010804</v>
      </c>
      <c r="CT100" s="67">
        <f t="shared" si="83"/>
        <v>1.4349451488848268</v>
      </c>
      <c r="CU100" s="66">
        <f t="shared" si="84"/>
        <v>740.37238402805531</v>
      </c>
      <c r="CV100" s="66">
        <f t="shared" si="85"/>
        <v>369.66753948744599</v>
      </c>
      <c r="CW100" s="66">
        <f t="shared" si="86"/>
        <v>2.4505486065549757E-2</v>
      </c>
      <c r="CX100" s="66">
        <f t="shared" si="87"/>
        <v>2.3620565735404901</v>
      </c>
      <c r="CY100" s="67">
        <f t="shared" si="88"/>
        <v>0.99267531142796739</v>
      </c>
      <c r="CZ100" s="67">
        <f t="shared" si="89"/>
        <v>0.49232462553859913</v>
      </c>
      <c r="DA100" s="67">
        <f t="shared" si="90"/>
        <v>1.6130028923010811</v>
      </c>
      <c r="DB100" s="67">
        <f t="shared" si="91"/>
        <v>1.4349451488848286</v>
      </c>
      <c r="DC100" s="66">
        <f t="shared" si="92"/>
        <v>740.37238402805372</v>
      </c>
      <c r="DD100" s="66">
        <f t="shared" si="93"/>
        <v>369.66753948744599</v>
      </c>
      <c r="DE100" s="66">
        <f t="shared" si="94"/>
        <v>2.4505486065549757E-2</v>
      </c>
      <c r="DF100" s="66">
        <f t="shared" si="95"/>
        <v>2.3620565735404901</v>
      </c>
      <c r="DG100" s="67">
        <f t="shared" si="96"/>
        <v>0.99267531142796739</v>
      </c>
      <c r="DH100" s="67">
        <f t="shared" si="97"/>
        <v>0.49232462553859913</v>
      </c>
      <c r="DI100" s="67">
        <f t="shared" si="98"/>
        <v>1.6130028923010811</v>
      </c>
      <c r="DJ100" s="67">
        <f t="shared" si="99"/>
        <v>1.4349451488848286</v>
      </c>
      <c r="DK100" s="66">
        <f t="shared" si="100"/>
        <v>740.37238402805372</v>
      </c>
      <c r="DL100" s="66">
        <f t="shared" si="101"/>
        <v>369.66753948744599</v>
      </c>
      <c r="DM100" s="66">
        <f t="shared" si="102"/>
        <v>2.4505486065549757E-2</v>
      </c>
      <c r="DN100" s="66">
        <f t="shared" si="103"/>
        <v>2.3620565735404901</v>
      </c>
      <c r="DO100" s="67">
        <f t="shared" si="104"/>
        <v>0.99267531142796739</v>
      </c>
      <c r="DP100" s="67">
        <f t="shared" si="105"/>
        <v>0.49232462553859913</v>
      </c>
      <c r="DQ100" s="67">
        <f t="shared" si="106"/>
        <v>1.6130028923010811</v>
      </c>
      <c r="DR100" s="67">
        <f t="shared" si="107"/>
        <v>1.4349451488848286</v>
      </c>
      <c r="DS100" s="66">
        <f t="shared" si="108"/>
        <v>740.37238402805372</v>
      </c>
      <c r="DT100" s="66">
        <f t="shared" si="109"/>
        <v>369.66753948744599</v>
      </c>
      <c r="DU100" s="66">
        <f t="shared" si="110"/>
        <v>2.4505486065549757E-2</v>
      </c>
      <c r="DV100" s="66">
        <f t="shared" si="111"/>
        <v>2.3620565735404901</v>
      </c>
      <c r="DW100" s="67">
        <f t="shared" si="112"/>
        <v>0.99267531142796739</v>
      </c>
      <c r="DX100" s="67">
        <f t="shared" si="113"/>
        <v>0.49232462553859913</v>
      </c>
      <c r="DY100" s="67">
        <f t="shared" si="114"/>
        <v>1.6130028923010811</v>
      </c>
      <c r="DZ100" s="67">
        <f t="shared" si="115"/>
        <v>1.4349451488848286</v>
      </c>
      <c r="EA100" s="66">
        <f t="shared" si="116"/>
        <v>740.37238402805372</v>
      </c>
      <c r="EB100" s="66">
        <f t="shared" si="117"/>
        <v>369.66753948744599</v>
      </c>
      <c r="EC100" s="66">
        <f t="shared" si="118"/>
        <v>2.4505486065549757E-2</v>
      </c>
      <c r="ED100" s="66">
        <f t="shared" si="119"/>
        <v>2.3620565735404901</v>
      </c>
      <c r="EE100" s="67">
        <f t="shared" si="120"/>
        <v>0.99267531142796739</v>
      </c>
      <c r="EF100" s="67">
        <f t="shared" si="121"/>
        <v>0.49232462553859913</v>
      </c>
      <c r="EG100" s="67">
        <f t="shared" si="122"/>
        <v>1.6130028923010811</v>
      </c>
      <c r="EH100" s="67">
        <f t="shared" si="123"/>
        <v>1.4349451488848286</v>
      </c>
      <c r="EI100" s="66">
        <f t="shared" si="124"/>
        <v>740.37238402805372</v>
      </c>
      <c r="EJ100" s="66">
        <f t="shared" si="125"/>
        <v>369.66753948744599</v>
      </c>
      <c r="EK100" s="66">
        <f t="shared" si="126"/>
        <v>2.4505486065549757E-2</v>
      </c>
      <c r="EL100" s="66">
        <f t="shared" si="127"/>
        <v>2.3620565735404901</v>
      </c>
      <c r="EM100" s="67">
        <f t="shared" si="128"/>
        <v>0.99267531142796739</v>
      </c>
      <c r="EN100" s="67">
        <f t="shared" si="129"/>
        <v>0.49232462553859913</v>
      </c>
      <c r="EO100" s="67">
        <f t="shared" si="130"/>
        <v>1.6130028923010811</v>
      </c>
      <c r="EP100" s="67">
        <f t="shared" si="131"/>
        <v>1.4349451488848286</v>
      </c>
      <c r="EQ100" s="66">
        <f t="shared" si="132"/>
        <v>0.43215817773611453</v>
      </c>
      <c r="ER100" s="66">
        <f t="shared" si="133"/>
        <v>96.517539487446015</v>
      </c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</row>
    <row r="101" spans="19:160" x14ac:dyDescent="0.25">
      <c r="S101" s="50">
        <v>0.39</v>
      </c>
      <c r="T101" s="56">
        <f t="shared" si="5"/>
        <v>381.20418268746397</v>
      </c>
      <c r="U101" s="66">
        <f t="shared" si="6"/>
        <v>2.3763859761273223E-2</v>
      </c>
      <c r="V101" s="66">
        <f t="shared" si="7"/>
        <v>2.2905720381005024</v>
      </c>
      <c r="W101" s="67">
        <f t="shared" si="8"/>
        <v>0.99289619423569953</v>
      </c>
      <c r="X101" s="67">
        <f t="shared" si="9"/>
        <v>0.50299672922911454</v>
      </c>
      <c r="Y101" s="67">
        <f t="shared" si="10"/>
        <v>1.5729150124734952</v>
      </c>
      <c r="Z101" s="67">
        <f t="shared" si="11"/>
        <v>1.4397699603975624</v>
      </c>
      <c r="AA101" s="66">
        <f t="shared" si="12"/>
        <v>751.00157274979244</v>
      </c>
      <c r="AB101" s="66">
        <f t="shared" si="13"/>
        <v>370.04537610626778</v>
      </c>
      <c r="AC101" s="66">
        <f t="shared" si="14"/>
        <v>2.4480464620625839E-2</v>
      </c>
      <c r="AD101" s="66">
        <f t="shared" si="15"/>
        <v>2.3596447842658796</v>
      </c>
      <c r="AE101" s="67">
        <f t="shared" si="16"/>
        <v>0.99268276290712398</v>
      </c>
      <c r="AF101" s="67">
        <f t="shared" si="17"/>
        <v>0.4926809694124536</v>
      </c>
      <c r="AG101" s="67">
        <f t="shared" si="18"/>
        <v>1.5778317793291115</v>
      </c>
      <c r="AH101" s="67">
        <f t="shared" si="19"/>
        <v>1.4542871543042033</v>
      </c>
      <c r="AI101" s="66">
        <f t="shared" si="20"/>
        <v>740.52546137938202</v>
      </c>
      <c r="AJ101" s="66">
        <f t="shared" si="21"/>
        <v>369.67301230246449</v>
      </c>
      <c r="AK101" s="66">
        <f t="shared" si="22"/>
        <v>2.4505123274684012E-2</v>
      </c>
      <c r="AL101" s="66">
        <f t="shared" si="23"/>
        <v>2.3620216045320421</v>
      </c>
      <c r="AM101" s="67">
        <f t="shared" si="24"/>
        <v>0.99267541946803395</v>
      </c>
      <c r="AN101" s="67">
        <f t="shared" si="25"/>
        <v>0.49232979039688751</v>
      </c>
      <c r="AO101" s="67">
        <f t="shared" si="26"/>
        <v>1.5779881363029142</v>
      </c>
      <c r="AP101" s="67">
        <f t="shared" si="27"/>
        <v>1.4547858739822783</v>
      </c>
      <c r="AQ101" s="66">
        <f t="shared" si="28"/>
        <v>740.14553452341147</v>
      </c>
      <c r="AR101" s="66">
        <f t="shared" si="29"/>
        <v>369.65942747287056</v>
      </c>
      <c r="AS101" s="66">
        <f t="shared" si="30"/>
        <v>2.4506023827731285E-2</v>
      </c>
      <c r="AT101" s="66">
        <f t="shared" si="31"/>
        <v>2.3621084078396546</v>
      </c>
      <c r="AU101" s="67">
        <f t="shared" si="32"/>
        <v>0.99267515128100792</v>
      </c>
      <c r="AV101" s="67">
        <f t="shared" si="33"/>
        <v>0.49231696980754586</v>
      </c>
      <c r="AW101" s="67">
        <f t="shared" si="34"/>
        <v>1.5779938305471681</v>
      </c>
      <c r="AX101" s="67">
        <f t="shared" si="35"/>
        <v>1.4548040864742779</v>
      </c>
      <c r="AY101" s="66">
        <f t="shared" si="36"/>
        <v>740.13163451361629</v>
      </c>
      <c r="AZ101" s="66">
        <f t="shared" si="37"/>
        <v>369.65893035004694</v>
      </c>
      <c r="BA101" s="66">
        <f t="shared" si="38"/>
        <v>2.4506056783796352E-2</v>
      </c>
      <c r="BB101" s="66">
        <f t="shared" si="39"/>
        <v>2.3621115844381486</v>
      </c>
      <c r="BC101" s="67">
        <f t="shared" si="40"/>
        <v>0.99267514146660796</v>
      </c>
      <c r="BD101" s="67">
        <f t="shared" si="41"/>
        <v>0.4923165006397659</v>
      </c>
      <c r="BE101" s="67">
        <f t="shared" si="42"/>
        <v>1.5779940389086764</v>
      </c>
      <c r="BF101" s="67">
        <f t="shared" si="43"/>
        <v>1.4548047529655002</v>
      </c>
      <c r="BG101" s="66">
        <f t="shared" si="44"/>
        <v>740.13112580457562</v>
      </c>
      <c r="BH101" s="66">
        <f t="shared" si="45"/>
        <v>369.65891215632689</v>
      </c>
      <c r="BI101" s="66">
        <f t="shared" si="46"/>
        <v>2.4506057989925358E-2</v>
      </c>
      <c r="BJ101" s="66">
        <f t="shared" si="47"/>
        <v>2.3621117006955834</v>
      </c>
      <c r="BK101" s="67">
        <f t="shared" si="48"/>
        <v>0.99267514110741972</v>
      </c>
      <c r="BL101" s="67">
        <f t="shared" si="49"/>
        <v>0.49231648346913021</v>
      </c>
      <c r="BM101" s="67">
        <f t="shared" si="50"/>
        <v>1.5779940465342805</v>
      </c>
      <c r="BN101" s="67">
        <f t="shared" si="51"/>
        <v>1.4548047773578032</v>
      </c>
      <c r="BO101" s="66">
        <f t="shared" si="52"/>
        <v>740.13110718675171</v>
      </c>
      <c r="BP101" s="66">
        <f t="shared" si="53"/>
        <v>369.65891149046979</v>
      </c>
      <c r="BQ101" s="66">
        <f t="shared" si="54"/>
        <v>2.4506058034067493E-2</v>
      </c>
      <c r="BR101" s="66">
        <f t="shared" si="55"/>
        <v>2.3621117049503946</v>
      </c>
      <c r="BS101" s="67">
        <f t="shared" si="56"/>
        <v>0.99267514109427402</v>
      </c>
      <c r="BT101" s="67">
        <f t="shared" si="57"/>
        <v>0.49231648284071611</v>
      </c>
      <c r="BU101" s="67">
        <f t="shared" si="58"/>
        <v>1.5779940468133637</v>
      </c>
      <c r="BV101" s="67">
        <f t="shared" si="59"/>
        <v>1.4548047782505171</v>
      </c>
      <c r="BW101" s="66">
        <f t="shared" si="60"/>
        <v>740.13110650537374</v>
      </c>
      <c r="BX101" s="66">
        <f t="shared" si="61"/>
        <v>369.65891146610068</v>
      </c>
      <c r="BY101" s="66">
        <f t="shared" si="62"/>
        <v>2.4506058035683009E-2</v>
      </c>
      <c r="BZ101" s="66">
        <f t="shared" si="63"/>
        <v>2.3621117051061122</v>
      </c>
      <c r="CA101" s="67">
        <f t="shared" si="64"/>
        <v>0.99267514109379296</v>
      </c>
      <c r="CB101" s="67">
        <f t="shared" si="65"/>
        <v>0.49231648281771739</v>
      </c>
      <c r="CC101" s="67">
        <f t="shared" si="66"/>
        <v>1.5779940468235776</v>
      </c>
      <c r="CD101" s="67">
        <f t="shared" si="67"/>
        <v>1.4548047782831888</v>
      </c>
      <c r="CE101" s="66">
        <f t="shared" si="68"/>
        <v>740.13110648043619</v>
      </c>
      <c r="CF101" s="66">
        <f t="shared" si="69"/>
        <v>369.6589114652088</v>
      </c>
      <c r="CG101" s="66">
        <f t="shared" si="70"/>
        <v>2.4506058035742136E-2</v>
      </c>
      <c r="CH101" s="66">
        <f t="shared" si="71"/>
        <v>2.3621117051118112</v>
      </c>
      <c r="CI101" s="67">
        <f t="shared" si="72"/>
        <v>0.9926751410937753</v>
      </c>
      <c r="CJ101" s="67">
        <f t="shared" si="73"/>
        <v>0.49231648281687568</v>
      </c>
      <c r="CK101" s="67">
        <f t="shared" si="74"/>
        <v>1.5779940468239515</v>
      </c>
      <c r="CL101" s="67">
        <f t="shared" si="75"/>
        <v>1.4548047782843845</v>
      </c>
      <c r="CM101" s="66">
        <f t="shared" si="76"/>
        <v>740.13110647952362</v>
      </c>
      <c r="CN101" s="66">
        <f t="shared" si="77"/>
        <v>369.65891146517617</v>
      </c>
      <c r="CO101" s="66">
        <f t="shared" si="78"/>
        <v>2.4506058035744301E-2</v>
      </c>
      <c r="CP101" s="66">
        <f t="shared" si="79"/>
        <v>2.3621117051120204</v>
      </c>
      <c r="CQ101" s="67">
        <f t="shared" si="80"/>
        <v>0.99267514109377464</v>
      </c>
      <c r="CR101" s="67">
        <f t="shared" si="81"/>
        <v>0.49231648281684476</v>
      </c>
      <c r="CS101" s="67">
        <f t="shared" si="82"/>
        <v>1.5779940468239653</v>
      </c>
      <c r="CT101" s="67">
        <f t="shared" si="83"/>
        <v>1.4548047782844284</v>
      </c>
      <c r="CU101" s="66">
        <f t="shared" si="84"/>
        <v>740.1311064794902</v>
      </c>
      <c r="CV101" s="66">
        <f t="shared" si="85"/>
        <v>369.65891146517492</v>
      </c>
      <c r="CW101" s="66">
        <f t="shared" si="86"/>
        <v>2.450605803574438E-2</v>
      </c>
      <c r="CX101" s="66">
        <f t="shared" si="87"/>
        <v>2.3621117051120279</v>
      </c>
      <c r="CY101" s="67">
        <f t="shared" si="88"/>
        <v>0.99267514109377464</v>
      </c>
      <c r="CZ101" s="67">
        <f t="shared" si="89"/>
        <v>0.4923164828168437</v>
      </c>
      <c r="DA101" s="67">
        <f t="shared" si="90"/>
        <v>1.5779940468239657</v>
      </c>
      <c r="DB101" s="67">
        <f t="shared" si="91"/>
        <v>1.4548047782844298</v>
      </c>
      <c r="DC101" s="66">
        <f t="shared" si="92"/>
        <v>740.13110647948895</v>
      </c>
      <c r="DD101" s="66">
        <f t="shared" si="93"/>
        <v>369.65891146517492</v>
      </c>
      <c r="DE101" s="66">
        <f t="shared" si="94"/>
        <v>2.450605803574438E-2</v>
      </c>
      <c r="DF101" s="66">
        <f t="shared" si="95"/>
        <v>2.3621117051120279</v>
      </c>
      <c r="DG101" s="67">
        <f t="shared" si="96"/>
        <v>0.99267514109377464</v>
      </c>
      <c r="DH101" s="67">
        <f t="shared" si="97"/>
        <v>0.4923164828168437</v>
      </c>
      <c r="DI101" s="67">
        <f t="shared" si="98"/>
        <v>1.5779940468239657</v>
      </c>
      <c r="DJ101" s="67">
        <f t="shared" si="99"/>
        <v>1.4548047782844298</v>
      </c>
      <c r="DK101" s="66">
        <f t="shared" si="100"/>
        <v>740.13110647948895</v>
      </c>
      <c r="DL101" s="66">
        <f t="shared" si="101"/>
        <v>369.65891146517492</v>
      </c>
      <c r="DM101" s="66">
        <f t="shared" si="102"/>
        <v>2.450605803574438E-2</v>
      </c>
      <c r="DN101" s="66">
        <f t="shared" si="103"/>
        <v>2.3621117051120279</v>
      </c>
      <c r="DO101" s="67">
        <f t="shared" si="104"/>
        <v>0.99267514109377464</v>
      </c>
      <c r="DP101" s="67">
        <f t="shared" si="105"/>
        <v>0.4923164828168437</v>
      </c>
      <c r="DQ101" s="67">
        <f t="shared" si="106"/>
        <v>1.5779940468239657</v>
      </c>
      <c r="DR101" s="67">
        <f t="shared" si="107"/>
        <v>1.4548047782844298</v>
      </c>
      <c r="DS101" s="66">
        <f t="shared" si="108"/>
        <v>740.13110647948895</v>
      </c>
      <c r="DT101" s="66">
        <f t="shared" si="109"/>
        <v>369.65891146517492</v>
      </c>
      <c r="DU101" s="66">
        <f t="shared" si="110"/>
        <v>2.450605803574438E-2</v>
      </c>
      <c r="DV101" s="66">
        <f t="shared" si="111"/>
        <v>2.3621117051120279</v>
      </c>
      <c r="DW101" s="67">
        <f t="shared" si="112"/>
        <v>0.99267514109377464</v>
      </c>
      <c r="DX101" s="67">
        <f t="shared" si="113"/>
        <v>0.4923164828168437</v>
      </c>
      <c r="DY101" s="67">
        <f t="shared" si="114"/>
        <v>1.5779940468239657</v>
      </c>
      <c r="DZ101" s="67">
        <f t="shared" si="115"/>
        <v>1.4548047782844298</v>
      </c>
      <c r="EA101" s="66">
        <f t="shared" si="116"/>
        <v>740.13110647948895</v>
      </c>
      <c r="EB101" s="66">
        <f t="shared" si="117"/>
        <v>369.65891146517492</v>
      </c>
      <c r="EC101" s="66">
        <f t="shared" si="118"/>
        <v>2.450605803574438E-2</v>
      </c>
      <c r="ED101" s="66">
        <f t="shared" si="119"/>
        <v>2.3621117051120279</v>
      </c>
      <c r="EE101" s="67">
        <f t="shared" si="120"/>
        <v>0.99267514109377464</v>
      </c>
      <c r="EF101" s="67">
        <f t="shared" si="121"/>
        <v>0.4923164828168437</v>
      </c>
      <c r="EG101" s="67">
        <f t="shared" si="122"/>
        <v>1.5779940468239657</v>
      </c>
      <c r="EH101" s="67">
        <f t="shared" si="123"/>
        <v>1.4548047782844298</v>
      </c>
      <c r="EI101" s="66">
        <f t="shared" si="124"/>
        <v>740.13110647948895</v>
      </c>
      <c r="EJ101" s="66">
        <f t="shared" si="125"/>
        <v>369.65891146517492</v>
      </c>
      <c r="EK101" s="66">
        <f t="shared" si="126"/>
        <v>2.450605803574438E-2</v>
      </c>
      <c r="EL101" s="66">
        <f t="shared" si="127"/>
        <v>2.3621117051120279</v>
      </c>
      <c r="EM101" s="67">
        <f t="shared" si="128"/>
        <v>0.99267514109377464</v>
      </c>
      <c r="EN101" s="67">
        <f t="shared" si="129"/>
        <v>0.4923164828168437</v>
      </c>
      <c r="EO101" s="67">
        <f t="shared" si="130"/>
        <v>1.5779940468239657</v>
      </c>
      <c r="EP101" s="67">
        <f t="shared" si="131"/>
        <v>1.4548047782844298</v>
      </c>
      <c r="EQ101" s="66">
        <f t="shared" si="132"/>
        <v>0.43376290261606781</v>
      </c>
      <c r="ER101" s="66">
        <f t="shared" si="133"/>
        <v>96.508911465174947</v>
      </c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</row>
    <row r="102" spans="19:160" x14ac:dyDescent="0.25">
      <c r="S102" s="61">
        <v>0.4</v>
      </c>
      <c r="T102" s="64">
        <f t="shared" si="5"/>
        <v>381.17172524007617</v>
      </c>
      <c r="U102" s="61">
        <f t="shared" si="6"/>
        <v>2.3765883296013233E-2</v>
      </c>
      <c r="V102" s="61">
        <f t="shared" si="7"/>
        <v>2.29076708436572</v>
      </c>
      <c r="W102" s="65">
        <f t="shared" si="8"/>
        <v>0.99289559148789974</v>
      </c>
      <c r="X102" s="65">
        <f t="shared" si="9"/>
        <v>0.50296729780016058</v>
      </c>
      <c r="Y102" s="65">
        <f t="shared" si="10"/>
        <v>1.5405628688131308</v>
      </c>
      <c r="Z102" s="65">
        <f t="shared" si="11"/>
        <v>1.4594883883512419</v>
      </c>
      <c r="AA102" s="61">
        <f t="shared" si="12"/>
        <v>750.72306874239678</v>
      </c>
      <c r="AB102" s="61">
        <f t="shared" si="13"/>
        <v>370.035532008068</v>
      </c>
      <c r="AC102" s="61">
        <f t="shared" si="14"/>
        <v>2.4481115877267045E-2</v>
      </c>
      <c r="AD102" s="61">
        <f t="shared" si="15"/>
        <v>2.359707558169907</v>
      </c>
      <c r="AE102" s="65">
        <f t="shared" si="16"/>
        <v>0.99268256895977036</v>
      </c>
      <c r="AF102" s="65">
        <f t="shared" si="17"/>
        <v>0.49267169124745092</v>
      </c>
      <c r="AG102" s="65">
        <f t="shared" si="18"/>
        <v>1.5448716428246863</v>
      </c>
      <c r="AH102" s="65">
        <f t="shared" si="19"/>
        <v>1.4744848241768047</v>
      </c>
      <c r="AI102" s="61">
        <f t="shared" si="20"/>
        <v>740.31088667920494</v>
      </c>
      <c r="AJ102" s="61">
        <f t="shared" si="21"/>
        <v>369.66534057647448</v>
      </c>
      <c r="AK102" s="61">
        <f t="shared" si="22"/>
        <v>2.4505631833562757E-2</v>
      </c>
      <c r="AL102" s="61">
        <f t="shared" si="23"/>
        <v>2.3620706239572993</v>
      </c>
      <c r="AM102" s="65">
        <f t="shared" si="24"/>
        <v>0.99267526801787598</v>
      </c>
      <c r="AN102" s="65">
        <f t="shared" si="25"/>
        <v>0.49232255033311451</v>
      </c>
      <c r="AO102" s="65">
        <f t="shared" si="26"/>
        <v>1.5450073643308788</v>
      </c>
      <c r="AP102" s="65">
        <f t="shared" si="27"/>
        <v>1.4749977976123496</v>
      </c>
      <c r="AQ102" s="61">
        <f t="shared" si="28"/>
        <v>739.93467934879948</v>
      </c>
      <c r="AR102" s="61">
        <f t="shared" si="29"/>
        <v>369.65188558479986</v>
      </c>
      <c r="AS102" s="61">
        <f t="shared" si="30"/>
        <v>2.4506523816223091E-2</v>
      </c>
      <c r="AT102" s="61">
        <f t="shared" si="31"/>
        <v>2.3621566011748372</v>
      </c>
      <c r="AU102" s="65">
        <f t="shared" si="32"/>
        <v>0.99267500238317363</v>
      </c>
      <c r="AV102" s="65">
        <f t="shared" si="33"/>
        <v>0.49230985193997845</v>
      </c>
      <c r="AW102" s="65">
        <f t="shared" si="34"/>
        <v>1.5450122875573169</v>
      </c>
      <c r="AX102" s="65">
        <f t="shared" si="35"/>
        <v>1.4750164600895683</v>
      </c>
      <c r="AY102" s="61">
        <f t="shared" si="36"/>
        <v>739.92096707204507</v>
      </c>
      <c r="AZ102" s="61">
        <f t="shared" si="37"/>
        <v>369.65139506195806</v>
      </c>
      <c r="BA102" s="61">
        <f t="shared" si="38"/>
        <v>2.4506556336077921E-2</v>
      </c>
      <c r="BB102" s="61">
        <f t="shared" si="39"/>
        <v>2.362159735727511</v>
      </c>
      <c r="BC102" s="65">
        <f t="shared" si="40"/>
        <v>0.99267499269867954</v>
      </c>
      <c r="BD102" s="65">
        <f t="shared" si="41"/>
        <v>0.49230938898884724</v>
      </c>
      <c r="BE102" s="65">
        <f t="shared" si="42"/>
        <v>1.5450124670283656</v>
      </c>
      <c r="BF102" s="65">
        <f t="shared" si="43"/>
        <v>1.4750171404832426</v>
      </c>
      <c r="BG102" s="61">
        <f t="shared" si="44"/>
        <v>739.92046711817727</v>
      </c>
      <c r="BH102" s="61">
        <f t="shared" si="45"/>
        <v>369.65137717720256</v>
      </c>
      <c r="BI102" s="61">
        <f t="shared" si="46"/>
        <v>2.4506557521772863E-2</v>
      </c>
      <c r="BJ102" s="61">
        <f t="shared" si="47"/>
        <v>2.3621598500153289</v>
      </c>
      <c r="BK102" s="65">
        <f t="shared" si="48"/>
        <v>0.99267499234557666</v>
      </c>
      <c r="BL102" s="65">
        <f t="shared" si="49"/>
        <v>0.49230937210935782</v>
      </c>
      <c r="BM102" s="65">
        <f t="shared" si="50"/>
        <v>1.5450124735719699</v>
      </c>
      <c r="BN102" s="65">
        <f t="shared" si="51"/>
        <v>1.4750171652908335</v>
      </c>
      <c r="BO102" s="61">
        <f t="shared" si="52"/>
        <v>739.92044888949329</v>
      </c>
      <c r="BP102" s="61">
        <f t="shared" si="53"/>
        <v>369.65137652511112</v>
      </c>
      <c r="BQ102" s="61">
        <f t="shared" si="54"/>
        <v>2.4506557565004181E-2</v>
      </c>
      <c r="BR102" s="61">
        <f t="shared" si="55"/>
        <v>2.3621598541823476</v>
      </c>
      <c r="BS102" s="65">
        <f t="shared" si="56"/>
        <v>0.99267499233270229</v>
      </c>
      <c r="BT102" s="65">
        <f t="shared" si="57"/>
        <v>0.49230937149391912</v>
      </c>
      <c r="BU102" s="65">
        <f t="shared" si="58"/>
        <v>1.5450124738105544</v>
      </c>
      <c r="BV102" s="65">
        <f t="shared" si="59"/>
        <v>1.4750171661953366</v>
      </c>
      <c r="BW102" s="61">
        <f t="shared" si="60"/>
        <v>739.9204482248623</v>
      </c>
      <c r="BX102" s="61">
        <f t="shared" si="61"/>
        <v>369.65137650133533</v>
      </c>
      <c r="BY102" s="61">
        <f t="shared" si="62"/>
        <v>2.450655756658043E-2</v>
      </c>
      <c r="BZ102" s="61">
        <f t="shared" si="63"/>
        <v>2.3621598543342803</v>
      </c>
      <c r="CA102" s="65">
        <f t="shared" si="64"/>
        <v>0.99267499233223289</v>
      </c>
      <c r="CB102" s="65">
        <f t="shared" si="65"/>
        <v>0.49230937147147974</v>
      </c>
      <c r="CC102" s="65">
        <f t="shared" si="66"/>
        <v>1.5450124738192534</v>
      </c>
      <c r="CD102" s="65">
        <f t="shared" si="67"/>
        <v>1.4750171662283156</v>
      </c>
      <c r="CE102" s="61">
        <f t="shared" si="68"/>
        <v>739.92044820062938</v>
      </c>
      <c r="CF102" s="61">
        <f t="shared" si="69"/>
        <v>369.65137650046847</v>
      </c>
      <c r="CG102" s="61">
        <f t="shared" si="70"/>
        <v>2.4506557566637902E-2</v>
      </c>
      <c r="CH102" s="61">
        <f t="shared" si="71"/>
        <v>2.3621598543398199</v>
      </c>
      <c r="CI102" s="65">
        <f t="shared" si="72"/>
        <v>0.99267499233221579</v>
      </c>
      <c r="CJ102" s="65">
        <f t="shared" si="73"/>
        <v>0.49230937147066156</v>
      </c>
      <c r="CK102" s="65">
        <f t="shared" si="74"/>
        <v>1.5450124738195707</v>
      </c>
      <c r="CL102" s="65">
        <f t="shared" si="75"/>
        <v>1.475017166229518</v>
      </c>
      <c r="CM102" s="61">
        <f t="shared" si="76"/>
        <v>739.92044819974558</v>
      </c>
      <c r="CN102" s="61">
        <f t="shared" si="77"/>
        <v>369.65137650043687</v>
      </c>
      <c r="CO102" s="61">
        <f t="shared" si="78"/>
        <v>2.4506557566639997E-2</v>
      </c>
      <c r="CP102" s="61">
        <f t="shared" si="79"/>
        <v>2.362159854340022</v>
      </c>
      <c r="CQ102" s="65">
        <f t="shared" si="80"/>
        <v>0.99267499233221512</v>
      </c>
      <c r="CR102" s="65">
        <f t="shared" si="81"/>
        <v>0.49230937147063175</v>
      </c>
      <c r="CS102" s="65">
        <f t="shared" si="82"/>
        <v>1.5450124738195823</v>
      </c>
      <c r="CT102" s="65">
        <f t="shared" si="83"/>
        <v>1.4750171662295619</v>
      </c>
      <c r="CU102" s="61">
        <f t="shared" si="84"/>
        <v>739.92044819971295</v>
      </c>
      <c r="CV102" s="61">
        <f t="shared" si="85"/>
        <v>369.65137650043573</v>
      </c>
      <c r="CW102" s="61">
        <f t="shared" si="86"/>
        <v>2.4506557566640073E-2</v>
      </c>
      <c r="CX102" s="61">
        <f t="shared" si="87"/>
        <v>2.3621598543400295</v>
      </c>
      <c r="CY102" s="65">
        <f t="shared" si="88"/>
        <v>0.99267499233221512</v>
      </c>
      <c r="CZ102" s="65">
        <f t="shared" si="89"/>
        <v>0.49230937147063064</v>
      </c>
      <c r="DA102" s="65">
        <f t="shared" si="90"/>
        <v>1.5450124738195827</v>
      </c>
      <c r="DB102" s="65">
        <f t="shared" si="91"/>
        <v>1.4750171662295635</v>
      </c>
      <c r="DC102" s="61">
        <f t="shared" si="92"/>
        <v>739.9204481997125</v>
      </c>
      <c r="DD102" s="61">
        <f t="shared" si="93"/>
        <v>369.65137650043573</v>
      </c>
      <c r="DE102" s="61">
        <f t="shared" si="94"/>
        <v>2.4506557566640073E-2</v>
      </c>
      <c r="DF102" s="61">
        <f t="shared" si="95"/>
        <v>2.3621598543400295</v>
      </c>
      <c r="DG102" s="65">
        <f t="shared" si="96"/>
        <v>0.99267499233221512</v>
      </c>
      <c r="DH102" s="65">
        <f t="shared" si="97"/>
        <v>0.49230937147063064</v>
      </c>
      <c r="DI102" s="65">
        <f t="shared" si="98"/>
        <v>1.5450124738195827</v>
      </c>
      <c r="DJ102" s="65">
        <f t="shared" si="99"/>
        <v>1.4750171662295635</v>
      </c>
      <c r="DK102" s="61">
        <f t="shared" si="100"/>
        <v>739.9204481997125</v>
      </c>
      <c r="DL102" s="61">
        <f t="shared" si="101"/>
        <v>369.65137650043573</v>
      </c>
      <c r="DM102" s="61">
        <f t="shared" si="102"/>
        <v>2.4506557566640073E-2</v>
      </c>
      <c r="DN102" s="61">
        <f t="shared" si="103"/>
        <v>2.3621598543400295</v>
      </c>
      <c r="DO102" s="65">
        <f t="shared" si="104"/>
        <v>0.99267499233221512</v>
      </c>
      <c r="DP102" s="65">
        <f t="shared" si="105"/>
        <v>0.49230937147063064</v>
      </c>
      <c r="DQ102" s="65">
        <f t="shared" si="106"/>
        <v>1.5450124738195827</v>
      </c>
      <c r="DR102" s="65">
        <f t="shared" si="107"/>
        <v>1.4750171662295635</v>
      </c>
      <c r="DS102" s="61">
        <f t="shared" si="108"/>
        <v>739.9204481997125</v>
      </c>
      <c r="DT102" s="61">
        <f t="shared" si="109"/>
        <v>369.65137650043573</v>
      </c>
      <c r="DU102" s="61">
        <f t="shared" si="110"/>
        <v>2.4506557566640073E-2</v>
      </c>
      <c r="DV102" s="61">
        <f t="shared" si="111"/>
        <v>2.3621598543400295</v>
      </c>
      <c r="DW102" s="65">
        <f t="shared" si="112"/>
        <v>0.99267499233221512</v>
      </c>
      <c r="DX102" s="65">
        <f t="shared" si="113"/>
        <v>0.49230937147063064</v>
      </c>
      <c r="DY102" s="65">
        <f t="shared" si="114"/>
        <v>1.5450124738195827</v>
      </c>
      <c r="DZ102" s="65">
        <f t="shared" si="115"/>
        <v>1.4750171662295635</v>
      </c>
      <c r="EA102" s="61">
        <f t="shared" si="116"/>
        <v>739.9204481997125</v>
      </c>
      <c r="EB102" s="61">
        <f t="shared" si="117"/>
        <v>369.65137650043573</v>
      </c>
      <c r="EC102" s="61">
        <f t="shared" si="118"/>
        <v>2.4506557566640073E-2</v>
      </c>
      <c r="ED102" s="61">
        <f t="shared" si="119"/>
        <v>2.3621598543400295</v>
      </c>
      <c r="EE102" s="65">
        <f t="shared" si="120"/>
        <v>0.99267499233221512</v>
      </c>
      <c r="EF102" s="65">
        <f t="shared" si="121"/>
        <v>0.49230937147063064</v>
      </c>
      <c r="EG102" s="65">
        <f t="shared" si="122"/>
        <v>1.5450124738195827</v>
      </c>
      <c r="EH102" s="65">
        <f t="shared" si="123"/>
        <v>1.4750171662295635</v>
      </c>
      <c r="EI102" s="61">
        <f t="shared" si="124"/>
        <v>739.9204481997125</v>
      </c>
      <c r="EJ102" s="61">
        <f t="shared" si="125"/>
        <v>369.65137650043573</v>
      </c>
      <c r="EK102" s="61">
        <f t="shared" si="126"/>
        <v>2.4506557566640073E-2</v>
      </c>
      <c r="EL102" s="61">
        <f t="shared" si="127"/>
        <v>2.3621598543400295</v>
      </c>
      <c r="EM102" s="65">
        <f t="shared" si="128"/>
        <v>0.99267499233221512</v>
      </c>
      <c r="EN102" s="65">
        <f t="shared" si="129"/>
        <v>0.49230937147063064</v>
      </c>
      <c r="EO102" s="65">
        <f t="shared" si="130"/>
        <v>1.5450124738195827</v>
      </c>
      <c r="EP102" s="65">
        <f t="shared" si="131"/>
        <v>1.4750171662295635</v>
      </c>
      <c r="EQ102" s="61">
        <f t="shared" si="132"/>
        <v>0.43546253115591771</v>
      </c>
      <c r="ER102" s="61">
        <f t="shared" si="133"/>
        <v>96.501376500435754</v>
      </c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</row>
    <row r="103" spans="19:160" x14ac:dyDescent="0.25">
      <c r="S103" s="50">
        <v>0.41</v>
      </c>
      <c r="T103" s="56">
        <f t="shared" si="5"/>
        <v>381.13926779268849</v>
      </c>
      <c r="U103" s="66">
        <f t="shared" si="6"/>
        <v>2.3767907175397712E-2</v>
      </c>
      <c r="V103" s="66">
        <f t="shared" si="7"/>
        <v>2.2909621638508351</v>
      </c>
      <c r="W103" s="67">
        <f t="shared" si="8"/>
        <v>0.99289498863780723</v>
      </c>
      <c r="X103" s="67">
        <f t="shared" si="9"/>
        <v>0.50293786308104016</v>
      </c>
      <c r="Y103" s="67">
        <f t="shared" si="10"/>
        <v>1.5100320822944531</v>
      </c>
      <c r="Z103" s="67">
        <f t="shared" si="11"/>
        <v>1.4795602199957905</v>
      </c>
      <c r="AA103" s="66">
        <f t="shared" si="12"/>
        <v>750.48043596254797</v>
      </c>
      <c r="AB103" s="66">
        <f t="shared" si="13"/>
        <v>370.02695339462264</v>
      </c>
      <c r="AC103" s="66">
        <f t="shared" si="14"/>
        <v>2.4481683441407699E-2</v>
      </c>
      <c r="AD103" s="66">
        <f t="shared" si="15"/>
        <v>2.3597622650467978</v>
      </c>
      <c r="AE103" s="67">
        <f t="shared" si="16"/>
        <v>0.992682399936476</v>
      </c>
      <c r="AF103" s="67">
        <f t="shared" si="17"/>
        <v>0.49266360555493433</v>
      </c>
      <c r="AG103" s="67">
        <f t="shared" si="18"/>
        <v>1.5137973243680531</v>
      </c>
      <c r="AH103" s="67">
        <f t="shared" si="19"/>
        <v>1.4950326201075712</v>
      </c>
      <c r="AI103" s="66">
        <f t="shared" si="20"/>
        <v>740.13085630507146</v>
      </c>
      <c r="AJ103" s="66">
        <f t="shared" si="21"/>
        <v>369.65890251781025</v>
      </c>
      <c r="AK103" s="66">
        <f t="shared" si="22"/>
        <v>2.450605862889833E-2</v>
      </c>
      <c r="AL103" s="66">
        <f t="shared" si="23"/>
        <v>2.3621117622854779</v>
      </c>
      <c r="AM103" s="67">
        <f t="shared" si="24"/>
        <v>0.99267514091713194</v>
      </c>
      <c r="AN103" s="67">
        <f t="shared" si="25"/>
        <v>0.49231647437261422</v>
      </c>
      <c r="AO103" s="67">
        <f t="shared" si="26"/>
        <v>1.5139147477921215</v>
      </c>
      <c r="AP103" s="67">
        <f t="shared" si="27"/>
        <v>1.4955596917878575</v>
      </c>
      <c r="AQ103" s="66">
        <f t="shared" si="28"/>
        <v>739.75825230006944</v>
      </c>
      <c r="AR103" s="66">
        <f t="shared" si="29"/>
        <v>369.64557377564745</v>
      </c>
      <c r="AS103" s="66">
        <f t="shared" si="30"/>
        <v>2.4506942272474946E-2</v>
      </c>
      <c r="AT103" s="66">
        <f t="shared" si="31"/>
        <v>2.3621969357080017</v>
      </c>
      <c r="AU103" s="67">
        <f t="shared" si="32"/>
        <v>0.99267487776586316</v>
      </c>
      <c r="AV103" s="67">
        <f t="shared" si="33"/>
        <v>0.49230389484960491</v>
      </c>
      <c r="AW103" s="67">
        <f t="shared" si="34"/>
        <v>1.5139189908831894</v>
      </c>
      <c r="AX103" s="67">
        <f t="shared" si="35"/>
        <v>1.4955787973412815</v>
      </c>
      <c r="AY103" s="66">
        <f t="shared" si="36"/>
        <v>739.74472065873601</v>
      </c>
      <c r="AZ103" s="66">
        <f t="shared" si="37"/>
        <v>369.64508962030629</v>
      </c>
      <c r="BA103" s="66">
        <f t="shared" si="38"/>
        <v>2.4506974371283588E-2</v>
      </c>
      <c r="BB103" s="66">
        <f t="shared" si="39"/>
        <v>2.3622000296765013</v>
      </c>
      <c r="BC103" s="67">
        <f t="shared" si="40"/>
        <v>0.99267486820675899</v>
      </c>
      <c r="BD103" s="67">
        <f t="shared" si="41"/>
        <v>0.49230343789799413</v>
      </c>
      <c r="BE103" s="67">
        <f t="shared" si="42"/>
        <v>1.5139191449976042</v>
      </c>
      <c r="BF103" s="67">
        <f t="shared" si="43"/>
        <v>1.4955794913580858</v>
      </c>
      <c r="BG103" s="66">
        <f t="shared" si="44"/>
        <v>739.74422908314784</v>
      </c>
      <c r="BH103" s="66">
        <f t="shared" si="45"/>
        <v>369.64507203184201</v>
      </c>
      <c r="BI103" s="66">
        <f t="shared" si="46"/>
        <v>2.450697553737527E-2</v>
      </c>
      <c r="BJ103" s="66">
        <f t="shared" si="47"/>
        <v>2.3622001420747831</v>
      </c>
      <c r="BK103" s="67">
        <f t="shared" si="48"/>
        <v>0.99267486785949399</v>
      </c>
      <c r="BL103" s="67">
        <f t="shared" si="49"/>
        <v>0.49230342129777621</v>
      </c>
      <c r="BM103" s="67">
        <f t="shared" si="50"/>
        <v>1.5139191505962781</v>
      </c>
      <c r="BN103" s="67">
        <f t="shared" si="51"/>
        <v>1.4955795165704584</v>
      </c>
      <c r="BO103" s="66">
        <f t="shared" si="52"/>
        <v>739.74421122505464</v>
      </c>
      <c r="BP103" s="66">
        <f t="shared" si="53"/>
        <v>369.64507139288321</v>
      </c>
      <c r="BQ103" s="66">
        <f t="shared" si="54"/>
        <v>2.4506975579737383E-2</v>
      </c>
      <c r="BR103" s="66">
        <f t="shared" si="55"/>
        <v>2.36220014615802</v>
      </c>
      <c r="BS103" s="67">
        <f t="shared" si="56"/>
        <v>0.99267486784687842</v>
      </c>
      <c r="BT103" s="67">
        <f t="shared" si="57"/>
        <v>0.49230342069471877</v>
      </c>
      <c r="BU103" s="67">
        <f t="shared" si="58"/>
        <v>1.5139191507996683</v>
      </c>
      <c r="BV103" s="67">
        <f t="shared" si="59"/>
        <v>1.4955795174863808</v>
      </c>
      <c r="BW103" s="66">
        <f t="shared" si="60"/>
        <v>739.74421057630059</v>
      </c>
      <c r="BX103" s="66">
        <f t="shared" si="61"/>
        <v>369.64507136967097</v>
      </c>
      <c r="BY103" s="66">
        <f t="shared" si="62"/>
        <v>2.4506975581276326E-2</v>
      </c>
      <c r="BZ103" s="66">
        <f t="shared" si="63"/>
        <v>2.3622001463063569</v>
      </c>
      <c r="CA103" s="67">
        <f t="shared" si="64"/>
        <v>0.99267486784642012</v>
      </c>
      <c r="CB103" s="67">
        <f t="shared" si="65"/>
        <v>0.49230342067281074</v>
      </c>
      <c r="CC103" s="67">
        <f t="shared" si="66"/>
        <v>1.5139191508070573</v>
      </c>
      <c r="CD103" s="67">
        <f t="shared" si="67"/>
        <v>1.4955795175196547</v>
      </c>
      <c r="CE103" s="66">
        <f t="shared" si="68"/>
        <v>739.74421055273194</v>
      </c>
      <c r="CF103" s="66">
        <f t="shared" si="69"/>
        <v>369.64507136882764</v>
      </c>
      <c r="CG103" s="66">
        <f t="shared" si="70"/>
        <v>2.450697558133224E-2</v>
      </c>
      <c r="CH103" s="66">
        <f t="shared" si="71"/>
        <v>2.3622001463117464</v>
      </c>
      <c r="CI103" s="67">
        <f t="shared" si="72"/>
        <v>0.99267486784640346</v>
      </c>
      <c r="CJ103" s="67">
        <f t="shared" si="73"/>
        <v>0.49230342067201477</v>
      </c>
      <c r="CK103" s="67">
        <f t="shared" si="74"/>
        <v>1.513919150807326</v>
      </c>
      <c r="CL103" s="67">
        <f t="shared" si="75"/>
        <v>1.4955795175208635</v>
      </c>
      <c r="CM103" s="66">
        <f t="shared" si="76"/>
        <v>739.74421055187588</v>
      </c>
      <c r="CN103" s="66">
        <f t="shared" si="77"/>
        <v>369.64507136879706</v>
      </c>
      <c r="CO103" s="66">
        <f t="shared" si="78"/>
        <v>2.4506975581334266E-2</v>
      </c>
      <c r="CP103" s="66">
        <f t="shared" si="79"/>
        <v>2.3622001463119418</v>
      </c>
      <c r="CQ103" s="67">
        <f t="shared" si="80"/>
        <v>0.99267486784640291</v>
      </c>
      <c r="CR103" s="67">
        <f t="shared" si="81"/>
        <v>0.4923034206719859</v>
      </c>
      <c r="CS103" s="67">
        <f t="shared" si="82"/>
        <v>1.5139191508073353</v>
      </c>
      <c r="CT103" s="67">
        <f t="shared" si="83"/>
        <v>1.4955795175209072</v>
      </c>
      <c r="CU103" s="66">
        <f t="shared" si="84"/>
        <v>739.7442105518453</v>
      </c>
      <c r="CV103" s="66">
        <f t="shared" si="85"/>
        <v>369.64507136879593</v>
      </c>
      <c r="CW103" s="66">
        <f t="shared" si="86"/>
        <v>2.4506975581334342E-2</v>
      </c>
      <c r="CX103" s="66">
        <f t="shared" si="87"/>
        <v>2.3622001463119489</v>
      </c>
      <c r="CY103" s="67">
        <f t="shared" si="88"/>
        <v>0.99267486784640291</v>
      </c>
      <c r="CZ103" s="67">
        <f t="shared" si="89"/>
        <v>0.49230342067198485</v>
      </c>
      <c r="DA103" s="67">
        <f t="shared" si="90"/>
        <v>1.5139191508073357</v>
      </c>
      <c r="DB103" s="67">
        <f t="shared" si="91"/>
        <v>1.4955795175209092</v>
      </c>
      <c r="DC103" s="66">
        <f t="shared" si="92"/>
        <v>739.74421055184405</v>
      </c>
      <c r="DD103" s="66">
        <f t="shared" si="93"/>
        <v>369.64507136879593</v>
      </c>
      <c r="DE103" s="66">
        <f t="shared" si="94"/>
        <v>2.4506975581334342E-2</v>
      </c>
      <c r="DF103" s="66">
        <f t="shared" si="95"/>
        <v>2.3622001463119489</v>
      </c>
      <c r="DG103" s="67">
        <f t="shared" si="96"/>
        <v>0.99267486784640291</v>
      </c>
      <c r="DH103" s="67">
        <f t="shared" si="97"/>
        <v>0.49230342067198485</v>
      </c>
      <c r="DI103" s="67">
        <f t="shared" si="98"/>
        <v>1.5139191508073357</v>
      </c>
      <c r="DJ103" s="67">
        <f t="shared" si="99"/>
        <v>1.4955795175209092</v>
      </c>
      <c r="DK103" s="66">
        <f t="shared" si="100"/>
        <v>739.74421055184405</v>
      </c>
      <c r="DL103" s="66">
        <f t="shared" si="101"/>
        <v>369.64507136879593</v>
      </c>
      <c r="DM103" s="66">
        <f t="shared" si="102"/>
        <v>2.4506975581334342E-2</v>
      </c>
      <c r="DN103" s="66">
        <f t="shared" si="103"/>
        <v>2.3622001463119489</v>
      </c>
      <c r="DO103" s="67">
        <f t="shared" si="104"/>
        <v>0.99267486784640291</v>
      </c>
      <c r="DP103" s="67">
        <f t="shared" si="105"/>
        <v>0.49230342067198485</v>
      </c>
      <c r="DQ103" s="67">
        <f t="shared" si="106"/>
        <v>1.5139191508073357</v>
      </c>
      <c r="DR103" s="67">
        <f t="shared" si="107"/>
        <v>1.4955795175209092</v>
      </c>
      <c r="DS103" s="66">
        <f t="shared" si="108"/>
        <v>739.74421055184405</v>
      </c>
      <c r="DT103" s="66">
        <f t="shared" si="109"/>
        <v>369.64507136879593</v>
      </c>
      <c r="DU103" s="66">
        <f t="shared" si="110"/>
        <v>2.4506975581334342E-2</v>
      </c>
      <c r="DV103" s="66">
        <f t="shared" si="111"/>
        <v>2.3622001463119489</v>
      </c>
      <c r="DW103" s="67">
        <f t="shared" si="112"/>
        <v>0.99267486784640291</v>
      </c>
      <c r="DX103" s="67">
        <f t="shared" si="113"/>
        <v>0.49230342067198485</v>
      </c>
      <c r="DY103" s="67">
        <f t="shared" si="114"/>
        <v>1.5139191508073357</v>
      </c>
      <c r="DZ103" s="67">
        <f t="shared" si="115"/>
        <v>1.4955795175209092</v>
      </c>
      <c r="EA103" s="66">
        <f t="shared" si="116"/>
        <v>739.74421055184405</v>
      </c>
      <c r="EB103" s="66">
        <f t="shared" si="117"/>
        <v>369.64507136879593</v>
      </c>
      <c r="EC103" s="66">
        <f t="shared" si="118"/>
        <v>2.4506975581334342E-2</v>
      </c>
      <c r="ED103" s="66">
        <f t="shared" si="119"/>
        <v>2.3622001463119489</v>
      </c>
      <c r="EE103" s="67">
        <f t="shared" si="120"/>
        <v>0.99267486784640291</v>
      </c>
      <c r="EF103" s="67">
        <f t="shared" si="121"/>
        <v>0.49230342067198485</v>
      </c>
      <c r="EG103" s="67">
        <f t="shared" si="122"/>
        <v>1.5139191508073357</v>
      </c>
      <c r="EH103" s="67">
        <f t="shared" si="123"/>
        <v>1.4955795175209092</v>
      </c>
      <c r="EI103" s="66">
        <f t="shared" si="124"/>
        <v>739.74421055184405</v>
      </c>
      <c r="EJ103" s="66">
        <f t="shared" si="125"/>
        <v>369.64507136879593</v>
      </c>
      <c r="EK103" s="66">
        <f t="shared" si="126"/>
        <v>2.4506975581334342E-2</v>
      </c>
      <c r="EL103" s="66">
        <f t="shared" si="127"/>
        <v>2.3622001463119489</v>
      </c>
      <c r="EM103" s="67">
        <f t="shared" si="128"/>
        <v>0.99267486784640291</v>
      </c>
      <c r="EN103" s="67">
        <f t="shared" si="129"/>
        <v>0.49230342067198485</v>
      </c>
      <c r="EO103" s="67">
        <f t="shared" si="130"/>
        <v>1.5139191508073357</v>
      </c>
      <c r="EP103" s="67">
        <f t="shared" si="131"/>
        <v>1.4955795175209092</v>
      </c>
      <c r="EQ103" s="66">
        <f t="shared" si="132"/>
        <v>0.43726216030702164</v>
      </c>
      <c r="ER103" s="66">
        <f t="shared" si="133"/>
        <v>96.495071368795948</v>
      </c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</row>
    <row r="104" spans="19:160" x14ac:dyDescent="0.25">
      <c r="S104" s="50">
        <v>0.42</v>
      </c>
      <c r="T104" s="56">
        <f t="shared" si="5"/>
        <v>381.10681034530074</v>
      </c>
      <c r="U104" s="66">
        <f t="shared" si="6"/>
        <v>2.3769931399514735E-2</v>
      </c>
      <c r="V104" s="66">
        <f t="shared" si="7"/>
        <v>2.2911572765643369</v>
      </c>
      <c r="W104" s="67">
        <f t="shared" si="8"/>
        <v>0.99289438568539579</v>
      </c>
      <c r="X104" s="67">
        <f t="shared" si="9"/>
        <v>0.50290842507125144</v>
      </c>
      <c r="Y104" s="67">
        <f t="shared" si="10"/>
        <v>1.4812022447610762</v>
      </c>
      <c r="Z104" s="67">
        <f t="shared" si="11"/>
        <v>1.499983468533844</v>
      </c>
      <c r="AA104" s="66">
        <f t="shared" si="12"/>
        <v>750.27706318961782</v>
      </c>
      <c r="AB104" s="66">
        <f t="shared" si="13"/>
        <v>370.01976112676095</v>
      </c>
      <c r="AC104" s="66">
        <f t="shared" si="14"/>
        <v>2.4482159304708834E-2</v>
      </c>
      <c r="AD104" s="66">
        <f t="shared" si="15"/>
        <v>2.3598081329816574</v>
      </c>
      <c r="AE104" s="67">
        <f t="shared" si="16"/>
        <v>0.99268225822214895</v>
      </c>
      <c r="AF104" s="67">
        <f t="shared" si="17"/>
        <v>0.49265682636292635</v>
      </c>
      <c r="AG104" s="67">
        <f t="shared" si="18"/>
        <v>1.4844817520934024</v>
      </c>
      <c r="AH104" s="67">
        <f t="shared" si="19"/>
        <v>1.5159278834030987</v>
      </c>
      <c r="AI104" s="66">
        <f t="shared" si="20"/>
        <v>739.98939564157331</v>
      </c>
      <c r="AJ104" s="66">
        <f t="shared" si="21"/>
        <v>369.65384285111202</v>
      </c>
      <c r="AK104" s="66">
        <f t="shared" si="22"/>
        <v>2.4506394057546371E-2</v>
      </c>
      <c r="AL104" s="66">
        <f t="shared" si="23"/>
        <v>2.3621440938801639</v>
      </c>
      <c r="AM104" s="67">
        <f t="shared" si="24"/>
        <v>0.99267504102563275</v>
      </c>
      <c r="AN104" s="67">
        <f t="shared" si="25"/>
        <v>0.49231169918276069</v>
      </c>
      <c r="AO104" s="67">
        <f t="shared" si="26"/>
        <v>1.4845829497866598</v>
      </c>
      <c r="AP104" s="67">
        <f t="shared" si="27"/>
        <v>1.516468855650825</v>
      </c>
      <c r="AQ104" s="66">
        <f t="shared" si="28"/>
        <v>739.6203223108231</v>
      </c>
      <c r="AR104" s="66">
        <f t="shared" si="29"/>
        <v>369.64063837069159</v>
      </c>
      <c r="AS104" s="66">
        <f t="shared" si="30"/>
        <v>2.4507269486725193E-2</v>
      </c>
      <c r="AT104" s="66">
        <f t="shared" si="31"/>
        <v>2.3622284755260115</v>
      </c>
      <c r="AU104" s="67">
        <f t="shared" si="32"/>
        <v>0.99267478032065826</v>
      </c>
      <c r="AV104" s="67">
        <f t="shared" si="33"/>
        <v>0.49229923671906767</v>
      </c>
      <c r="AW104" s="67">
        <f t="shared" si="34"/>
        <v>1.4845865926641826</v>
      </c>
      <c r="AX104" s="67">
        <f t="shared" si="35"/>
        <v>1.5164883950930612</v>
      </c>
      <c r="AY104" s="66">
        <f t="shared" si="36"/>
        <v>739.60696658688892</v>
      </c>
      <c r="AZ104" s="66">
        <f t="shared" si="37"/>
        <v>369.64016043681352</v>
      </c>
      <c r="BA104" s="66">
        <f t="shared" si="38"/>
        <v>2.4507301173905323E-2</v>
      </c>
      <c r="BB104" s="66">
        <f t="shared" si="39"/>
        <v>2.3622315298180965</v>
      </c>
      <c r="BC104" s="67">
        <f t="shared" si="40"/>
        <v>0.99267477088413891</v>
      </c>
      <c r="BD104" s="67">
        <f t="shared" si="41"/>
        <v>0.49229878563157575</v>
      </c>
      <c r="BE104" s="67">
        <f t="shared" si="42"/>
        <v>1.4845867245058149</v>
      </c>
      <c r="BF104" s="67">
        <f t="shared" si="43"/>
        <v>1.5164891023432945</v>
      </c>
      <c r="BG104" s="66">
        <f t="shared" si="44"/>
        <v>739.60648312984006</v>
      </c>
      <c r="BH104" s="66">
        <f t="shared" si="45"/>
        <v>369.64014313619623</v>
      </c>
      <c r="BI104" s="66">
        <f t="shared" si="46"/>
        <v>2.4507302320943721E-2</v>
      </c>
      <c r="BJ104" s="66">
        <f t="shared" si="47"/>
        <v>2.3622316403798531</v>
      </c>
      <c r="BK104" s="67">
        <f t="shared" si="48"/>
        <v>0.99267477054254805</v>
      </c>
      <c r="BL104" s="67">
        <f t="shared" si="49"/>
        <v>0.49229876930275041</v>
      </c>
      <c r="BM104" s="67">
        <f t="shared" si="50"/>
        <v>1.4845867292783042</v>
      </c>
      <c r="BN104" s="67">
        <f t="shared" si="51"/>
        <v>1.516489127944912</v>
      </c>
      <c r="BO104" s="66">
        <f t="shared" si="52"/>
        <v>739.60646562922693</v>
      </c>
      <c r="BP104" s="66">
        <f t="shared" si="53"/>
        <v>369.64014250993273</v>
      </c>
      <c r="BQ104" s="66">
        <f t="shared" si="54"/>
        <v>2.4507302362465264E-2</v>
      </c>
      <c r="BR104" s="66">
        <f t="shared" si="55"/>
        <v>2.3622316443820686</v>
      </c>
      <c r="BS104" s="67">
        <f t="shared" si="56"/>
        <v>0.99267477053018283</v>
      </c>
      <c r="BT104" s="67">
        <f t="shared" si="57"/>
        <v>0.49229876871166467</v>
      </c>
      <c r="BU104" s="67">
        <f t="shared" si="58"/>
        <v>1.4845867294510628</v>
      </c>
      <c r="BV104" s="67">
        <f t="shared" si="59"/>
        <v>1.5164891288716627</v>
      </c>
      <c r="BW104" s="66">
        <f t="shared" si="60"/>
        <v>739.60646499572442</v>
      </c>
      <c r="BX104" s="66">
        <f t="shared" si="61"/>
        <v>369.64014248726278</v>
      </c>
      <c r="BY104" s="66">
        <f t="shared" si="62"/>
        <v>2.4507302363968291E-2</v>
      </c>
      <c r="BZ104" s="66">
        <f t="shared" si="63"/>
        <v>2.3622316445269438</v>
      </c>
      <c r="CA104" s="67">
        <f t="shared" si="64"/>
        <v>0.9926747705297353</v>
      </c>
      <c r="CB104" s="67">
        <f t="shared" si="65"/>
        <v>0.49229876869026812</v>
      </c>
      <c r="CC104" s="67">
        <f t="shared" si="66"/>
        <v>1.4845867294573165</v>
      </c>
      <c r="CD104" s="67">
        <f t="shared" si="67"/>
        <v>1.5164891289052098</v>
      </c>
      <c r="CE104" s="66">
        <f t="shared" si="68"/>
        <v>739.60646497279174</v>
      </c>
      <c r="CF104" s="66">
        <f t="shared" si="69"/>
        <v>369.64014248644207</v>
      </c>
      <c r="CG104" s="66">
        <f t="shared" si="70"/>
        <v>2.4507302364022706E-2</v>
      </c>
      <c r="CH104" s="66">
        <f t="shared" si="71"/>
        <v>2.3622316445321885</v>
      </c>
      <c r="CI104" s="67">
        <f t="shared" si="72"/>
        <v>0.99267477052971909</v>
      </c>
      <c r="CJ104" s="67">
        <f t="shared" si="73"/>
        <v>0.49229876868949352</v>
      </c>
      <c r="CK104" s="67">
        <f t="shared" si="74"/>
        <v>1.484586729457543</v>
      </c>
      <c r="CL104" s="67">
        <f t="shared" si="75"/>
        <v>1.5164891289064242</v>
      </c>
      <c r="CM104" s="66">
        <f t="shared" si="76"/>
        <v>739.60646497196149</v>
      </c>
      <c r="CN104" s="66">
        <f t="shared" si="77"/>
        <v>369.6401424864124</v>
      </c>
      <c r="CO104" s="66">
        <f t="shared" si="78"/>
        <v>2.4507302364024673E-2</v>
      </c>
      <c r="CP104" s="66">
        <f t="shared" si="79"/>
        <v>2.3622316445323781</v>
      </c>
      <c r="CQ104" s="67">
        <f t="shared" si="80"/>
        <v>0.99267477052971842</v>
      </c>
      <c r="CR104" s="67">
        <f t="shared" si="81"/>
        <v>0.49229876868946554</v>
      </c>
      <c r="CS104" s="67">
        <f t="shared" si="82"/>
        <v>1.4845867294575512</v>
      </c>
      <c r="CT104" s="67">
        <f t="shared" si="83"/>
        <v>1.5164891289064681</v>
      </c>
      <c r="CU104" s="66">
        <f t="shared" si="84"/>
        <v>739.60646497193147</v>
      </c>
      <c r="CV104" s="66">
        <f t="shared" si="85"/>
        <v>369.64014248641126</v>
      </c>
      <c r="CW104" s="66">
        <f t="shared" si="86"/>
        <v>2.4507302364024749E-2</v>
      </c>
      <c r="CX104" s="66">
        <f t="shared" si="87"/>
        <v>2.3622316445323857</v>
      </c>
      <c r="CY104" s="67">
        <f t="shared" si="88"/>
        <v>0.99267477052971842</v>
      </c>
      <c r="CZ104" s="67">
        <f t="shared" si="89"/>
        <v>0.49229876868946443</v>
      </c>
      <c r="DA104" s="67">
        <f t="shared" si="90"/>
        <v>1.4845867294575514</v>
      </c>
      <c r="DB104" s="67">
        <f t="shared" si="91"/>
        <v>1.5164891289064699</v>
      </c>
      <c r="DC104" s="66">
        <f t="shared" si="92"/>
        <v>739.6064649719309</v>
      </c>
      <c r="DD104" s="66">
        <f t="shared" si="93"/>
        <v>369.64014248641126</v>
      </c>
      <c r="DE104" s="66">
        <f t="shared" si="94"/>
        <v>2.4507302364024749E-2</v>
      </c>
      <c r="DF104" s="66">
        <f t="shared" si="95"/>
        <v>2.3622316445323857</v>
      </c>
      <c r="DG104" s="67">
        <f t="shared" si="96"/>
        <v>0.99267477052971842</v>
      </c>
      <c r="DH104" s="67">
        <f t="shared" si="97"/>
        <v>0.49229876868946443</v>
      </c>
      <c r="DI104" s="67">
        <f t="shared" si="98"/>
        <v>1.4845867294575514</v>
      </c>
      <c r="DJ104" s="67">
        <f t="shared" si="99"/>
        <v>1.5164891289064699</v>
      </c>
      <c r="DK104" s="66">
        <f t="shared" si="100"/>
        <v>739.6064649719309</v>
      </c>
      <c r="DL104" s="66">
        <f t="shared" si="101"/>
        <v>369.64014248641126</v>
      </c>
      <c r="DM104" s="66">
        <f t="shared" si="102"/>
        <v>2.4507302364024749E-2</v>
      </c>
      <c r="DN104" s="66">
        <f t="shared" si="103"/>
        <v>2.3622316445323857</v>
      </c>
      <c r="DO104" s="67">
        <f t="shared" si="104"/>
        <v>0.99267477052971842</v>
      </c>
      <c r="DP104" s="67">
        <f t="shared" si="105"/>
        <v>0.49229876868946443</v>
      </c>
      <c r="DQ104" s="67">
        <f t="shared" si="106"/>
        <v>1.4845867294575514</v>
      </c>
      <c r="DR104" s="67">
        <f t="shared" si="107"/>
        <v>1.5164891289064699</v>
      </c>
      <c r="DS104" s="66">
        <f t="shared" si="108"/>
        <v>739.6064649719309</v>
      </c>
      <c r="DT104" s="66">
        <f t="shared" si="109"/>
        <v>369.64014248641126</v>
      </c>
      <c r="DU104" s="66">
        <f t="shared" si="110"/>
        <v>2.4507302364024749E-2</v>
      </c>
      <c r="DV104" s="66">
        <f t="shared" si="111"/>
        <v>2.3622316445323857</v>
      </c>
      <c r="DW104" s="67">
        <f t="shared" si="112"/>
        <v>0.99267477052971842</v>
      </c>
      <c r="DX104" s="67">
        <f t="shared" si="113"/>
        <v>0.49229876868946443</v>
      </c>
      <c r="DY104" s="67">
        <f t="shared" si="114"/>
        <v>1.4845867294575514</v>
      </c>
      <c r="DZ104" s="67">
        <f t="shared" si="115"/>
        <v>1.5164891289064699</v>
      </c>
      <c r="EA104" s="66">
        <f t="shared" si="116"/>
        <v>739.6064649719309</v>
      </c>
      <c r="EB104" s="66">
        <f t="shared" si="117"/>
        <v>369.64014248641126</v>
      </c>
      <c r="EC104" s="66">
        <f t="shared" si="118"/>
        <v>2.4507302364024749E-2</v>
      </c>
      <c r="ED104" s="66">
        <f t="shared" si="119"/>
        <v>2.3622316445323857</v>
      </c>
      <c r="EE104" s="67">
        <f t="shared" si="120"/>
        <v>0.99267477052971842</v>
      </c>
      <c r="EF104" s="67">
        <f t="shared" si="121"/>
        <v>0.49229876868946443</v>
      </c>
      <c r="EG104" s="67">
        <f t="shared" si="122"/>
        <v>1.4845867294575514</v>
      </c>
      <c r="EH104" s="67">
        <f t="shared" si="123"/>
        <v>1.5164891289064699</v>
      </c>
      <c r="EI104" s="66">
        <f t="shared" si="124"/>
        <v>739.6064649719309</v>
      </c>
      <c r="EJ104" s="66">
        <f t="shared" si="125"/>
        <v>369.64014248641126</v>
      </c>
      <c r="EK104" s="66">
        <f t="shared" si="126"/>
        <v>2.4507302364024749E-2</v>
      </c>
      <c r="EL104" s="66">
        <f t="shared" si="127"/>
        <v>2.3622316445323857</v>
      </c>
      <c r="EM104" s="67">
        <f t="shared" si="128"/>
        <v>0.99267477052971842</v>
      </c>
      <c r="EN104" s="67">
        <f t="shared" si="129"/>
        <v>0.49229876868946443</v>
      </c>
      <c r="EO104" s="67">
        <f t="shared" si="130"/>
        <v>1.4845867294575514</v>
      </c>
      <c r="EP104" s="67">
        <f t="shared" si="131"/>
        <v>1.5164891289064699</v>
      </c>
      <c r="EQ104" s="66">
        <f t="shared" si="132"/>
        <v>0.43916664214719847</v>
      </c>
      <c r="ER104" s="66">
        <f t="shared" si="133"/>
        <v>96.490142486411287</v>
      </c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</row>
    <row r="105" spans="19:160" x14ac:dyDescent="0.25">
      <c r="S105" s="50">
        <v>0.43</v>
      </c>
      <c r="T105" s="56">
        <f t="shared" si="5"/>
        <v>381.07435289791295</v>
      </c>
      <c r="U105" s="66">
        <f t="shared" si="6"/>
        <v>2.3771955968452385E-2</v>
      </c>
      <c r="V105" s="66">
        <f t="shared" si="7"/>
        <v>2.2913524225147159</v>
      </c>
      <c r="W105" s="67">
        <f t="shared" si="8"/>
        <v>0.99289378263063943</v>
      </c>
      <c r="X105" s="67">
        <f t="shared" si="9"/>
        <v>0.50287898377029316</v>
      </c>
      <c r="Y105" s="67">
        <f t="shared" si="10"/>
        <v>1.4539627125112611</v>
      </c>
      <c r="Z105" s="67">
        <f t="shared" si="11"/>
        <v>1.5207562627122819</v>
      </c>
      <c r="AA105" s="66">
        <f t="shared" si="12"/>
        <v>750.11660542294396</v>
      </c>
      <c r="AB105" s="66">
        <f t="shared" si="13"/>
        <v>370.01408542187778</v>
      </c>
      <c r="AC105" s="66">
        <f t="shared" si="14"/>
        <v>2.4482534840442719E-2</v>
      </c>
      <c r="AD105" s="66">
        <f t="shared" si="15"/>
        <v>2.3598443304537842</v>
      </c>
      <c r="AE105" s="67">
        <f t="shared" si="16"/>
        <v>0.99268214638585717</v>
      </c>
      <c r="AF105" s="67">
        <f t="shared" si="17"/>
        <v>0.49265147651245195</v>
      </c>
      <c r="AG105" s="67">
        <f t="shared" si="18"/>
        <v>1.4568083552322677</v>
      </c>
      <c r="AH105" s="67">
        <f t="shared" si="19"/>
        <v>1.5371680400286183</v>
      </c>
      <c r="AI105" s="66">
        <f t="shared" si="20"/>
        <v>739.89076134439847</v>
      </c>
      <c r="AJ105" s="66">
        <f t="shared" si="21"/>
        <v>369.65031450043273</v>
      </c>
      <c r="AK105" s="66">
        <f t="shared" si="22"/>
        <v>2.4506627973625239E-2</v>
      </c>
      <c r="AL105" s="66">
        <f t="shared" si="23"/>
        <v>2.3621666407910995</v>
      </c>
      <c r="AM105" s="67">
        <f t="shared" si="24"/>
        <v>0.99267497136483929</v>
      </c>
      <c r="AN105" s="67">
        <f t="shared" si="25"/>
        <v>0.49230836916161275</v>
      </c>
      <c r="AO105" s="67">
        <f t="shared" si="26"/>
        <v>1.4568951684441303</v>
      </c>
      <c r="AP105" s="67">
        <f t="shared" si="27"/>
        <v>1.5377226706913274</v>
      </c>
      <c r="AQ105" s="66">
        <f t="shared" si="28"/>
        <v>739.52518629872839</v>
      </c>
      <c r="AR105" s="66">
        <f t="shared" si="29"/>
        <v>369.63723377969393</v>
      </c>
      <c r="AS105" s="66">
        <f t="shared" si="30"/>
        <v>2.450749521406391E-2</v>
      </c>
      <c r="AT105" s="66">
        <f t="shared" si="31"/>
        <v>2.3622502331333828</v>
      </c>
      <c r="AU105" s="67">
        <f t="shared" si="32"/>
        <v>0.99267471309850963</v>
      </c>
      <c r="AV105" s="67">
        <f t="shared" si="33"/>
        <v>0.49229602335350447</v>
      </c>
      <c r="AW105" s="67">
        <f t="shared" si="34"/>
        <v>1.4568982816099136</v>
      </c>
      <c r="AX105" s="67">
        <f t="shared" si="35"/>
        <v>1.5377426324534746</v>
      </c>
      <c r="AY105" s="66">
        <f t="shared" si="36"/>
        <v>739.51200393887439</v>
      </c>
      <c r="AZ105" s="66">
        <f t="shared" si="37"/>
        <v>369.63676200009661</v>
      </c>
      <c r="BA105" s="66">
        <f t="shared" si="38"/>
        <v>2.4507526493788796E-2</v>
      </c>
      <c r="BB105" s="66">
        <f t="shared" si="39"/>
        <v>2.3622532481513092</v>
      </c>
      <c r="BC105" s="67">
        <f t="shared" si="40"/>
        <v>0.992674703783332</v>
      </c>
      <c r="BD105" s="67">
        <f t="shared" si="41"/>
        <v>0.49229557806930518</v>
      </c>
      <c r="BE105" s="67">
        <f t="shared" si="42"/>
        <v>1.4568983938807327</v>
      </c>
      <c r="BF105" s="67">
        <f t="shared" si="43"/>
        <v>1.537743352433476</v>
      </c>
      <c r="BG105" s="66">
        <f t="shared" si="44"/>
        <v>739.51152844570117</v>
      </c>
      <c r="BH105" s="66">
        <f t="shared" si="45"/>
        <v>369.6367449826829</v>
      </c>
      <c r="BI105" s="66">
        <f t="shared" si="46"/>
        <v>2.4507527622071423E-2</v>
      </c>
      <c r="BJ105" s="66">
        <f t="shared" si="47"/>
        <v>2.3622533569052178</v>
      </c>
      <c r="BK105" s="67">
        <f t="shared" si="48"/>
        <v>0.99267470344732678</v>
      </c>
      <c r="BL105" s="67">
        <f t="shared" si="49"/>
        <v>0.49229556200758495</v>
      </c>
      <c r="BM105" s="67">
        <f t="shared" si="50"/>
        <v>1.4568983979304038</v>
      </c>
      <c r="BN105" s="67">
        <f t="shared" si="51"/>
        <v>1.5377433784036789</v>
      </c>
      <c r="BO105" s="66">
        <f t="shared" si="52"/>
        <v>739.51151129427433</v>
      </c>
      <c r="BP105" s="66">
        <f t="shared" si="53"/>
        <v>369.63674436885071</v>
      </c>
      <c r="BQ105" s="66">
        <f t="shared" si="54"/>
        <v>2.4507527662769514E-2</v>
      </c>
      <c r="BR105" s="66">
        <f t="shared" si="55"/>
        <v>2.3622533608280616</v>
      </c>
      <c r="BS105" s="67">
        <f t="shared" si="56"/>
        <v>0.99267470343520681</v>
      </c>
      <c r="BT105" s="67">
        <f t="shared" si="57"/>
        <v>0.49229556142822539</v>
      </c>
      <c r="BU105" s="67">
        <f t="shared" si="58"/>
        <v>1.4568983980764789</v>
      </c>
      <c r="BV105" s="67">
        <f t="shared" si="59"/>
        <v>1.5377433793404458</v>
      </c>
      <c r="BW105" s="66">
        <f t="shared" si="60"/>
        <v>739.5115106756075</v>
      </c>
      <c r="BX105" s="66">
        <f t="shared" si="61"/>
        <v>369.63674434670941</v>
      </c>
      <c r="BY105" s="66">
        <f t="shared" si="62"/>
        <v>2.4507527664237517E-2</v>
      </c>
      <c r="BZ105" s="66">
        <f t="shared" si="63"/>
        <v>2.3622533609695608</v>
      </c>
      <c r="CA105" s="67">
        <f t="shared" si="64"/>
        <v>0.9926747034347696</v>
      </c>
      <c r="CB105" s="67">
        <f t="shared" si="65"/>
        <v>0.49229556140732755</v>
      </c>
      <c r="CC105" s="67">
        <f t="shared" si="66"/>
        <v>1.4568983980817478</v>
      </c>
      <c r="CD105" s="67">
        <f t="shared" si="67"/>
        <v>1.5377433793742354</v>
      </c>
      <c r="CE105" s="66">
        <f t="shared" si="68"/>
        <v>739.51151065329191</v>
      </c>
      <c r="CF105" s="66">
        <f t="shared" si="69"/>
        <v>369.63674434591076</v>
      </c>
      <c r="CG105" s="66">
        <f t="shared" si="70"/>
        <v>2.4507527664290468E-2</v>
      </c>
      <c r="CH105" s="66">
        <f t="shared" si="71"/>
        <v>2.3622533609746643</v>
      </c>
      <c r="CI105" s="67">
        <f t="shared" si="72"/>
        <v>0.99267470343475384</v>
      </c>
      <c r="CJ105" s="67">
        <f t="shared" si="73"/>
        <v>0.49229556140657382</v>
      </c>
      <c r="CK105" s="67">
        <f t="shared" si="74"/>
        <v>1.4568983980819377</v>
      </c>
      <c r="CL105" s="67">
        <f t="shared" si="75"/>
        <v>1.537743379375454</v>
      </c>
      <c r="CM105" s="66">
        <f t="shared" si="76"/>
        <v>739.51151065248712</v>
      </c>
      <c r="CN105" s="66">
        <f t="shared" si="77"/>
        <v>369.63674434588188</v>
      </c>
      <c r="CO105" s="66">
        <f t="shared" si="78"/>
        <v>2.4507527664292383E-2</v>
      </c>
      <c r="CP105" s="66">
        <f t="shared" si="79"/>
        <v>2.3622533609748491</v>
      </c>
      <c r="CQ105" s="67">
        <f t="shared" si="80"/>
        <v>0.99267470343475328</v>
      </c>
      <c r="CR105" s="67">
        <f t="shared" si="81"/>
        <v>0.49229556140654657</v>
      </c>
      <c r="CS105" s="67">
        <f t="shared" si="82"/>
        <v>1.4568983980819448</v>
      </c>
      <c r="CT105" s="67">
        <f t="shared" si="83"/>
        <v>1.5377433793754982</v>
      </c>
      <c r="CU105" s="66">
        <f t="shared" si="84"/>
        <v>739.51151065245847</v>
      </c>
      <c r="CV105" s="66">
        <f t="shared" si="85"/>
        <v>369.63674434588086</v>
      </c>
      <c r="CW105" s="66">
        <f t="shared" si="86"/>
        <v>2.4507527664292452E-2</v>
      </c>
      <c r="CX105" s="66">
        <f t="shared" si="87"/>
        <v>2.3622533609748557</v>
      </c>
      <c r="CY105" s="67">
        <f t="shared" si="88"/>
        <v>0.99267470343475328</v>
      </c>
      <c r="CZ105" s="67">
        <f t="shared" si="89"/>
        <v>0.49229556140654557</v>
      </c>
      <c r="DA105" s="67">
        <f t="shared" si="90"/>
        <v>1.456898398081945</v>
      </c>
      <c r="DB105" s="67">
        <f t="shared" si="91"/>
        <v>1.5377433793754998</v>
      </c>
      <c r="DC105" s="66">
        <f t="shared" si="92"/>
        <v>739.5115106524571</v>
      </c>
      <c r="DD105" s="66">
        <f t="shared" si="93"/>
        <v>369.63674434588086</v>
      </c>
      <c r="DE105" s="66">
        <f t="shared" si="94"/>
        <v>2.4507527664292452E-2</v>
      </c>
      <c r="DF105" s="66">
        <f t="shared" si="95"/>
        <v>2.3622533609748557</v>
      </c>
      <c r="DG105" s="67">
        <f t="shared" si="96"/>
        <v>0.99267470343475328</v>
      </c>
      <c r="DH105" s="67">
        <f t="shared" si="97"/>
        <v>0.49229556140654557</v>
      </c>
      <c r="DI105" s="67">
        <f t="shared" si="98"/>
        <v>1.456898398081945</v>
      </c>
      <c r="DJ105" s="67">
        <f t="shared" si="99"/>
        <v>1.5377433793754998</v>
      </c>
      <c r="DK105" s="66">
        <f t="shared" si="100"/>
        <v>739.5115106524571</v>
      </c>
      <c r="DL105" s="66">
        <f t="shared" si="101"/>
        <v>369.63674434588086</v>
      </c>
      <c r="DM105" s="66">
        <f t="shared" si="102"/>
        <v>2.4507527664292452E-2</v>
      </c>
      <c r="DN105" s="66">
        <f t="shared" si="103"/>
        <v>2.3622533609748557</v>
      </c>
      <c r="DO105" s="67">
        <f t="shared" si="104"/>
        <v>0.99267470343475328</v>
      </c>
      <c r="DP105" s="67">
        <f t="shared" si="105"/>
        <v>0.49229556140654557</v>
      </c>
      <c r="DQ105" s="67">
        <f t="shared" si="106"/>
        <v>1.456898398081945</v>
      </c>
      <c r="DR105" s="67">
        <f t="shared" si="107"/>
        <v>1.5377433793754998</v>
      </c>
      <c r="DS105" s="66">
        <f t="shared" si="108"/>
        <v>739.5115106524571</v>
      </c>
      <c r="DT105" s="66">
        <f t="shared" si="109"/>
        <v>369.63674434588086</v>
      </c>
      <c r="DU105" s="66">
        <f t="shared" si="110"/>
        <v>2.4507527664292452E-2</v>
      </c>
      <c r="DV105" s="66">
        <f t="shared" si="111"/>
        <v>2.3622533609748557</v>
      </c>
      <c r="DW105" s="67">
        <f t="shared" si="112"/>
        <v>0.99267470343475328</v>
      </c>
      <c r="DX105" s="67">
        <f t="shared" si="113"/>
        <v>0.49229556140654557</v>
      </c>
      <c r="DY105" s="67">
        <f t="shared" si="114"/>
        <v>1.456898398081945</v>
      </c>
      <c r="DZ105" s="67">
        <f t="shared" si="115"/>
        <v>1.5377433793754998</v>
      </c>
      <c r="EA105" s="66">
        <f t="shared" si="116"/>
        <v>739.5115106524571</v>
      </c>
      <c r="EB105" s="66">
        <f t="shared" si="117"/>
        <v>369.63674434588086</v>
      </c>
      <c r="EC105" s="66">
        <f t="shared" si="118"/>
        <v>2.4507527664292452E-2</v>
      </c>
      <c r="ED105" s="66">
        <f t="shared" si="119"/>
        <v>2.3622533609748557</v>
      </c>
      <c r="EE105" s="67">
        <f t="shared" si="120"/>
        <v>0.99267470343475328</v>
      </c>
      <c r="EF105" s="67">
        <f t="shared" si="121"/>
        <v>0.49229556140654557</v>
      </c>
      <c r="EG105" s="67">
        <f t="shared" si="122"/>
        <v>1.456898398081945</v>
      </c>
      <c r="EH105" s="67">
        <f t="shared" si="123"/>
        <v>1.5377433793754998</v>
      </c>
      <c r="EI105" s="66">
        <f t="shared" si="124"/>
        <v>739.5115106524571</v>
      </c>
      <c r="EJ105" s="66">
        <f t="shared" si="125"/>
        <v>369.63674434588086</v>
      </c>
      <c r="EK105" s="66">
        <f t="shared" si="126"/>
        <v>2.4507527664292452E-2</v>
      </c>
      <c r="EL105" s="66">
        <f t="shared" si="127"/>
        <v>2.3622533609748557</v>
      </c>
      <c r="EM105" s="67">
        <f t="shared" si="128"/>
        <v>0.99267470343475328</v>
      </c>
      <c r="EN105" s="67">
        <f t="shared" si="129"/>
        <v>0.49229556140654557</v>
      </c>
      <c r="EO105" s="67">
        <f t="shared" si="130"/>
        <v>1.456898398081945</v>
      </c>
      <c r="EP105" s="67">
        <f t="shared" si="131"/>
        <v>1.5377433793754998</v>
      </c>
      <c r="EQ105" s="66">
        <f t="shared" si="132"/>
        <v>0.44118063485893594</v>
      </c>
      <c r="ER105" s="66">
        <f t="shared" si="133"/>
        <v>96.486744345880879</v>
      </c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</row>
    <row r="106" spans="19:160" x14ac:dyDescent="0.25">
      <c r="S106" s="50">
        <v>0.44</v>
      </c>
      <c r="T106" s="56">
        <f t="shared" si="5"/>
        <v>381.0418954505252</v>
      </c>
      <c r="U106" s="66">
        <f t="shared" si="6"/>
        <v>2.3773980882298765E-2</v>
      </c>
      <c r="V106" s="66">
        <f t="shared" si="7"/>
        <v>2.2915476017104641</v>
      </c>
      <c r="W106" s="67">
        <f t="shared" si="8"/>
        <v>0.99289317947351219</v>
      </c>
      <c r="X106" s="67">
        <f t="shared" si="9"/>
        <v>0.50284953917766406</v>
      </c>
      <c r="Y106" s="67">
        <f t="shared" si="10"/>
        <v>1.4282116869813299</v>
      </c>
      <c r="Z106" s="67">
        <f t="shared" si="11"/>
        <v>1.541876837733237</v>
      </c>
      <c r="AA106" s="66">
        <f t="shared" si="12"/>
        <v>750.00294755590858</v>
      </c>
      <c r="AB106" s="66">
        <f t="shared" si="13"/>
        <v>370.01006452082447</v>
      </c>
      <c r="AC106" s="66">
        <f t="shared" si="14"/>
        <v>2.4482800892260133E-2</v>
      </c>
      <c r="AD106" s="66">
        <f t="shared" si="15"/>
        <v>2.3598699748928516</v>
      </c>
      <c r="AE106" s="67">
        <f t="shared" si="16"/>
        <v>0.99268206715439355</v>
      </c>
      <c r="AF106" s="67">
        <f t="shared" si="17"/>
        <v>0.49264768639580003</v>
      </c>
      <c r="AG106" s="67">
        <f t="shared" si="18"/>
        <v>1.4306700564593291</v>
      </c>
      <c r="AH106" s="67">
        <f t="shared" si="19"/>
        <v>1.5587505915870119</v>
      </c>
      <c r="AI106" s="66">
        <f t="shared" si="20"/>
        <v>739.83940631445557</v>
      </c>
      <c r="AJ106" s="66">
        <f t="shared" si="21"/>
        <v>369.64847727374865</v>
      </c>
      <c r="AK106" s="66">
        <f t="shared" si="22"/>
        <v>2.4506749776455811E-2</v>
      </c>
      <c r="AL106" s="66">
        <f t="shared" si="23"/>
        <v>2.3621783812306019</v>
      </c>
      <c r="AM106" s="67">
        <f t="shared" si="24"/>
        <v>0.9926749350916535</v>
      </c>
      <c r="AN106" s="67">
        <f t="shared" si="25"/>
        <v>0.49230663518967899</v>
      </c>
      <c r="AO106" s="67">
        <f t="shared" si="26"/>
        <v>1.4307441243330155</v>
      </c>
      <c r="AP106" s="67">
        <f t="shared" si="27"/>
        <v>1.5593185919722903</v>
      </c>
      <c r="AQ106" s="66">
        <f t="shared" si="28"/>
        <v>739.47733433661756</v>
      </c>
      <c r="AR106" s="66">
        <f t="shared" si="29"/>
        <v>369.63552118710015</v>
      </c>
      <c r="AS106" s="66">
        <f t="shared" si="30"/>
        <v>2.4507608762011523E-2</v>
      </c>
      <c r="AT106" s="66">
        <f t="shared" si="31"/>
        <v>2.3622611778938887</v>
      </c>
      <c r="AU106" s="67">
        <f t="shared" si="32"/>
        <v>0.99267467928365727</v>
      </c>
      <c r="AV106" s="67">
        <f t="shared" si="33"/>
        <v>0.49229440693753612</v>
      </c>
      <c r="AW106" s="67">
        <f t="shared" si="34"/>
        <v>1.4307467701597265</v>
      </c>
      <c r="AX106" s="67">
        <f t="shared" si="35"/>
        <v>1.5593389620185516</v>
      </c>
      <c r="AY106" s="66">
        <f t="shared" si="36"/>
        <v>739.46432475312508</v>
      </c>
      <c r="AZ106" s="66">
        <f t="shared" si="37"/>
        <v>369.6350555663696</v>
      </c>
      <c r="BA106" s="66">
        <f t="shared" si="38"/>
        <v>2.4507639633679464E-2</v>
      </c>
      <c r="BB106" s="66">
        <f t="shared" si="39"/>
        <v>2.3622641535796598</v>
      </c>
      <c r="BC106" s="67">
        <f t="shared" si="40"/>
        <v>0.99267467009000043</v>
      </c>
      <c r="BD106" s="67">
        <f t="shared" si="41"/>
        <v>0.49229396746369369</v>
      </c>
      <c r="BE106" s="67">
        <f t="shared" si="42"/>
        <v>1.4307468652359809</v>
      </c>
      <c r="BF106" s="67">
        <f t="shared" si="43"/>
        <v>1.5593396941080784</v>
      </c>
      <c r="BG106" s="66">
        <f t="shared" si="44"/>
        <v>739.46385716318662</v>
      </c>
      <c r="BH106" s="66">
        <f t="shared" si="45"/>
        <v>369.63503883092301</v>
      </c>
      <c r="BI106" s="66">
        <f t="shared" si="46"/>
        <v>2.4507640743277451E-2</v>
      </c>
      <c r="BJ106" s="66">
        <f t="shared" si="47"/>
        <v>2.3622642605325765</v>
      </c>
      <c r="BK106" s="67">
        <f t="shared" si="48"/>
        <v>0.99267466975955942</v>
      </c>
      <c r="BL106" s="67">
        <f t="shared" si="49"/>
        <v>0.49229395166801121</v>
      </c>
      <c r="BM106" s="67">
        <f t="shared" si="50"/>
        <v>1.4307468686532199</v>
      </c>
      <c r="BN106" s="67">
        <f t="shared" si="51"/>
        <v>1.5593397204210371</v>
      </c>
      <c r="BO106" s="66">
        <f t="shared" si="52"/>
        <v>739.46384035690187</v>
      </c>
      <c r="BP106" s="66">
        <f t="shared" si="53"/>
        <v>369.63503822941152</v>
      </c>
      <c r="BQ106" s="66">
        <f t="shared" si="54"/>
        <v>2.4507640783159028E-2</v>
      </c>
      <c r="BR106" s="66">
        <f t="shared" si="55"/>
        <v>2.3622642643767171</v>
      </c>
      <c r="BS106" s="67">
        <f t="shared" si="56"/>
        <v>0.99267466974768259</v>
      </c>
      <c r="BT106" s="67">
        <f t="shared" si="57"/>
        <v>0.49229395110027707</v>
      </c>
      <c r="BU106" s="67">
        <f t="shared" si="58"/>
        <v>1.4307468687760436</v>
      </c>
      <c r="BV106" s="67">
        <f t="shared" si="59"/>
        <v>1.5593397213667872</v>
      </c>
      <c r="BW106" s="66">
        <f t="shared" si="60"/>
        <v>739.46383975284482</v>
      </c>
      <c r="BX106" s="66">
        <f t="shared" si="61"/>
        <v>369.63503820779181</v>
      </c>
      <c r="BY106" s="66">
        <f t="shared" si="62"/>
        <v>2.4507640784592465E-2</v>
      </c>
      <c r="BZ106" s="66">
        <f t="shared" si="63"/>
        <v>2.3622642645148848</v>
      </c>
      <c r="CA106" s="67">
        <f t="shared" si="64"/>
        <v>0.99267466974725571</v>
      </c>
      <c r="CB106" s="67">
        <f t="shared" si="65"/>
        <v>0.49229395107987134</v>
      </c>
      <c r="CC106" s="67">
        <f t="shared" si="66"/>
        <v>1.4307468687804579</v>
      </c>
      <c r="CD106" s="67">
        <f t="shared" si="67"/>
        <v>1.5593397214007796</v>
      </c>
      <c r="CE106" s="66">
        <f t="shared" si="68"/>
        <v>739.46383973113279</v>
      </c>
      <c r="CF106" s="66">
        <f t="shared" si="69"/>
        <v>369.63503820701465</v>
      </c>
      <c r="CG106" s="66">
        <f t="shared" si="70"/>
        <v>2.4507640784643989E-2</v>
      </c>
      <c r="CH106" s="66">
        <f t="shared" si="71"/>
        <v>2.3622642645198515</v>
      </c>
      <c r="CI106" s="67">
        <f t="shared" si="72"/>
        <v>0.99267466974724039</v>
      </c>
      <c r="CJ106" s="67">
        <f t="shared" si="73"/>
        <v>0.49229395107913781</v>
      </c>
      <c r="CK106" s="67">
        <f t="shared" si="74"/>
        <v>1.4307468687806166</v>
      </c>
      <c r="CL106" s="67">
        <f t="shared" si="75"/>
        <v>1.5593397214020013</v>
      </c>
      <c r="CM106" s="66">
        <f t="shared" si="76"/>
        <v>739.46383973035267</v>
      </c>
      <c r="CN106" s="66">
        <f t="shared" si="77"/>
        <v>369.63503820698668</v>
      </c>
      <c r="CO106" s="66">
        <f t="shared" si="78"/>
        <v>2.4507640784645842E-2</v>
      </c>
      <c r="CP106" s="66">
        <f t="shared" si="79"/>
        <v>2.3622642645200296</v>
      </c>
      <c r="CQ106" s="67">
        <f t="shared" si="80"/>
        <v>0.99267466974723984</v>
      </c>
      <c r="CR106" s="67">
        <f t="shared" si="81"/>
        <v>0.4922939510791115</v>
      </c>
      <c r="CS106" s="67">
        <f t="shared" si="82"/>
        <v>1.4307468687806224</v>
      </c>
      <c r="CT106" s="67">
        <f t="shared" si="83"/>
        <v>1.5593397214020452</v>
      </c>
      <c r="CU106" s="66">
        <f t="shared" si="84"/>
        <v>739.46383973032448</v>
      </c>
      <c r="CV106" s="66">
        <f t="shared" si="85"/>
        <v>369.63503820698577</v>
      </c>
      <c r="CW106" s="66">
        <f t="shared" si="86"/>
        <v>2.4507640784645901E-2</v>
      </c>
      <c r="CX106" s="66">
        <f t="shared" si="87"/>
        <v>2.3622642645200358</v>
      </c>
      <c r="CY106" s="67">
        <f t="shared" si="88"/>
        <v>0.99267466974723984</v>
      </c>
      <c r="CZ106" s="67">
        <f t="shared" si="89"/>
        <v>0.49229395107911056</v>
      </c>
      <c r="DA106" s="67">
        <f t="shared" si="90"/>
        <v>1.4307468687806226</v>
      </c>
      <c r="DB106" s="67">
        <f t="shared" si="91"/>
        <v>1.5593397214020468</v>
      </c>
      <c r="DC106" s="66">
        <f t="shared" si="92"/>
        <v>739.46383973032391</v>
      </c>
      <c r="DD106" s="66">
        <f t="shared" si="93"/>
        <v>369.63503820698566</v>
      </c>
      <c r="DE106" s="66">
        <f t="shared" si="94"/>
        <v>2.4507640784645911E-2</v>
      </c>
      <c r="DF106" s="66">
        <f t="shared" si="95"/>
        <v>2.3622642645200362</v>
      </c>
      <c r="DG106" s="67">
        <f t="shared" si="96"/>
        <v>0.99267466974723984</v>
      </c>
      <c r="DH106" s="67">
        <f t="shared" si="97"/>
        <v>0.4922939510791105</v>
      </c>
      <c r="DI106" s="67">
        <f t="shared" si="98"/>
        <v>1.4307468687806226</v>
      </c>
      <c r="DJ106" s="67">
        <f t="shared" si="99"/>
        <v>1.559339721402047</v>
      </c>
      <c r="DK106" s="66">
        <f t="shared" si="100"/>
        <v>739.46383973032323</v>
      </c>
      <c r="DL106" s="66">
        <f t="shared" si="101"/>
        <v>369.63503820698566</v>
      </c>
      <c r="DM106" s="66">
        <f t="shared" si="102"/>
        <v>2.4507640784645911E-2</v>
      </c>
      <c r="DN106" s="66">
        <f t="shared" si="103"/>
        <v>2.3622642645200362</v>
      </c>
      <c r="DO106" s="67">
        <f t="shared" si="104"/>
        <v>0.99267466974723984</v>
      </c>
      <c r="DP106" s="67">
        <f t="shared" si="105"/>
        <v>0.4922939510791105</v>
      </c>
      <c r="DQ106" s="67">
        <f t="shared" si="106"/>
        <v>1.4307468687806226</v>
      </c>
      <c r="DR106" s="67">
        <f t="shared" si="107"/>
        <v>1.559339721402047</v>
      </c>
      <c r="DS106" s="66">
        <f t="shared" si="108"/>
        <v>739.46383973032323</v>
      </c>
      <c r="DT106" s="66">
        <f t="shared" si="109"/>
        <v>369.63503820698566</v>
      </c>
      <c r="DU106" s="66">
        <f t="shared" si="110"/>
        <v>2.4507640784645911E-2</v>
      </c>
      <c r="DV106" s="66">
        <f t="shared" si="111"/>
        <v>2.3622642645200362</v>
      </c>
      <c r="DW106" s="67">
        <f t="shared" si="112"/>
        <v>0.99267466974723984</v>
      </c>
      <c r="DX106" s="67">
        <f t="shared" si="113"/>
        <v>0.4922939510791105</v>
      </c>
      <c r="DY106" s="67">
        <f t="shared" si="114"/>
        <v>1.4307468687806226</v>
      </c>
      <c r="DZ106" s="67">
        <f t="shared" si="115"/>
        <v>1.559339721402047</v>
      </c>
      <c r="EA106" s="66">
        <f t="shared" si="116"/>
        <v>739.46383973032323</v>
      </c>
      <c r="EB106" s="66">
        <f t="shared" si="117"/>
        <v>369.63503820698566</v>
      </c>
      <c r="EC106" s="66">
        <f t="shared" si="118"/>
        <v>2.4507640784645911E-2</v>
      </c>
      <c r="ED106" s="66">
        <f t="shared" si="119"/>
        <v>2.3622642645200362</v>
      </c>
      <c r="EE106" s="67">
        <f t="shared" si="120"/>
        <v>0.99267466974723984</v>
      </c>
      <c r="EF106" s="67">
        <f t="shared" si="121"/>
        <v>0.4922939510791105</v>
      </c>
      <c r="EG106" s="67">
        <f t="shared" si="122"/>
        <v>1.4307468687806226</v>
      </c>
      <c r="EH106" s="67">
        <f t="shared" si="123"/>
        <v>1.559339721402047</v>
      </c>
      <c r="EI106" s="66">
        <f t="shared" si="124"/>
        <v>739.46383973032323</v>
      </c>
      <c r="EJ106" s="66">
        <f t="shared" si="125"/>
        <v>369.63503820698566</v>
      </c>
      <c r="EK106" s="66">
        <f t="shared" si="126"/>
        <v>2.4507640784645911E-2</v>
      </c>
      <c r="EL106" s="66">
        <f t="shared" si="127"/>
        <v>2.3622642645200362</v>
      </c>
      <c r="EM106" s="67">
        <f t="shared" si="128"/>
        <v>0.99267466974723984</v>
      </c>
      <c r="EN106" s="67">
        <f t="shared" si="129"/>
        <v>0.4922939510791105</v>
      </c>
      <c r="EO106" s="67">
        <f t="shared" si="130"/>
        <v>1.4307468687806226</v>
      </c>
      <c r="EP106" s="67">
        <f t="shared" si="131"/>
        <v>1.559339721402047</v>
      </c>
      <c r="EQ106" s="66">
        <f t="shared" si="132"/>
        <v>0.44330864831990974</v>
      </c>
      <c r="ER106" s="66">
        <f t="shared" si="133"/>
        <v>96.485038206985678</v>
      </c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</row>
    <row r="107" spans="19:160" x14ac:dyDescent="0.25">
      <c r="S107" s="50">
        <v>0.45</v>
      </c>
      <c r="T107" s="56">
        <f t="shared" si="5"/>
        <v>381.00943800313746</v>
      </c>
      <c r="U107" s="66">
        <f t="shared" si="6"/>
        <v>2.3776006141142034E-2</v>
      </c>
      <c r="V107" s="66">
        <f t="shared" si="7"/>
        <v>2.2917428141600795</v>
      </c>
      <c r="W107" s="67">
        <f t="shared" si="8"/>
        <v>0.99289257621398774</v>
      </c>
      <c r="X107" s="67">
        <f t="shared" si="9"/>
        <v>0.50282009129286231</v>
      </c>
      <c r="Y107" s="67">
        <f t="shared" si="10"/>
        <v>1.4038553931114099</v>
      </c>
      <c r="Z107" s="67">
        <f t="shared" si="11"/>
        <v>1.5633435268715234</v>
      </c>
      <c r="AA107" s="66">
        <f t="shared" si="12"/>
        <v>749.94017448439797</v>
      </c>
      <c r="AB107" s="66">
        <f t="shared" si="13"/>
        <v>370.00784356974702</v>
      </c>
      <c r="AC107" s="66">
        <f t="shared" si="14"/>
        <v>2.4482947848882719E-2</v>
      </c>
      <c r="AD107" s="66">
        <f t="shared" si="15"/>
        <v>2.3598841398784178</v>
      </c>
      <c r="AE107" s="67">
        <f t="shared" si="16"/>
        <v>0.99268202339003342</v>
      </c>
      <c r="AF107" s="67">
        <f t="shared" si="17"/>
        <v>0.4926455928960381</v>
      </c>
      <c r="AG107" s="67">
        <f t="shared" si="18"/>
        <v>1.4059683730646206</v>
      </c>
      <c r="AH107" s="67">
        <f t="shared" si="19"/>
        <v>1.5806731071552527</v>
      </c>
      <c r="AI107" s="66">
        <f t="shared" si="20"/>
        <v>739.83995119153576</v>
      </c>
      <c r="AJ107" s="66">
        <f t="shared" si="21"/>
        <v>369.64849676727829</v>
      </c>
      <c r="AK107" s="66">
        <f t="shared" si="22"/>
        <v>2.4506748484084663E-2</v>
      </c>
      <c r="AL107" s="66">
        <f t="shared" si="23"/>
        <v>2.3621782566603828</v>
      </c>
      <c r="AM107" s="67">
        <f t="shared" si="24"/>
        <v>0.99267493547652486</v>
      </c>
      <c r="AN107" s="67">
        <f t="shared" si="25"/>
        <v>0.49230665358770292</v>
      </c>
      <c r="AO107" s="67">
        <f t="shared" si="26"/>
        <v>1.4060311574681086</v>
      </c>
      <c r="AP107" s="67">
        <f t="shared" si="27"/>
        <v>1.5812541402132385</v>
      </c>
      <c r="AQ107" s="66">
        <f t="shared" si="28"/>
        <v>739.48142132104351</v>
      </c>
      <c r="AR107" s="66">
        <f t="shared" si="29"/>
        <v>369.63566746132165</v>
      </c>
      <c r="AS107" s="66">
        <f t="shared" si="30"/>
        <v>2.4507599063728298E-2</v>
      </c>
      <c r="AT107" s="66">
        <f t="shared" si="31"/>
        <v>2.3622602430871442</v>
      </c>
      <c r="AU107" s="67">
        <f t="shared" si="32"/>
        <v>0.9926746821718293</v>
      </c>
      <c r="AV107" s="67">
        <f t="shared" si="33"/>
        <v>0.49229454499759501</v>
      </c>
      <c r="AW107" s="67">
        <f t="shared" si="34"/>
        <v>1.4060333912838214</v>
      </c>
      <c r="AX107" s="67">
        <f t="shared" si="35"/>
        <v>1.581274901973708</v>
      </c>
      <c r="AY107" s="66">
        <f t="shared" si="36"/>
        <v>739.46858570590052</v>
      </c>
      <c r="AZ107" s="66">
        <f t="shared" si="37"/>
        <v>369.63520806914073</v>
      </c>
      <c r="BA107" s="66">
        <f t="shared" si="38"/>
        <v>2.4507629522405223E-2</v>
      </c>
      <c r="BB107" s="66">
        <f t="shared" si="39"/>
        <v>2.3622631789651702</v>
      </c>
      <c r="BC107" s="67">
        <f t="shared" si="40"/>
        <v>0.99267467310116209</v>
      </c>
      <c r="BD107" s="67">
        <f t="shared" si="41"/>
        <v>0.49229411140276486</v>
      </c>
      <c r="BE107" s="67">
        <f t="shared" si="42"/>
        <v>1.4060334712625049</v>
      </c>
      <c r="BF107" s="67">
        <f t="shared" si="43"/>
        <v>1.5812756454343242</v>
      </c>
      <c r="BG107" s="66">
        <f t="shared" si="44"/>
        <v>739.4681260423564</v>
      </c>
      <c r="BH107" s="66">
        <f t="shared" si="45"/>
        <v>369.63519161746422</v>
      </c>
      <c r="BI107" s="66">
        <f t="shared" si="46"/>
        <v>2.4507630613187708E-2</v>
      </c>
      <c r="BJ107" s="66">
        <f t="shared" si="47"/>
        <v>2.3622632841044822</v>
      </c>
      <c r="BK107" s="67">
        <f t="shared" si="48"/>
        <v>0.99267467277632448</v>
      </c>
      <c r="BL107" s="67">
        <f t="shared" si="49"/>
        <v>0.49229409587492584</v>
      </c>
      <c r="BM107" s="67">
        <f t="shared" si="50"/>
        <v>1.4060334741266753</v>
      </c>
      <c r="BN107" s="67">
        <f t="shared" si="51"/>
        <v>1.5812756720590417</v>
      </c>
      <c r="BO107" s="66">
        <f t="shared" si="52"/>
        <v>739.46810958090327</v>
      </c>
      <c r="BP107" s="66">
        <f t="shared" si="53"/>
        <v>369.63519102829719</v>
      </c>
      <c r="BQ107" s="66">
        <f t="shared" si="54"/>
        <v>2.4507630652250791E-2</v>
      </c>
      <c r="BR107" s="66">
        <f t="shared" si="55"/>
        <v>2.3622632878697289</v>
      </c>
      <c r="BS107" s="67">
        <f t="shared" si="56"/>
        <v>0.99267467276469146</v>
      </c>
      <c r="BT107" s="67">
        <f t="shared" si="57"/>
        <v>0.49229409531884322</v>
      </c>
      <c r="BU107" s="67">
        <f t="shared" si="58"/>
        <v>1.4060334742292471</v>
      </c>
      <c r="BV107" s="67">
        <f t="shared" si="59"/>
        <v>1.5812756730125255</v>
      </c>
      <c r="BW107" s="66">
        <f t="shared" si="60"/>
        <v>739.46810899138598</v>
      </c>
      <c r="BX107" s="66">
        <f t="shared" si="61"/>
        <v>369.63519100719793</v>
      </c>
      <c r="BY107" s="66">
        <f t="shared" si="62"/>
        <v>2.4507630653649717E-2</v>
      </c>
      <c r="BZ107" s="66">
        <f t="shared" si="63"/>
        <v>2.36226328800457</v>
      </c>
      <c r="CA107" s="67">
        <f t="shared" si="64"/>
        <v>0.99267467276427479</v>
      </c>
      <c r="CB107" s="67">
        <f t="shared" si="65"/>
        <v>0.49229409529892881</v>
      </c>
      <c r="CC107" s="67">
        <f t="shared" si="66"/>
        <v>1.4060334742329206</v>
      </c>
      <c r="CD107" s="67">
        <f t="shared" si="67"/>
        <v>1.5812756730466715</v>
      </c>
      <c r="CE107" s="66">
        <f t="shared" si="68"/>
        <v>739.46810897027376</v>
      </c>
      <c r="CF107" s="66">
        <f t="shared" si="69"/>
        <v>369.63519100644237</v>
      </c>
      <c r="CG107" s="66">
        <f t="shared" si="70"/>
        <v>2.4507630653699809E-2</v>
      </c>
      <c r="CH107" s="66">
        <f t="shared" si="71"/>
        <v>2.3622632880093981</v>
      </c>
      <c r="CI107" s="67">
        <f t="shared" si="72"/>
        <v>0.99267467276425991</v>
      </c>
      <c r="CJ107" s="67">
        <f t="shared" si="73"/>
        <v>0.49229409529821572</v>
      </c>
      <c r="CK107" s="67">
        <f t="shared" si="74"/>
        <v>1.4060334742330518</v>
      </c>
      <c r="CL107" s="67">
        <f t="shared" si="75"/>
        <v>1.5812756730478943</v>
      </c>
      <c r="CM107" s="66">
        <f t="shared" si="76"/>
        <v>739.4681089695182</v>
      </c>
      <c r="CN107" s="66">
        <f t="shared" si="77"/>
        <v>369.63519100641531</v>
      </c>
      <c r="CO107" s="66">
        <f t="shared" si="78"/>
        <v>2.4507630653701602E-2</v>
      </c>
      <c r="CP107" s="66">
        <f t="shared" si="79"/>
        <v>2.3622632880095713</v>
      </c>
      <c r="CQ107" s="67">
        <f t="shared" si="80"/>
        <v>0.99267467276425936</v>
      </c>
      <c r="CR107" s="67">
        <f t="shared" si="81"/>
        <v>0.49229409529819013</v>
      </c>
      <c r="CS107" s="67">
        <f t="shared" si="82"/>
        <v>1.4060334742330565</v>
      </c>
      <c r="CT107" s="67">
        <f t="shared" si="83"/>
        <v>1.581275673047938</v>
      </c>
      <c r="CU107" s="66">
        <f t="shared" si="84"/>
        <v>739.46810896949137</v>
      </c>
      <c r="CV107" s="66">
        <f t="shared" si="85"/>
        <v>369.6351910064144</v>
      </c>
      <c r="CW107" s="66">
        <f t="shared" si="86"/>
        <v>2.4507630653701665E-2</v>
      </c>
      <c r="CX107" s="66">
        <f t="shared" si="87"/>
        <v>2.3622632880095771</v>
      </c>
      <c r="CY107" s="67">
        <f t="shared" si="88"/>
        <v>0.99267467276425936</v>
      </c>
      <c r="CZ107" s="67">
        <f t="shared" si="89"/>
        <v>0.49229409529818929</v>
      </c>
      <c r="DA107" s="67">
        <f t="shared" si="90"/>
        <v>1.4060334742330567</v>
      </c>
      <c r="DB107" s="67">
        <f t="shared" si="91"/>
        <v>1.5812756730479396</v>
      </c>
      <c r="DC107" s="66">
        <f t="shared" si="92"/>
        <v>739.46810896949</v>
      </c>
      <c r="DD107" s="66">
        <f t="shared" si="93"/>
        <v>369.63519100641429</v>
      </c>
      <c r="DE107" s="66">
        <f t="shared" si="94"/>
        <v>2.4507630653701672E-2</v>
      </c>
      <c r="DF107" s="66">
        <f t="shared" si="95"/>
        <v>2.362263288009578</v>
      </c>
      <c r="DG107" s="67">
        <f t="shared" si="96"/>
        <v>0.99267467276425936</v>
      </c>
      <c r="DH107" s="67">
        <f t="shared" si="97"/>
        <v>0.49229409529818913</v>
      </c>
      <c r="DI107" s="67">
        <f t="shared" si="98"/>
        <v>1.4060334742330569</v>
      </c>
      <c r="DJ107" s="67">
        <f t="shared" si="99"/>
        <v>1.58127567304794</v>
      </c>
      <c r="DK107" s="66">
        <f t="shared" si="100"/>
        <v>739.46810896948989</v>
      </c>
      <c r="DL107" s="66">
        <f t="shared" si="101"/>
        <v>369.63519100641429</v>
      </c>
      <c r="DM107" s="66">
        <f t="shared" si="102"/>
        <v>2.4507630653701672E-2</v>
      </c>
      <c r="DN107" s="66">
        <f t="shared" si="103"/>
        <v>2.362263288009578</v>
      </c>
      <c r="DO107" s="67">
        <f t="shared" si="104"/>
        <v>0.99267467276425936</v>
      </c>
      <c r="DP107" s="67">
        <f t="shared" si="105"/>
        <v>0.49229409529818913</v>
      </c>
      <c r="DQ107" s="67">
        <f t="shared" si="106"/>
        <v>1.4060334742330569</v>
      </c>
      <c r="DR107" s="67">
        <f t="shared" si="107"/>
        <v>1.58127567304794</v>
      </c>
      <c r="DS107" s="66">
        <f t="shared" si="108"/>
        <v>739.46810896948989</v>
      </c>
      <c r="DT107" s="66">
        <f t="shared" si="109"/>
        <v>369.63519100641429</v>
      </c>
      <c r="DU107" s="66">
        <f t="shared" si="110"/>
        <v>2.4507630653701672E-2</v>
      </c>
      <c r="DV107" s="66">
        <f t="shared" si="111"/>
        <v>2.362263288009578</v>
      </c>
      <c r="DW107" s="67">
        <f t="shared" si="112"/>
        <v>0.99267467276425936</v>
      </c>
      <c r="DX107" s="67">
        <f t="shared" si="113"/>
        <v>0.49229409529818913</v>
      </c>
      <c r="DY107" s="67">
        <f t="shared" si="114"/>
        <v>1.4060334742330569</v>
      </c>
      <c r="DZ107" s="67">
        <f t="shared" si="115"/>
        <v>1.58127567304794</v>
      </c>
      <c r="EA107" s="66">
        <f t="shared" si="116"/>
        <v>739.46810896948989</v>
      </c>
      <c r="EB107" s="66">
        <f t="shared" si="117"/>
        <v>369.63519100641429</v>
      </c>
      <c r="EC107" s="66">
        <f t="shared" si="118"/>
        <v>2.4507630653701672E-2</v>
      </c>
      <c r="ED107" s="66">
        <f t="shared" si="119"/>
        <v>2.362263288009578</v>
      </c>
      <c r="EE107" s="67">
        <f t="shared" si="120"/>
        <v>0.99267467276425936</v>
      </c>
      <c r="EF107" s="67">
        <f t="shared" si="121"/>
        <v>0.49229409529818913</v>
      </c>
      <c r="EG107" s="67">
        <f t="shared" si="122"/>
        <v>1.4060334742330569</v>
      </c>
      <c r="EH107" s="67">
        <f t="shared" si="123"/>
        <v>1.58127567304794</v>
      </c>
      <c r="EI107" s="66">
        <f t="shared" si="124"/>
        <v>739.46810896948989</v>
      </c>
      <c r="EJ107" s="66">
        <f t="shared" si="125"/>
        <v>369.63519100641429</v>
      </c>
      <c r="EK107" s="66">
        <f t="shared" si="126"/>
        <v>2.4507630653701672E-2</v>
      </c>
      <c r="EL107" s="66">
        <f t="shared" si="127"/>
        <v>2.362263288009578</v>
      </c>
      <c r="EM107" s="67">
        <f t="shared" si="128"/>
        <v>0.99267467276425936</v>
      </c>
      <c r="EN107" s="67">
        <f t="shared" si="129"/>
        <v>0.49229409529818913</v>
      </c>
      <c r="EO107" s="67">
        <f t="shared" si="130"/>
        <v>1.4060334742330569</v>
      </c>
      <c r="EP107" s="67">
        <f t="shared" si="131"/>
        <v>1.58127567304794</v>
      </c>
      <c r="EQ107" s="66">
        <f t="shared" si="132"/>
        <v>0.44555508516513531</v>
      </c>
      <c r="ER107" s="66">
        <f t="shared" si="133"/>
        <v>96.485191006414311</v>
      </c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</row>
    <row r="108" spans="19:160" x14ac:dyDescent="0.25">
      <c r="S108" s="50">
        <v>0.46</v>
      </c>
      <c r="T108" s="56">
        <f t="shared" si="5"/>
        <v>380.97698055574972</v>
      </c>
      <c r="U108" s="66">
        <f t="shared" si="6"/>
        <v>2.3778031745070365E-2</v>
      </c>
      <c r="V108" s="66">
        <f t="shared" si="7"/>
        <v>2.2919380598720602</v>
      </c>
      <c r="W108" s="67">
        <f t="shared" si="8"/>
        <v>0.99289197285204023</v>
      </c>
      <c r="X108" s="67">
        <f t="shared" si="9"/>
        <v>0.50279064011538632</v>
      </c>
      <c r="Y108" s="67">
        <f t="shared" si="10"/>
        <v>1.3808073439015949</v>
      </c>
      <c r="Z108" s="67">
        <f t="shared" si="11"/>
        <v>1.5851547537396471</v>
      </c>
      <c r="AA108" s="66">
        <f t="shared" si="12"/>
        <v>749.93254683633279</v>
      </c>
      <c r="AB108" s="66">
        <f t="shared" si="13"/>
        <v>370.00757368837367</v>
      </c>
      <c r="AC108" s="66">
        <f t="shared" si="14"/>
        <v>2.4482965706602557E-2</v>
      </c>
      <c r="AD108" s="66">
        <f t="shared" si="15"/>
        <v>2.3598858611641909</v>
      </c>
      <c r="AE108" s="67">
        <f t="shared" si="16"/>
        <v>0.99268201807192213</v>
      </c>
      <c r="AF108" s="67">
        <f t="shared" si="17"/>
        <v>0.49264533850094872</v>
      </c>
      <c r="AG108" s="67">
        <f t="shared" si="18"/>
        <v>1.3826126140228785</v>
      </c>
      <c r="AH108" s="67">
        <f t="shared" si="19"/>
        <v>1.6029332158971432</v>
      </c>
      <c r="AI108" s="66">
        <f t="shared" si="20"/>
        <v>739.89716151399466</v>
      </c>
      <c r="AJ108" s="66">
        <f t="shared" si="21"/>
        <v>369.65054345925842</v>
      </c>
      <c r="AK108" s="66">
        <f t="shared" si="22"/>
        <v>2.4506612794400261E-2</v>
      </c>
      <c r="AL108" s="66">
        <f t="shared" si="23"/>
        <v>2.3621651776824697</v>
      </c>
      <c r="AM108" s="67">
        <f t="shared" si="24"/>
        <v>0.99267497588525033</v>
      </c>
      <c r="AN108" s="67">
        <f t="shared" si="25"/>
        <v>0.49230858525184718</v>
      </c>
      <c r="AO108" s="67">
        <f t="shared" si="26"/>
        <v>1.3826654208614415</v>
      </c>
      <c r="AP108" s="67">
        <f t="shared" si="27"/>
        <v>1.6035268946517656</v>
      </c>
      <c r="AQ108" s="66">
        <f t="shared" si="28"/>
        <v>739.5422442868537</v>
      </c>
      <c r="AR108" s="66">
        <f t="shared" si="29"/>
        <v>369.63784425281153</v>
      </c>
      <c r="AS108" s="66">
        <f t="shared" si="30"/>
        <v>2.4507454738860301E-2</v>
      </c>
      <c r="AT108" s="66">
        <f t="shared" si="31"/>
        <v>2.3622463317734788</v>
      </c>
      <c r="AU108" s="67">
        <f t="shared" si="32"/>
        <v>0.99267472515212296</v>
      </c>
      <c r="AV108" s="67">
        <f t="shared" si="33"/>
        <v>0.49229659954103155</v>
      </c>
      <c r="AW108" s="67">
        <f t="shared" si="34"/>
        <v>1.3826672918633893</v>
      </c>
      <c r="AX108" s="67">
        <f t="shared" si="35"/>
        <v>1.6035480289738389</v>
      </c>
      <c r="AY108" s="66">
        <f t="shared" si="36"/>
        <v>739.52958543688101</v>
      </c>
      <c r="AZ108" s="66">
        <f t="shared" si="37"/>
        <v>369.63739121762535</v>
      </c>
      <c r="BA108" s="66">
        <f t="shared" si="38"/>
        <v>2.4507484775700684E-2</v>
      </c>
      <c r="BB108" s="66">
        <f t="shared" si="39"/>
        <v>2.3622492269911493</v>
      </c>
      <c r="BC108" s="67">
        <f t="shared" si="40"/>
        <v>0.99267471620707937</v>
      </c>
      <c r="BD108" s="67">
        <f t="shared" si="41"/>
        <v>0.49229617194947306</v>
      </c>
      <c r="BE108" s="67">
        <f t="shared" si="42"/>
        <v>1.3826673586007976</v>
      </c>
      <c r="BF108" s="67">
        <f t="shared" si="43"/>
        <v>1.6035487829483528</v>
      </c>
      <c r="BG108" s="66">
        <f t="shared" si="44"/>
        <v>739.52913379713482</v>
      </c>
      <c r="BH108" s="66">
        <f t="shared" si="45"/>
        <v>369.63737505421568</v>
      </c>
      <c r="BI108" s="66">
        <f t="shared" si="46"/>
        <v>2.450748584735778E-2</v>
      </c>
      <c r="BJ108" s="66">
        <f t="shared" si="47"/>
        <v>2.362249330286986</v>
      </c>
      <c r="BK108" s="67">
        <f t="shared" si="48"/>
        <v>0.99267471588793732</v>
      </c>
      <c r="BL108" s="67">
        <f t="shared" si="49"/>
        <v>0.49229615669382976</v>
      </c>
      <c r="BM108" s="67">
        <f t="shared" si="50"/>
        <v>1.3826673609818458</v>
      </c>
      <c r="BN108" s="67">
        <f t="shared" si="51"/>
        <v>1.6035488098487178</v>
      </c>
      <c r="BO108" s="66">
        <f t="shared" si="52"/>
        <v>739.52911768345564</v>
      </c>
      <c r="BP108" s="66">
        <f t="shared" si="53"/>
        <v>369.63737447753465</v>
      </c>
      <c r="BQ108" s="66">
        <f t="shared" si="54"/>
        <v>2.4507485885592557E-2</v>
      </c>
      <c r="BR108" s="66">
        <f t="shared" si="55"/>
        <v>2.3622493339723936</v>
      </c>
      <c r="BS108" s="67">
        <f t="shared" si="56"/>
        <v>0.99267471587655087</v>
      </c>
      <c r="BT108" s="67">
        <f t="shared" si="57"/>
        <v>0.4922961561495362</v>
      </c>
      <c r="BU108" s="67">
        <f t="shared" si="58"/>
        <v>1.3826673610667972</v>
      </c>
      <c r="BV108" s="67">
        <f t="shared" si="59"/>
        <v>1.6035488108084734</v>
      </c>
      <c r="BW108" s="66">
        <f t="shared" si="60"/>
        <v>739.52911710854869</v>
      </c>
      <c r="BX108" s="66">
        <f t="shared" si="61"/>
        <v>369.63737445695972</v>
      </c>
      <c r="BY108" s="66">
        <f t="shared" si="62"/>
        <v>2.4507485886956708E-2</v>
      </c>
      <c r="BZ108" s="66">
        <f t="shared" si="63"/>
        <v>2.3622493341038826</v>
      </c>
      <c r="CA108" s="67">
        <f t="shared" si="64"/>
        <v>0.99267471587614464</v>
      </c>
      <c r="CB108" s="67">
        <f t="shared" si="65"/>
        <v>0.49229615613011668</v>
      </c>
      <c r="CC108" s="67">
        <f t="shared" si="66"/>
        <v>1.3826673610698281</v>
      </c>
      <c r="CD108" s="67">
        <f t="shared" si="67"/>
        <v>1.6035488108427158</v>
      </c>
      <c r="CE108" s="66">
        <f t="shared" si="68"/>
        <v>739.52911708803776</v>
      </c>
      <c r="CF108" s="66">
        <f t="shared" si="69"/>
        <v>369.63737445622564</v>
      </c>
      <c r="CG108" s="66">
        <f t="shared" si="70"/>
        <v>2.4507485887005378E-2</v>
      </c>
      <c r="CH108" s="66">
        <f t="shared" si="71"/>
        <v>2.362249334108574</v>
      </c>
      <c r="CI108" s="67">
        <f t="shared" si="72"/>
        <v>0.9926747158761301</v>
      </c>
      <c r="CJ108" s="67">
        <f t="shared" si="73"/>
        <v>0.4922961561294239</v>
      </c>
      <c r="CK108" s="67">
        <f t="shared" si="74"/>
        <v>1.3826673610699365</v>
      </c>
      <c r="CL108" s="67">
        <f t="shared" si="75"/>
        <v>1.603548810843938</v>
      </c>
      <c r="CM108" s="66">
        <f t="shared" si="76"/>
        <v>739.52911708730539</v>
      </c>
      <c r="CN108" s="66">
        <f t="shared" si="77"/>
        <v>369.6373744561995</v>
      </c>
      <c r="CO108" s="66">
        <f t="shared" si="78"/>
        <v>2.4507485887007109E-2</v>
      </c>
      <c r="CP108" s="66">
        <f t="shared" si="79"/>
        <v>2.3622493341087409</v>
      </c>
      <c r="CQ108" s="67">
        <f t="shared" si="80"/>
        <v>0.99267471587612965</v>
      </c>
      <c r="CR108" s="67">
        <f t="shared" si="81"/>
        <v>0.49229615612939914</v>
      </c>
      <c r="CS108" s="67">
        <f t="shared" si="82"/>
        <v>1.3826673610699403</v>
      </c>
      <c r="CT108" s="67">
        <f t="shared" si="83"/>
        <v>1.6035488108439813</v>
      </c>
      <c r="CU108" s="66">
        <f t="shared" si="84"/>
        <v>739.52911708727891</v>
      </c>
      <c r="CV108" s="66">
        <f t="shared" si="85"/>
        <v>369.63737445619847</v>
      </c>
      <c r="CW108" s="66">
        <f t="shared" si="86"/>
        <v>2.4507485887007179E-2</v>
      </c>
      <c r="CX108" s="66">
        <f t="shared" si="87"/>
        <v>2.3622493341087476</v>
      </c>
      <c r="CY108" s="67">
        <f t="shared" si="88"/>
        <v>0.99267471587612954</v>
      </c>
      <c r="CZ108" s="67">
        <f t="shared" si="89"/>
        <v>0.4922961561293982</v>
      </c>
      <c r="DA108" s="67">
        <f t="shared" si="90"/>
        <v>1.3826673610699405</v>
      </c>
      <c r="DB108" s="67">
        <f t="shared" si="91"/>
        <v>1.6035488108439833</v>
      </c>
      <c r="DC108" s="66">
        <f t="shared" si="92"/>
        <v>739.52911708727834</v>
      </c>
      <c r="DD108" s="66">
        <f t="shared" si="93"/>
        <v>369.63737445619847</v>
      </c>
      <c r="DE108" s="66">
        <f t="shared" si="94"/>
        <v>2.4507485887007179E-2</v>
      </c>
      <c r="DF108" s="66">
        <f t="shared" si="95"/>
        <v>2.3622493341087476</v>
      </c>
      <c r="DG108" s="67">
        <f t="shared" si="96"/>
        <v>0.99267471587612954</v>
      </c>
      <c r="DH108" s="67">
        <f t="shared" si="97"/>
        <v>0.4922961561293982</v>
      </c>
      <c r="DI108" s="67">
        <f t="shared" si="98"/>
        <v>1.3826673610699405</v>
      </c>
      <c r="DJ108" s="67">
        <f t="shared" si="99"/>
        <v>1.6035488108439833</v>
      </c>
      <c r="DK108" s="66">
        <f t="shared" si="100"/>
        <v>739.52911708727834</v>
      </c>
      <c r="DL108" s="66">
        <f t="shared" si="101"/>
        <v>369.63737445619847</v>
      </c>
      <c r="DM108" s="66">
        <f t="shared" si="102"/>
        <v>2.4507485887007179E-2</v>
      </c>
      <c r="DN108" s="66">
        <f t="shared" si="103"/>
        <v>2.3622493341087476</v>
      </c>
      <c r="DO108" s="67">
        <f t="shared" si="104"/>
        <v>0.99267471587612954</v>
      </c>
      <c r="DP108" s="67">
        <f t="shared" si="105"/>
        <v>0.4922961561293982</v>
      </c>
      <c r="DQ108" s="67">
        <f t="shared" si="106"/>
        <v>1.3826673610699405</v>
      </c>
      <c r="DR108" s="67">
        <f t="shared" si="107"/>
        <v>1.6035488108439833</v>
      </c>
      <c r="DS108" s="66">
        <f t="shared" si="108"/>
        <v>739.52911708727834</v>
      </c>
      <c r="DT108" s="66">
        <f t="shared" si="109"/>
        <v>369.63737445619847</v>
      </c>
      <c r="DU108" s="66">
        <f t="shared" si="110"/>
        <v>2.4507485887007179E-2</v>
      </c>
      <c r="DV108" s="66">
        <f t="shared" si="111"/>
        <v>2.3622493341087476</v>
      </c>
      <c r="DW108" s="67">
        <f t="shared" si="112"/>
        <v>0.99267471587612954</v>
      </c>
      <c r="DX108" s="67">
        <f t="shared" si="113"/>
        <v>0.4922961561293982</v>
      </c>
      <c r="DY108" s="67">
        <f t="shared" si="114"/>
        <v>1.3826673610699405</v>
      </c>
      <c r="DZ108" s="67">
        <f t="shared" si="115"/>
        <v>1.6035488108439833</v>
      </c>
      <c r="EA108" s="66">
        <f t="shared" si="116"/>
        <v>739.52911708727834</v>
      </c>
      <c r="EB108" s="66">
        <f t="shared" si="117"/>
        <v>369.63737445619847</v>
      </c>
      <c r="EC108" s="66">
        <f t="shared" si="118"/>
        <v>2.4507485887007179E-2</v>
      </c>
      <c r="ED108" s="66">
        <f t="shared" si="119"/>
        <v>2.3622493341087476</v>
      </c>
      <c r="EE108" s="67">
        <f t="shared" si="120"/>
        <v>0.99267471587612954</v>
      </c>
      <c r="EF108" s="67">
        <f t="shared" si="121"/>
        <v>0.4922961561293982</v>
      </c>
      <c r="EG108" s="67">
        <f t="shared" si="122"/>
        <v>1.3826673610699405</v>
      </c>
      <c r="EH108" s="67">
        <f t="shared" si="123"/>
        <v>1.6035488108439833</v>
      </c>
      <c r="EI108" s="66">
        <f t="shared" si="124"/>
        <v>739.52911708727834</v>
      </c>
      <c r="EJ108" s="66">
        <f t="shared" si="125"/>
        <v>369.63737445619847</v>
      </c>
      <c r="EK108" s="66">
        <f t="shared" si="126"/>
        <v>2.4507485887007179E-2</v>
      </c>
      <c r="EL108" s="66">
        <f t="shared" si="127"/>
        <v>2.3622493341087476</v>
      </c>
      <c r="EM108" s="67">
        <f t="shared" si="128"/>
        <v>0.99267471587612954</v>
      </c>
      <c r="EN108" s="67">
        <f t="shared" si="129"/>
        <v>0.4922961561293982</v>
      </c>
      <c r="EO108" s="67">
        <f t="shared" si="130"/>
        <v>1.3826673610699405</v>
      </c>
      <c r="EP108" s="67">
        <f t="shared" si="131"/>
        <v>1.6035488108439833</v>
      </c>
      <c r="EQ108" s="66">
        <f t="shared" si="132"/>
        <v>0.44792427805302076</v>
      </c>
      <c r="ER108" s="66">
        <f t="shared" si="133"/>
        <v>96.487374456198495</v>
      </c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</row>
    <row r="109" spans="19:160" x14ac:dyDescent="0.25">
      <c r="S109" s="50">
        <v>0.47</v>
      </c>
      <c r="T109" s="56">
        <f t="shared" si="5"/>
        <v>380.94452310836198</v>
      </c>
      <c r="U109" s="66">
        <f t="shared" si="6"/>
        <v>2.378005769417196E-2</v>
      </c>
      <c r="V109" s="66">
        <f t="shared" si="7"/>
        <v>2.2921333388549083</v>
      </c>
      <c r="W109" s="67">
        <f t="shared" si="8"/>
        <v>0.99289136938764355</v>
      </c>
      <c r="X109" s="67">
        <f t="shared" si="9"/>
        <v>0.50276118564473449</v>
      </c>
      <c r="Y109" s="67">
        <f t="shared" si="10"/>
        <v>1.3589876811427168</v>
      </c>
      <c r="Z109" s="67">
        <f t="shared" si="11"/>
        <v>1.6073090251470175</v>
      </c>
      <c r="AA109" s="66">
        <f t="shared" si="12"/>
        <v>749.98448163264629</v>
      </c>
      <c r="AB109" s="66">
        <f t="shared" si="13"/>
        <v>370.00941120051493</v>
      </c>
      <c r="AC109" s="66">
        <f t="shared" si="14"/>
        <v>2.4482844121190461E-2</v>
      </c>
      <c r="AD109" s="66">
        <f t="shared" si="15"/>
        <v>2.3598741416814137</v>
      </c>
      <c r="AE109" s="67">
        <f t="shared" si="16"/>
        <v>0.99268205428061851</v>
      </c>
      <c r="AF109" s="67">
        <f t="shared" si="17"/>
        <v>0.4926470705685615</v>
      </c>
      <c r="AG109" s="67">
        <f t="shared" si="18"/>
        <v>1.3605191616897363</v>
      </c>
      <c r="AH109" s="67">
        <f t="shared" si="19"/>
        <v>1.6255286003791203</v>
      </c>
      <c r="AI109" s="66">
        <f t="shared" si="20"/>
        <v>740.01592982390969</v>
      </c>
      <c r="AJ109" s="66">
        <f t="shared" si="21"/>
        <v>369.65479196752278</v>
      </c>
      <c r="AK109" s="66">
        <f t="shared" si="22"/>
        <v>2.4506331135541098E-2</v>
      </c>
      <c r="AL109" s="66">
        <f t="shared" si="23"/>
        <v>2.3621380288979892</v>
      </c>
      <c r="AM109" s="67">
        <f t="shared" si="24"/>
        <v>0.9926750597639642</v>
      </c>
      <c r="AN109" s="67">
        <f t="shared" si="25"/>
        <v>0.49231259494207957</v>
      </c>
      <c r="AO109" s="67">
        <f t="shared" si="26"/>
        <v>1.3605631592417538</v>
      </c>
      <c r="AP109" s="67">
        <f t="shared" si="27"/>
        <v>1.6261344866094267</v>
      </c>
      <c r="AQ109" s="66">
        <f t="shared" si="28"/>
        <v>739.66472464928268</v>
      </c>
      <c r="AR109" s="66">
        <f t="shared" si="29"/>
        <v>369.64222725534114</v>
      </c>
      <c r="AS109" s="66">
        <f t="shared" si="30"/>
        <v>2.4507164143716686E-2</v>
      </c>
      <c r="AT109" s="66">
        <f t="shared" si="31"/>
        <v>2.3622183216304693</v>
      </c>
      <c r="AU109" s="67">
        <f t="shared" si="32"/>
        <v>0.99267481169206306</v>
      </c>
      <c r="AV109" s="67">
        <f t="shared" si="33"/>
        <v>0.49230073634785931</v>
      </c>
      <c r="AW109" s="67">
        <f t="shared" si="34"/>
        <v>1.360564711268432</v>
      </c>
      <c r="AX109" s="67">
        <f t="shared" si="35"/>
        <v>1.6261559717282625</v>
      </c>
      <c r="AY109" s="66">
        <f t="shared" si="36"/>
        <v>739.65224680045969</v>
      </c>
      <c r="AZ109" s="66">
        <f t="shared" si="37"/>
        <v>369.64178075829795</v>
      </c>
      <c r="BA109" s="66">
        <f t="shared" si="38"/>
        <v>2.4507193746366868E-2</v>
      </c>
      <c r="BB109" s="66">
        <f t="shared" si="39"/>
        <v>2.3622211749970283</v>
      </c>
      <c r="BC109" s="67">
        <f t="shared" si="40"/>
        <v>0.99267480287632159</v>
      </c>
      <c r="BD109" s="67">
        <f t="shared" si="41"/>
        <v>0.49230031493370224</v>
      </c>
      <c r="BE109" s="67">
        <f t="shared" si="42"/>
        <v>1.3605647664122629</v>
      </c>
      <c r="BF109" s="67">
        <f t="shared" si="43"/>
        <v>1.6261567352412587</v>
      </c>
      <c r="BG109" s="66">
        <f t="shared" si="44"/>
        <v>739.6518033471508</v>
      </c>
      <c r="BH109" s="66">
        <f t="shared" si="45"/>
        <v>369.64176489001761</v>
      </c>
      <c r="BI109" s="66">
        <f t="shared" si="46"/>
        <v>2.450719479843148E-2</v>
      </c>
      <c r="BJ109" s="66">
        <f t="shared" si="47"/>
        <v>2.3622212764043673</v>
      </c>
      <c r="BK109" s="67">
        <f t="shared" si="48"/>
        <v>0.9926748025630141</v>
      </c>
      <c r="BL109" s="67">
        <f t="shared" si="49"/>
        <v>0.49230029995684305</v>
      </c>
      <c r="BM109" s="67">
        <f t="shared" si="50"/>
        <v>1.3605647683720359</v>
      </c>
      <c r="BN109" s="67">
        <f t="shared" si="51"/>
        <v>1.6261567623761548</v>
      </c>
      <c r="BO109" s="66">
        <f t="shared" si="52"/>
        <v>739.65178758698892</v>
      </c>
      <c r="BP109" s="66">
        <f t="shared" si="53"/>
        <v>369.64176432606473</v>
      </c>
      <c r="BQ109" s="66">
        <f t="shared" si="54"/>
        <v>2.4507194835821474E-2</v>
      </c>
      <c r="BR109" s="66">
        <f t="shared" si="55"/>
        <v>2.3622212800083475</v>
      </c>
      <c r="BS109" s="67">
        <f t="shared" si="56"/>
        <v>0.99267480255187934</v>
      </c>
      <c r="BT109" s="67">
        <f t="shared" si="57"/>
        <v>0.49230029942457082</v>
      </c>
      <c r="BU109" s="67">
        <f t="shared" si="58"/>
        <v>1.3605647684416855</v>
      </c>
      <c r="BV109" s="67">
        <f t="shared" si="59"/>
        <v>1.626156763340519</v>
      </c>
      <c r="BW109" s="66">
        <f t="shared" si="60"/>
        <v>739.65178702687831</v>
      </c>
      <c r="BX109" s="66">
        <f t="shared" si="61"/>
        <v>369.64176430602208</v>
      </c>
      <c r="BY109" s="66">
        <f t="shared" si="62"/>
        <v>2.4507194837150297E-2</v>
      </c>
      <c r="BZ109" s="66">
        <f t="shared" si="63"/>
        <v>2.3622212801364313</v>
      </c>
      <c r="CA109" s="67">
        <f t="shared" si="64"/>
        <v>0.99267480255148355</v>
      </c>
      <c r="CB109" s="67">
        <f t="shared" si="65"/>
        <v>0.49230029940565412</v>
      </c>
      <c r="CC109" s="67">
        <f t="shared" si="66"/>
        <v>1.3605647684441609</v>
      </c>
      <c r="CD109" s="67">
        <f t="shared" si="67"/>
        <v>1.626156763374792</v>
      </c>
      <c r="CE109" s="66">
        <f t="shared" si="68"/>
        <v>739.65178700697243</v>
      </c>
      <c r="CF109" s="66">
        <f t="shared" si="69"/>
        <v>369.64176430530972</v>
      </c>
      <c r="CG109" s="66">
        <f t="shared" si="70"/>
        <v>2.4507194837197526E-2</v>
      </c>
      <c r="CH109" s="66">
        <f t="shared" si="71"/>
        <v>2.3622212801409836</v>
      </c>
      <c r="CI109" s="67">
        <f t="shared" si="72"/>
        <v>0.99267480255146956</v>
      </c>
      <c r="CJ109" s="67">
        <f t="shared" si="73"/>
        <v>0.49230029940498177</v>
      </c>
      <c r="CK109" s="67">
        <f t="shared" si="74"/>
        <v>1.360564768444249</v>
      </c>
      <c r="CL109" s="67">
        <f t="shared" si="75"/>
        <v>1.6261567633760103</v>
      </c>
      <c r="CM109" s="66">
        <f t="shared" si="76"/>
        <v>739.6517870062645</v>
      </c>
      <c r="CN109" s="66">
        <f t="shared" si="77"/>
        <v>369.64176430528448</v>
      </c>
      <c r="CO109" s="66">
        <f t="shared" si="78"/>
        <v>2.4507194837199198E-2</v>
      </c>
      <c r="CP109" s="66">
        <f t="shared" si="79"/>
        <v>2.3622212801411449</v>
      </c>
      <c r="CQ109" s="67">
        <f t="shared" si="80"/>
        <v>0.992674802551469</v>
      </c>
      <c r="CR109" s="67">
        <f t="shared" si="81"/>
        <v>0.49230029940495801</v>
      </c>
      <c r="CS109" s="67">
        <f t="shared" si="82"/>
        <v>1.3605647684442519</v>
      </c>
      <c r="CT109" s="67">
        <f t="shared" si="83"/>
        <v>1.6261567633760534</v>
      </c>
      <c r="CU109" s="66">
        <f t="shared" si="84"/>
        <v>739.65178700623915</v>
      </c>
      <c r="CV109" s="66">
        <f t="shared" si="85"/>
        <v>369.64176430528357</v>
      </c>
      <c r="CW109" s="66">
        <f t="shared" si="86"/>
        <v>2.4507194837199257E-2</v>
      </c>
      <c r="CX109" s="66">
        <f t="shared" si="87"/>
        <v>2.3622212801411506</v>
      </c>
      <c r="CY109" s="67">
        <f t="shared" si="88"/>
        <v>0.992674802551469</v>
      </c>
      <c r="CZ109" s="67">
        <f t="shared" si="89"/>
        <v>0.49230029940495712</v>
      </c>
      <c r="DA109" s="67">
        <f t="shared" si="90"/>
        <v>1.3605647684442519</v>
      </c>
      <c r="DB109" s="67">
        <f t="shared" si="91"/>
        <v>1.6261567633760547</v>
      </c>
      <c r="DC109" s="66">
        <f t="shared" si="92"/>
        <v>739.65178700623892</v>
      </c>
      <c r="DD109" s="66">
        <f t="shared" si="93"/>
        <v>369.64176430528357</v>
      </c>
      <c r="DE109" s="66">
        <f t="shared" si="94"/>
        <v>2.4507194837199257E-2</v>
      </c>
      <c r="DF109" s="66">
        <f t="shared" si="95"/>
        <v>2.3622212801411506</v>
      </c>
      <c r="DG109" s="67">
        <f t="shared" si="96"/>
        <v>0.992674802551469</v>
      </c>
      <c r="DH109" s="67">
        <f t="shared" si="97"/>
        <v>0.49230029940495712</v>
      </c>
      <c r="DI109" s="67">
        <f t="shared" si="98"/>
        <v>1.3605647684442519</v>
      </c>
      <c r="DJ109" s="67">
        <f t="shared" si="99"/>
        <v>1.6261567633760547</v>
      </c>
      <c r="DK109" s="66">
        <f t="shared" si="100"/>
        <v>739.65178700623892</v>
      </c>
      <c r="DL109" s="66">
        <f t="shared" si="101"/>
        <v>369.64176430528357</v>
      </c>
      <c r="DM109" s="66">
        <f t="shared" si="102"/>
        <v>2.4507194837199257E-2</v>
      </c>
      <c r="DN109" s="66">
        <f t="shared" si="103"/>
        <v>2.3622212801411506</v>
      </c>
      <c r="DO109" s="67">
        <f t="shared" si="104"/>
        <v>0.992674802551469</v>
      </c>
      <c r="DP109" s="67">
        <f t="shared" si="105"/>
        <v>0.49230029940495712</v>
      </c>
      <c r="DQ109" s="67">
        <f t="shared" si="106"/>
        <v>1.3605647684442519</v>
      </c>
      <c r="DR109" s="67">
        <f t="shared" si="107"/>
        <v>1.6261567633760547</v>
      </c>
      <c r="DS109" s="66">
        <f t="shared" si="108"/>
        <v>739.65178700623892</v>
      </c>
      <c r="DT109" s="66">
        <f t="shared" si="109"/>
        <v>369.64176430528357</v>
      </c>
      <c r="DU109" s="66">
        <f t="shared" si="110"/>
        <v>2.4507194837199257E-2</v>
      </c>
      <c r="DV109" s="66">
        <f t="shared" si="111"/>
        <v>2.3622212801411506</v>
      </c>
      <c r="DW109" s="67">
        <f t="shared" si="112"/>
        <v>0.992674802551469</v>
      </c>
      <c r="DX109" s="67">
        <f t="shared" si="113"/>
        <v>0.49230029940495712</v>
      </c>
      <c r="DY109" s="67">
        <f t="shared" si="114"/>
        <v>1.3605647684442519</v>
      </c>
      <c r="DZ109" s="67">
        <f t="shared" si="115"/>
        <v>1.6261567633760547</v>
      </c>
      <c r="EA109" s="66">
        <f t="shared" si="116"/>
        <v>739.65178700623892</v>
      </c>
      <c r="EB109" s="66">
        <f t="shared" si="117"/>
        <v>369.64176430528357</v>
      </c>
      <c r="EC109" s="66">
        <f t="shared" si="118"/>
        <v>2.4507194837199257E-2</v>
      </c>
      <c r="ED109" s="66">
        <f t="shared" si="119"/>
        <v>2.3622212801411506</v>
      </c>
      <c r="EE109" s="67">
        <f t="shared" si="120"/>
        <v>0.992674802551469</v>
      </c>
      <c r="EF109" s="67">
        <f t="shared" si="121"/>
        <v>0.49230029940495712</v>
      </c>
      <c r="EG109" s="67">
        <f t="shared" si="122"/>
        <v>1.3605647684442519</v>
      </c>
      <c r="EH109" s="67">
        <f t="shared" si="123"/>
        <v>1.6261567633760547</v>
      </c>
      <c r="EI109" s="66">
        <f t="shared" si="124"/>
        <v>739.65178700623892</v>
      </c>
      <c r="EJ109" s="66">
        <f t="shared" si="125"/>
        <v>369.64176430528357</v>
      </c>
      <c r="EK109" s="66">
        <f t="shared" si="126"/>
        <v>2.4507194837199257E-2</v>
      </c>
      <c r="EL109" s="66">
        <f t="shared" si="127"/>
        <v>2.3622212801411506</v>
      </c>
      <c r="EM109" s="67">
        <f t="shared" si="128"/>
        <v>0.992674802551469</v>
      </c>
      <c r="EN109" s="67">
        <f t="shared" si="129"/>
        <v>0.49230029940495712</v>
      </c>
      <c r="EO109" s="67">
        <f t="shared" si="130"/>
        <v>1.3605647684442519</v>
      </c>
      <c r="EP109" s="67">
        <f t="shared" si="131"/>
        <v>1.6261567633760547</v>
      </c>
      <c r="EQ109" s="66">
        <f t="shared" si="132"/>
        <v>0.45042052376343161</v>
      </c>
      <c r="ER109" s="66">
        <f t="shared" si="133"/>
        <v>96.491764305283596</v>
      </c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</row>
    <row r="110" spans="19:160" x14ac:dyDescent="0.25">
      <c r="S110" s="50">
        <v>0.48</v>
      </c>
      <c r="T110" s="56">
        <f t="shared" si="5"/>
        <v>380.91206566097424</v>
      </c>
      <c r="U110" s="66">
        <f t="shared" si="6"/>
        <v>2.3782083988535062E-2</v>
      </c>
      <c r="V110" s="66">
        <f t="shared" si="7"/>
        <v>2.2923286511171295</v>
      </c>
      <c r="W110" s="67">
        <f t="shared" si="8"/>
        <v>0.99289076582077151</v>
      </c>
      <c r="X110" s="67">
        <f t="shared" si="9"/>
        <v>0.50273172788040477</v>
      </c>
      <c r="Y110" s="67">
        <f t="shared" si="10"/>
        <v>1.3383225835772314</v>
      </c>
      <c r="Z110" s="67">
        <f t="shared" si="11"/>
        <v>1.62980492450489</v>
      </c>
      <c r="AA110" s="66">
        <f t="shared" si="12"/>
        <v>750.10053729482991</v>
      </c>
      <c r="AB110" s="66">
        <f t="shared" si="13"/>
        <v>370.01351700614453</v>
      </c>
      <c r="AC110" s="66">
        <f t="shared" si="14"/>
        <v>2.448257245057682E-2</v>
      </c>
      <c r="AD110" s="66">
        <f t="shared" si="15"/>
        <v>2.3598479556528211</v>
      </c>
      <c r="AE110" s="67">
        <f t="shared" si="16"/>
        <v>0.99268213518538462</v>
      </c>
      <c r="AF110" s="67">
        <f t="shared" si="17"/>
        <v>0.49265094072484589</v>
      </c>
      <c r="AG110" s="67">
        <f t="shared" si="18"/>
        <v>1.3396108282873769</v>
      </c>
      <c r="AH110" s="67">
        <f t="shared" si="19"/>
        <v>1.6484569905228894</v>
      </c>
      <c r="AI110" s="66">
        <f t="shared" si="20"/>
        <v>740.20126210921046</v>
      </c>
      <c r="AJ110" s="66">
        <f t="shared" si="21"/>
        <v>369.66142044916842</v>
      </c>
      <c r="AK110" s="66">
        <f t="shared" si="22"/>
        <v>2.4505891707033961E-2</v>
      </c>
      <c r="AL110" s="66">
        <f t="shared" si="23"/>
        <v>2.36209567287244</v>
      </c>
      <c r="AM110" s="67">
        <f t="shared" si="24"/>
        <v>0.99267519062688869</v>
      </c>
      <c r="AN110" s="67">
        <f t="shared" si="25"/>
        <v>0.49231885070327974</v>
      </c>
      <c r="AO110" s="67">
        <f t="shared" si="26"/>
        <v>1.3396470630179069</v>
      </c>
      <c r="AP110" s="67">
        <f t="shared" si="27"/>
        <v>1.6490745936957849</v>
      </c>
      <c r="AQ110" s="66">
        <f t="shared" si="28"/>
        <v>739.85389476700038</v>
      </c>
      <c r="AR110" s="66">
        <f t="shared" si="29"/>
        <v>369.6489956088285</v>
      </c>
      <c r="AS110" s="66">
        <f t="shared" si="30"/>
        <v>2.4506715412212294E-2</v>
      </c>
      <c r="AT110" s="66">
        <f t="shared" si="31"/>
        <v>2.3621750688993517</v>
      </c>
      <c r="AU110" s="67">
        <f t="shared" si="32"/>
        <v>0.99267494532541056</v>
      </c>
      <c r="AV110" s="67">
        <f t="shared" si="33"/>
        <v>0.4923071243947178</v>
      </c>
      <c r="AW110" s="67">
        <f t="shared" si="34"/>
        <v>1.3396483352034965</v>
      </c>
      <c r="AX110" s="67">
        <f t="shared" si="35"/>
        <v>1.6490964052242141</v>
      </c>
      <c r="AY110" s="66">
        <f t="shared" si="36"/>
        <v>739.84160343647841</v>
      </c>
      <c r="AZ110" s="66">
        <f t="shared" si="37"/>
        <v>369.64855587794364</v>
      </c>
      <c r="BA110" s="66">
        <f t="shared" si="38"/>
        <v>2.4506744565199589E-2</v>
      </c>
      <c r="BB110" s="66">
        <f t="shared" si="39"/>
        <v>2.3621778789234047</v>
      </c>
      <c r="BC110" s="67">
        <f t="shared" si="40"/>
        <v>0.99267493664357853</v>
      </c>
      <c r="BD110" s="67">
        <f t="shared" si="41"/>
        <v>0.49230670937643439</v>
      </c>
      <c r="BE110" s="67">
        <f t="shared" si="42"/>
        <v>1.3396483802196646</v>
      </c>
      <c r="BF110" s="67">
        <f t="shared" si="43"/>
        <v>1.6490971771837191</v>
      </c>
      <c r="BG110" s="66">
        <f t="shared" si="44"/>
        <v>739.84116838890952</v>
      </c>
      <c r="BH110" s="66">
        <f t="shared" si="45"/>
        <v>369.64854031370533</v>
      </c>
      <c r="BI110" s="66">
        <f t="shared" si="46"/>
        <v>2.4506745597068436E-2</v>
      </c>
      <c r="BJ110" s="66">
        <f t="shared" si="47"/>
        <v>2.3621779783840964</v>
      </c>
      <c r="BK110" s="67">
        <f t="shared" si="48"/>
        <v>0.99267493633628545</v>
      </c>
      <c r="BL110" s="67">
        <f t="shared" si="49"/>
        <v>0.49230669468688482</v>
      </c>
      <c r="BM110" s="67">
        <f t="shared" si="50"/>
        <v>1.3396483818129978</v>
      </c>
      <c r="BN110" s="67">
        <f t="shared" si="51"/>
        <v>1.6490972045071894</v>
      </c>
      <c r="BO110" s="66">
        <f t="shared" si="52"/>
        <v>739.84115299038467</v>
      </c>
      <c r="BP110" s="66">
        <f t="shared" si="53"/>
        <v>369.64853976280847</v>
      </c>
      <c r="BQ110" s="66">
        <f t="shared" si="54"/>
        <v>2.4506745633591478E-2</v>
      </c>
      <c r="BR110" s="66">
        <f t="shared" si="55"/>
        <v>2.3621779819045119</v>
      </c>
      <c r="BS110" s="67">
        <f t="shared" si="56"/>
        <v>0.99267493632540882</v>
      </c>
      <c r="BT110" s="67">
        <f t="shared" si="57"/>
        <v>0.49230669416694761</v>
      </c>
      <c r="BU110" s="67">
        <f t="shared" si="58"/>
        <v>1.3396483818693941</v>
      </c>
      <c r="BV110" s="67">
        <f t="shared" si="59"/>
        <v>1.6490972054743052</v>
      </c>
      <c r="BW110" s="66">
        <f t="shared" si="60"/>
        <v>739.84115244535224</v>
      </c>
      <c r="BX110" s="66">
        <f t="shared" si="61"/>
        <v>369.64853974330936</v>
      </c>
      <c r="BY110" s="66">
        <f t="shared" si="62"/>
        <v>2.4506745634884215E-2</v>
      </c>
      <c r="BZ110" s="66">
        <f t="shared" si="63"/>
        <v>2.3621779820291176</v>
      </c>
      <c r="CA110" s="67">
        <f t="shared" si="64"/>
        <v>0.99267493632502379</v>
      </c>
      <c r="CB110" s="67">
        <f t="shared" si="65"/>
        <v>0.49230669414854439</v>
      </c>
      <c r="CC110" s="67">
        <f t="shared" si="66"/>
        <v>1.3396483818713902</v>
      </c>
      <c r="CD110" s="67">
        <f t="shared" si="67"/>
        <v>1.6490972055085362</v>
      </c>
      <c r="CE110" s="66">
        <f t="shared" si="68"/>
        <v>739.84115242606129</v>
      </c>
      <c r="CF110" s="66">
        <f t="shared" si="69"/>
        <v>369.64853974261928</v>
      </c>
      <c r="CG110" s="66">
        <f t="shared" si="70"/>
        <v>2.4506745634929966E-2</v>
      </c>
      <c r="CH110" s="66">
        <f t="shared" si="71"/>
        <v>2.3621779820335274</v>
      </c>
      <c r="CI110" s="67">
        <f t="shared" si="72"/>
        <v>0.99267493632501025</v>
      </c>
      <c r="CJ110" s="67">
        <f t="shared" si="73"/>
        <v>0.49230669414789308</v>
      </c>
      <c r="CK110" s="67">
        <f t="shared" si="74"/>
        <v>1.3396483818714608</v>
      </c>
      <c r="CL110" s="67">
        <f t="shared" si="75"/>
        <v>1.6490972055097477</v>
      </c>
      <c r="CM110" s="66">
        <f t="shared" si="76"/>
        <v>739.84115242537837</v>
      </c>
      <c r="CN110" s="66">
        <f t="shared" si="77"/>
        <v>369.64853974259483</v>
      </c>
      <c r="CO110" s="66">
        <f t="shared" si="78"/>
        <v>2.4506745634931586E-2</v>
      </c>
      <c r="CP110" s="66">
        <f t="shared" si="79"/>
        <v>2.3621779820336832</v>
      </c>
      <c r="CQ110" s="67">
        <f t="shared" si="80"/>
        <v>0.99267493632500969</v>
      </c>
      <c r="CR110" s="67">
        <f t="shared" si="81"/>
        <v>0.49230669414787004</v>
      </c>
      <c r="CS110" s="67">
        <f t="shared" si="82"/>
        <v>1.3396483818714633</v>
      </c>
      <c r="CT110" s="67">
        <f t="shared" si="83"/>
        <v>1.6490972055097903</v>
      </c>
      <c r="CU110" s="66">
        <f t="shared" si="84"/>
        <v>739.84115242535506</v>
      </c>
      <c r="CV110" s="66">
        <f t="shared" si="85"/>
        <v>369.64853974259404</v>
      </c>
      <c r="CW110" s="66">
        <f t="shared" si="86"/>
        <v>2.4506745634931638E-2</v>
      </c>
      <c r="CX110" s="66">
        <f t="shared" si="87"/>
        <v>2.3621779820336886</v>
      </c>
      <c r="CY110" s="67">
        <f t="shared" si="88"/>
        <v>0.99267493632500969</v>
      </c>
      <c r="CZ110" s="67">
        <f t="shared" si="89"/>
        <v>0.49230669414786926</v>
      </c>
      <c r="DA110" s="67">
        <f t="shared" si="90"/>
        <v>1.3396483818714635</v>
      </c>
      <c r="DB110" s="67">
        <f t="shared" si="91"/>
        <v>1.6490972055097921</v>
      </c>
      <c r="DC110" s="66">
        <f t="shared" si="92"/>
        <v>739.84115242535381</v>
      </c>
      <c r="DD110" s="66">
        <f t="shared" si="93"/>
        <v>369.64853974259393</v>
      </c>
      <c r="DE110" s="66">
        <f t="shared" si="94"/>
        <v>2.4506745634931645E-2</v>
      </c>
      <c r="DF110" s="66">
        <f t="shared" si="95"/>
        <v>2.3621779820336894</v>
      </c>
      <c r="DG110" s="67">
        <f t="shared" si="96"/>
        <v>0.99267493632500969</v>
      </c>
      <c r="DH110" s="67">
        <f t="shared" si="97"/>
        <v>0.49230669414786915</v>
      </c>
      <c r="DI110" s="67">
        <f t="shared" si="98"/>
        <v>1.3396483818714635</v>
      </c>
      <c r="DJ110" s="67">
        <f t="shared" si="99"/>
        <v>1.6490972055097923</v>
      </c>
      <c r="DK110" s="66">
        <f t="shared" si="100"/>
        <v>739.84115242535324</v>
      </c>
      <c r="DL110" s="66">
        <f t="shared" si="101"/>
        <v>369.64853974259393</v>
      </c>
      <c r="DM110" s="66">
        <f t="shared" si="102"/>
        <v>2.4506745634931645E-2</v>
      </c>
      <c r="DN110" s="66">
        <f t="shared" si="103"/>
        <v>2.3621779820336894</v>
      </c>
      <c r="DO110" s="67">
        <f t="shared" si="104"/>
        <v>0.99267493632500969</v>
      </c>
      <c r="DP110" s="67">
        <f t="shared" si="105"/>
        <v>0.49230669414786915</v>
      </c>
      <c r="DQ110" s="67">
        <f t="shared" si="106"/>
        <v>1.3396483818714635</v>
      </c>
      <c r="DR110" s="67">
        <f t="shared" si="107"/>
        <v>1.6490972055097923</v>
      </c>
      <c r="DS110" s="66">
        <f t="shared" si="108"/>
        <v>739.84115242535324</v>
      </c>
      <c r="DT110" s="66">
        <f t="shared" si="109"/>
        <v>369.64853974259393</v>
      </c>
      <c r="DU110" s="66">
        <f t="shared" si="110"/>
        <v>2.4506745634931645E-2</v>
      </c>
      <c r="DV110" s="66">
        <f t="shared" si="111"/>
        <v>2.3621779820336894</v>
      </c>
      <c r="DW110" s="67">
        <f t="shared" si="112"/>
        <v>0.99267493632500969</v>
      </c>
      <c r="DX110" s="67">
        <f t="shared" si="113"/>
        <v>0.49230669414786915</v>
      </c>
      <c r="DY110" s="67">
        <f t="shared" si="114"/>
        <v>1.3396483818714635</v>
      </c>
      <c r="DZ110" s="67">
        <f t="shared" si="115"/>
        <v>1.6490972055097923</v>
      </c>
      <c r="EA110" s="66">
        <f t="shared" si="116"/>
        <v>739.84115242535324</v>
      </c>
      <c r="EB110" s="66">
        <f t="shared" si="117"/>
        <v>369.64853974259393</v>
      </c>
      <c r="EC110" s="66">
        <f t="shared" si="118"/>
        <v>2.4506745634931645E-2</v>
      </c>
      <c r="ED110" s="66">
        <f t="shared" si="119"/>
        <v>2.3621779820336894</v>
      </c>
      <c r="EE110" s="67">
        <f t="shared" si="120"/>
        <v>0.99267493632500969</v>
      </c>
      <c r="EF110" s="67">
        <f t="shared" si="121"/>
        <v>0.49230669414786915</v>
      </c>
      <c r="EG110" s="67">
        <f t="shared" si="122"/>
        <v>1.3396483818714635</v>
      </c>
      <c r="EH110" s="67">
        <f t="shared" si="123"/>
        <v>1.6490972055097923</v>
      </c>
      <c r="EI110" s="66">
        <f t="shared" si="124"/>
        <v>739.84115242535324</v>
      </c>
      <c r="EJ110" s="66">
        <f t="shared" si="125"/>
        <v>369.64853974259393</v>
      </c>
      <c r="EK110" s="66">
        <f t="shared" si="126"/>
        <v>2.4506745634931645E-2</v>
      </c>
      <c r="EL110" s="66">
        <f t="shared" si="127"/>
        <v>2.3621779820336894</v>
      </c>
      <c r="EM110" s="67">
        <f t="shared" si="128"/>
        <v>0.99267493632500969</v>
      </c>
      <c r="EN110" s="67">
        <f t="shared" si="129"/>
        <v>0.49230669414786915</v>
      </c>
      <c r="EO110" s="67">
        <f t="shared" si="130"/>
        <v>1.3396483818714635</v>
      </c>
      <c r="EP110" s="67">
        <f t="shared" si="131"/>
        <v>1.6490972055097923</v>
      </c>
      <c r="EQ110" s="66">
        <f t="shared" si="132"/>
        <v>0.4530481146700886</v>
      </c>
      <c r="ER110" s="66">
        <f t="shared" si="133"/>
        <v>96.498539742593948</v>
      </c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</row>
    <row r="111" spans="19:160" x14ac:dyDescent="0.25">
      <c r="S111" s="50">
        <v>0.49</v>
      </c>
      <c r="T111" s="56">
        <f t="shared" si="5"/>
        <v>380.87960821358649</v>
      </c>
      <c r="U111" s="66">
        <f t="shared" si="6"/>
        <v>2.3784110628247934E-2</v>
      </c>
      <c r="V111" s="66">
        <f t="shared" si="7"/>
        <v>2.2925239966672315</v>
      </c>
      <c r="W111" s="67">
        <f t="shared" si="8"/>
        <v>0.99289016215139803</v>
      </c>
      <c r="X111" s="67">
        <f t="shared" si="9"/>
        <v>0.50270226682189523</v>
      </c>
      <c r="Y111" s="67">
        <f t="shared" si="10"/>
        <v>1.3187437348426374</v>
      </c>
      <c r="Z111" s="67">
        <f t="shared" si="11"/>
        <v>1.6526411057329526</v>
      </c>
      <c r="AA111" s="66">
        <f t="shared" si="12"/>
        <v>750.28540250349431</v>
      </c>
      <c r="AB111" s="66">
        <f t="shared" si="13"/>
        <v>370.02005607748742</v>
      </c>
      <c r="AC111" s="66">
        <f t="shared" si="14"/>
        <v>2.4482139789467554E-2</v>
      </c>
      <c r="AD111" s="66">
        <f t="shared" si="15"/>
        <v>2.3598062519292338</v>
      </c>
      <c r="AE111" s="67">
        <f t="shared" si="16"/>
        <v>0.99268226403387916</v>
      </c>
      <c r="AF111" s="67">
        <f t="shared" si="17"/>
        <v>0.492657104377</v>
      </c>
      <c r="AG111" s="67">
        <f t="shared" si="18"/>
        <v>1.3198162785813208</v>
      </c>
      <c r="AH111" s="67">
        <f t="shared" si="19"/>
        <v>1.6717161581348927</v>
      </c>
      <c r="AI111" s="66">
        <f t="shared" si="20"/>
        <v>740.45826806912999</v>
      </c>
      <c r="AJ111" s="66">
        <f t="shared" si="21"/>
        <v>369.6706101239073</v>
      </c>
      <c r="AK111" s="66">
        <f t="shared" si="22"/>
        <v>2.4505282512881636E-2</v>
      </c>
      <c r="AL111" s="66">
        <f t="shared" si="23"/>
        <v>2.3620369533249801</v>
      </c>
      <c r="AM111" s="67">
        <f t="shared" si="24"/>
        <v>0.99267537204648171</v>
      </c>
      <c r="AN111" s="67">
        <f t="shared" si="25"/>
        <v>0.49232752340170383</v>
      </c>
      <c r="AO111" s="67">
        <f t="shared" si="26"/>
        <v>1.3198456888151875</v>
      </c>
      <c r="AP111" s="67">
        <f t="shared" si="27"/>
        <v>1.6723449345905781</v>
      </c>
      <c r="AQ111" s="66">
        <f t="shared" si="28"/>
        <v>740.11488831427039</v>
      </c>
      <c r="AR111" s="66">
        <f t="shared" si="29"/>
        <v>369.65833142537986</v>
      </c>
      <c r="AS111" s="66">
        <f t="shared" si="30"/>
        <v>2.4506096488790544E-2</v>
      </c>
      <c r="AT111" s="66">
        <f t="shared" si="31"/>
        <v>2.3621154115584218</v>
      </c>
      <c r="AU111" s="67">
        <f t="shared" si="32"/>
        <v>0.99267512964235982</v>
      </c>
      <c r="AV111" s="67">
        <f t="shared" si="33"/>
        <v>0.49231593539375235</v>
      </c>
      <c r="AW111" s="67">
        <f t="shared" si="34"/>
        <v>1.3198467161460421</v>
      </c>
      <c r="AX111" s="67">
        <f t="shared" si="35"/>
        <v>1.6723670455288149</v>
      </c>
      <c r="AY111" s="66">
        <f t="shared" si="36"/>
        <v>740.10279014882997</v>
      </c>
      <c r="AZ111" s="66">
        <f t="shared" si="37"/>
        <v>369.65789872988057</v>
      </c>
      <c r="BA111" s="66">
        <f t="shared" si="38"/>
        <v>2.4506125173900994E-2</v>
      </c>
      <c r="BB111" s="66">
        <f t="shared" si="39"/>
        <v>2.362118176484346</v>
      </c>
      <c r="BC111" s="67">
        <f t="shared" si="40"/>
        <v>0.99267512109986111</v>
      </c>
      <c r="BD111" s="67">
        <f t="shared" si="41"/>
        <v>0.49231552702879389</v>
      </c>
      <c r="BE111" s="67">
        <f t="shared" si="42"/>
        <v>1.3198467523411586</v>
      </c>
      <c r="BF111" s="67">
        <f t="shared" si="43"/>
        <v>1.6723678247291163</v>
      </c>
      <c r="BG111" s="66">
        <f t="shared" si="44"/>
        <v>740.10236377476042</v>
      </c>
      <c r="BH111" s="66">
        <f t="shared" si="45"/>
        <v>369.65788348034403</v>
      </c>
      <c r="BI111" s="66">
        <f t="shared" si="46"/>
        <v>2.4506126184854822E-2</v>
      </c>
      <c r="BJ111" s="66">
        <f t="shared" si="47"/>
        <v>2.3621182739290618</v>
      </c>
      <c r="BK111" s="67">
        <f t="shared" si="48"/>
        <v>0.9926751207987965</v>
      </c>
      <c r="BL111" s="67">
        <f t="shared" si="49"/>
        <v>0.49231551263673007</v>
      </c>
      <c r="BM111" s="67">
        <f t="shared" si="50"/>
        <v>1.3198467536167779</v>
      </c>
      <c r="BN111" s="67">
        <f t="shared" si="51"/>
        <v>1.6723678521905871</v>
      </c>
      <c r="BO111" s="66">
        <f t="shared" si="52"/>
        <v>740.10234874796015</v>
      </c>
      <c r="BP111" s="66">
        <f t="shared" si="53"/>
        <v>369.65788294290087</v>
      </c>
      <c r="BQ111" s="66">
        <f t="shared" si="54"/>
        <v>2.4506126220484117E-2</v>
      </c>
      <c r="BR111" s="66">
        <f t="shared" si="55"/>
        <v>2.3621182773633302</v>
      </c>
      <c r="BS111" s="67">
        <f t="shared" si="56"/>
        <v>0.99267512078818598</v>
      </c>
      <c r="BT111" s="67">
        <f t="shared" si="57"/>
        <v>0.49231551212950703</v>
      </c>
      <c r="BU111" s="67">
        <f t="shared" si="58"/>
        <v>1.3198467536617347</v>
      </c>
      <c r="BV111" s="67">
        <f t="shared" si="59"/>
        <v>1.6723678531584185</v>
      </c>
      <c r="BW111" s="66">
        <f t="shared" si="60"/>
        <v>740.10234821836787</v>
      </c>
      <c r="BX111" s="66">
        <f t="shared" si="61"/>
        <v>369.65788292395973</v>
      </c>
      <c r="BY111" s="66">
        <f t="shared" si="62"/>
        <v>2.4506126221739803E-2</v>
      </c>
      <c r="BZ111" s="66">
        <f t="shared" si="63"/>
        <v>2.3621182774843645</v>
      </c>
      <c r="CA111" s="67">
        <f t="shared" si="64"/>
        <v>0.99267512078781206</v>
      </c>
      <c r="CB111" s="67">
        <f t="shared" si="65"/>
        <v>0.49231551211163088</v>
      </c>
      <c r="CC111" s="67">
        <f t="shared" si="66"/>
        <v>1.3198467536633192</v>
      </c>
      <c r="CD111" s="67">
        <f t="shared" si="67"/>
        <v>1.6723678531925281</v>
      </c>
      <c r="CE111" s="66">
        <f t="shared" si="68"/>
        <v>740.10234819970287</v>
      </c>
      <c r="CF111" s="66">
        <f t="shared" si="69"/>
        <v>369.65788292329205</v>
      </c>
      <c r="CG111" s="66">
        <f t="shared" si="70"/>
        <v>2.4506126221784063E-2</v>
      </c>
      <c r="CH111" s="66">
        <f t="shared" si="71"/>
        <v>2.3621182774886305</v>
      </c>
      <c r="CI111" s="67">
        <f t="shared" si="72"/>
        <v>0.99267512078779885</v>
      </c>
      <c r="CJ111" s="67">
        <f t="shared" si="73"/>
        <v>0.49231551211100083</v>
      </c>
      <c r="CK111" s="67">
        <f t="shared" si="74"/>
        <v>1.3198467536633751</v>
      </c>
      <c r="CL111" s="67">
        <f t="shared" si="75"/>
        <v>1.6723678531937305</v>
      </c>
      <c r="CM111" s="66">
        <f t="shared" si="76"/>
        <v>740.10234819904554</v>
      </c>
      <c r="CN111" s="66">
        <f t="shared" si="77"/>
        <v>369.65788292326863</v>
      </c>
      <c r="CO111" s="66">
        <f t="shared" si="78"/>
        <v>2.4506126221785617E-2</v>
      </c>
      <c r="CP111" s="66">
        <f t="shared" si="79"/>
        <v>2.3621182774887806</v>
      </c>
      <c r="CQ111" s="67">
        <f t="shared" si="80"/>
        <v>0.9926751207877984</v>
      </c>
      <c r="CR111" s="67">
        <f t="shared" si="81"/>
        <v>0.49231551211097868</v>
      </c>
      <c r="CS111" s="67">
        <f t="shared" si="82"/>
        <v>1.3198467536633769</v>
      </c>
      <c r="CT111" s="67">
        <f t="shared" si="83"/>
        <v>1.6723678531937725</v>
      </c>
      <c r="CU111" s="66">
        <f t="shared" si="84"/>
        <v>740.10234819902143</v>
      </c>
      <c r="CV111" s="66">
        <f t="shared" si="85"/>
        <v>369.65788292326772</v>
      </c>
      <c r="CW111" s="66">
        <f t="shared" si="86"/>
        <v>2.450612622178568E-2</v>
      </c>
      <c r="CX111" s="66">
        <f t="shared" si="87"/>
        <v>2.3621182774887863</v>
      </c>
      <c r="CY111" s="67">
        <f t="shared" si="88"/>
        <v>0.9926751207877984</v>
      </c>
      <c r="CZ111" s="67">
        <f t="shared" si="89"/>
        <v>0.49231551211097785</v>
      </c>
      <c r="DA111" s="67">
        <f t="shared" si="90"/>
        <v>1.3198467536633771</v>
      </c>
      <c r="DB111" s="67">
        <f t="shared" si="91"/>
        <v>1.6723678531937745</v>
      </c>
      <c r="DC111" s="66">
        <f t="shared" si="92"/>
        <v>740.10234819902087</v>
      </c>
      <c r="DD111" s="66">
        <f t="shared" si="93"/>
        <v>369.65788292326772</v>
      </c>
      <c r="DE111" s="66">
        <f t="shared" si="94"/>
        <v>2.450612622178568E-2</v>
      </c>
      <c r="DF111" s="66">
        <f t="shared" si="95"/>
        <v>2.3621182774887863</v>
      </c>
      <c r="DG111" s="67">
        <f t="shared" si="96"/>
        <v>0.9926751207877984</v>
      </c>
      <c r="DH111" s="67">
        <f t="shared" si="97"/>
        <v>0.49231551211097785</v>
      </c>
      <c r="DI111" s="67">
        <f t="shared" si="98"/>
        <v>1.3198467536633771</v>
      </c>
      <c r="DJ111" s="67">
        <f t="shared" si="99"/>
        <v>1.6723678531937745</v>
      </c>
      <c r="DK111" s="66">
        <f t="shared" si="100"/>
        <v>740.10234819902087</v>
      </c>
      <c r="DL111" s="66">
        <f t="shared" si="101"/>
        <v>369.65788292326772</v>
      </c>
      <c r="DM111" s="66">
        <f t="shared" si="102"/>
        <v>2.450612622178568E-2</v>
      </c>
      <c r="DN111" s="66">
        <f t="shared" si="103"/>
        <v>2.3621182774887863</v>
      </c>
      <c r="DO111" s="67">
        <f t="shared" si="104"/>
        <v>0.9926751207877984</v>
      </c>
      <c r="DP111" s="67">
        <f t="shared" si="105"/>
        <v>0.49231551211097785</v>
      </c>
      <c r="DQ111" s="67">
        <f t="shared" si="106"/>
        <v>1.3198467536633771</v>
      </c>
      <c r="DR111" s="67">
        <f t="shared" si="107"/>
        <v>1.6723678531937745</v>
      </c>
      <c r="DS111" s="66">
        <f t="shared" si="108"/>
        <v>740.10234819902087</v>
      </c>
      <c r="DT111" s="66">
        <f t="shared" si="109"/>
        <v>369.65788292326772</v>
      </c>
      <c r="DU111" s="66">
        <f t="shared" si="110"/>
        <v>2.450612622178568E-2</v>
      </c>
      <c r="DV111" s="66">
        <f t="shared" si="111"/>
        <v>2.3621182774887863</v>
      </c>
      <c r="DW111" s="67">
        <f t="shared" si="112"/>
        <v>0.9926751207877984</v>
      </c>
      <c r="DX111" s="67">
        <f t="shared" si="113"/>
        <v>0.49231551211097785</v>
      </c>
      <c r="DY111" s="67">
        <f t="shared" si="114"/>
        <v>1.3198467536633771</v>
      </c>
      <c r="DZ111" s="67">
        <f t="shared" si="115"/>
        <v>1.6723678531937745</v>
      </c>
      <c r="EA111" s="66">
        <f t="shared" si="116"/>
        <v>740.10234819902087</v>
      </c>
      <c r="EB111" s="66">
        <f t="shared" si="117"/>
        <v>369.65788292326772</v>
      </c>
      <c r="EC111" s="66">
        <f t="shared" si="118"/>
        <v>2.450612622178568E-2</v>
      </c>
      <c r="ED111" s="66">
        <f t="shared" si="119"/>
        <v>2.3621182774887863</v>
      </c>
      <c r="EE111" s="67">
        <f t="shared" si="120"/>
        <v>0.9926751207877984</v>
      </c>
      <c r="EF111" s="67">
        <f t="shared" si="121"/>
        <v>0.49231551211097785</v>
      </c>
      <c r="EG111" s="67">
        <f t="shared" si="122"/>
        <v>1.3198467536633771</v>
      </c>
      <c r="EH111" s="67">
        <f t="shared" si="123"/>
        <v>1.6723678531937745</v>
      </c>
      <c r="EI111" s="66">
        <f t="shared" si="124"/>
        <v>740.10234819902087</v>
      </c>
      <c r="EJ111" s="66">
        <f t="shared" si="125"/>
        <v>369.65788292326772</v>
      </c>
      <c r="EK111" s="66">
        <f t="shared" si="126"/>
        <v>2.450612622178568E-2</v>
      </c>
      <c r="EL111" s="66">
        <f t="shared" si="127"/>
        <v>2.3621182774887863</v>
      </c>
      <c r="EM111" s="67">
        <f t="shared" si="128"/>
        <v>0.9926751207877984</v>
      </c>
      <c r="EN111" s="67">
        <f t="shared" si="129"/>
        <v>0.49231551211097785</v>
      </c>
      <c r="EO111" s="67">
        <f t="shared" si="130"/>
        <v>1.3198467536633771</v>
      </c>
      <c r="EP111" s="67">
        <f t="shared" si="131"/>
        <v>1.6723678531937745</v>
      </c>
      <c r="EQ111" s="66">
        <f t="shared" si="132"/>
        <v>0.45581136805915284</v>
      </c>
      <c r="ER111" s="66">
        <f t="shared" si="133"/>
        <v>96.507882923267744</v>
      </c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</row>
    <row r="112" spans="19:160" x14ac:dyDescent="0.25">
      <c r="S112" s="61">
        <v>0.5</v>
      </c>
      <c r="T112" s="64">
        <f t="shared" si="5"/>
        <v>380.84715076619875</v>
      </c>
      <c r="U112" s="61">
        <f t="shared" si="6"/>
        <v>2.3786137613398872E-2</v>
      </c>
      <c r="V112" s="61">
        <f t="shared" si="7"/>
        <v>2.2927193755137245</v>
      </c>
      <c r="W112" s="65">
        <f t="shared" si="8"/>
        <v>0.99288955837949699</v>
      </c>
      <c r="X112" s="65">
        <f t="shared" si="9"/>
        <v>0.50267280246870405</v>
      </c>
      <c r="Y112" s="65">
        <f t="shared" si="10"/>
        <v>1.3001878444980566</v>
      </c>
      <c r="Z112" s="65">
        <f t="shared" si="11"/>
        <v>1.6758162876274478</v>
      </c>
      <c r="AA112" s="61">
        <f t="shared" si="12"/>
        <v>750.5438884889511</v>
      </c>
      <c r="AB112" s="61">
        <f t="shared" si="13"/>
        <v>370.02919706414445</v>
      </c>
      <c r="AC112" s="61">
        <f t="shared" si="14"/>
        <v>2.448153499688652E-2</v>
      </c>
      <c r="AD112" s="61">
        <f t="shared" si="15"/>
        <v>2.3597479566443398</v>
      </c>
      <c r="AE112" s="65">
        <f t="shared" si="16"/>
        <v>0.99268244414395601</v>
      </c>
      <c r="AF112" s="65">
        <f t="shared" si="17"/>
        <v>0.49266572032821654</v>
      </c>
      <c r="AG112" s="65">
        <f t="shared" si="18"/>
        <v>1.3010695112226129</v>
      </c>
      <c r="AH112" s="65">
        <f t="shared" si="19"/>
        <v>1.6953039119581084</v>
      </c>
      <c r="AI112" s="61">
        <f t="shared" si="20"/>
        <v>740.79215477016021</v>
      </c>
      <c r="AJ112" s="61">
        <f t="shared" si="21"/>
        <v>369.68254490550783</v>
      </c>
      <c r="AK112" s="61">
        <f t="shared" si="22"/>
        <v>2.4504491387634095E-2</v>
      </c>
      <c r="AL112" s="61">
        <f t="shared" si="23"/>
        <v>2.3619606976413974</v>
      </c>
      <c r="AM112" s="65">
        <f t="shared" si="24"/>
        <v>0.99267560764567442</v>
      </c>
      <c r="AN112" s="65">
        <f t="shared" si="25"/>
        <v>0.49233878636208611</v>
      </c>
      <c r="AO112" s="65">
        <f t="shared" si="26"/>
        <v>1.3010929389980794</v>
      </c>
      <c r="AP112" s="65">
        <f t="shared" si="27"/>
        <v>1.6959432643495027</v>
      </c>
      <c r="AQ112" s="61">
        <f t="shared" si="28"/>
        <v>740.45293403101232</v>
      </c>
      <c r="AR112" s="61">
        <f t="shared" si="29"/>
        <v>369.67041942300716</v>
      </c>
      <c r="AS112" s="61">
        <f t="shared" si="30"/>
        <v>2.4505295154356822E-2</v>
      </c>
      <c r="AT112" s="61">
        <f t="shared" si="31"/>
        <v>2.3620381718227268</v>
      </c>
      <c r="AU112" s="65">
        <f t="shared" si="32"/>
        <v>0.99267536828181735</v>
      </c>
      <c r="AV112" s="65">
        <f t="shared" si="33"/>
        <v>0.49232734343174334</v>
      </c>
      <c r="AW112" s="65">
        <f t="shared" si="34"/>
        <v>1.3010937527875759</v>
      </c>
      <c r="AX112" s="65">
        <f t="shared" si="35"/>
        <v>1.6959656451149465</v>
      </c>
      <c r="AY112" s="61">
        <f t="shared" si="36"/>
        <v>740.44103666096498</v>
      </c>
      <c r="AZ112" s="61">
        <f t="shared" si="37"/>
        <v>369.66999406782588</v>
      </c>
      <c r="BA112" s="61">
        <f t="shared" si="38"/>
        <v>2.4505323351003642E-2</v>
      </c>
      <c r="BB112" s="61">
        <f t="shared" si="39"/>
        <v>2.3620408896661842</v>
      </c>
      <c r="BC112" s="65">
        <f t="shared" si="40"/>
        <v>0.99267535988478239</v>
      </c>
      <c r="BD112" s="65">
        <f t="shared" si="41"/>
        <v>0.49232694201131222</v>
      </c>
      <c r="BE112" s="65">
        <f t="shared" si="42"/>
        <v>1.3010937813278698</v>
      </c>
      <c r="BF112" s="65">
        <f t="shared" si="43"/>
        <v>1.695966430240589</v>
      </c>
      <c r="BG112" s="61">
        <f t="shared" si="44"/>
        <v>740.44061926870813</v>
      </c>
      <c r="BH112" s="61">
        <f t="shared" si="45"/>
        <v>369.66997914510227</v>
      </c>
      <c r="BI112" s="61">
        <f t="shared" si="46"/>
        <v>2.450532434022697E-2</v>
      </c>
      <c r="BJ112" s="61">
        <f t="shared" si="47"/>
        <v>2.3620409850163218</v>
      </c>
      <c r="BK112" s="65">
        <f t="shared" si="48"/>
        <v>0.99267535959018904</v>
      </c>
      <c r="BL112" s="65">
        <f t="shared" si="49"/>
        <v>0.49232692792827998</v>
      </c>
      <c r="BM112" s="65">
        <f t="shared" si="50"/>
        <v>1.3010937823291397</v>
      </c>
      <c r="BN112" s="65">
        <f t="shared" si="51"/>
        <v>1.6959664577851552</v>
      </c>
      <c r="BO112" s="61">
        <f t="shared" si="52"/>
        <v>740.4406046252991</v>
      </c>
      <c r="BP112" s="61">
        <f t="shared" si="53"/>
        <v>369.66997862156688</v>
      </c>
      <c r="BQ112" s="61">
        <f t="shared" si="54"/>
        <v>2.4505324374931994E-2</v>
      </c>
      <c r="BR112" s="61">
        <f t="shared" si="55"/>
        <v>2.3620409883615006</v>
      </c>
      <c r="BS112" s="65">
        <f t="shared" si="56"/>
        <v>0.99267535957985387</v>
      </c>
      <c r="BT112" s="65">
        <f t="shared" si="57"/>
        <v>0.49232692743420348</v>
      </c>
      <c r="BU112" s="65">
        <f t="shared" si="58"/>
        <v>1.3010937823642674</v>
      </c>
      <c r="BV112" s="65">
        <f t="shared" si="59"/>
        <v>1.6959664587515042</v>
      </c>
      <c r="BW112" s="61">
        <f t="shared" si="60"/>
        <v>740.44060411156283</v>
      </c>
      <c r="BX112" s="61">
        <f t="shared" si="61"/>
        <v>369.66997860319964</v>
      </c>
      <c r="BY112" s="61">
        <f t="shared" si="62"/>
        <v>2.4505324376149554E-2</v>
      </c>
      <c r="BZ112" s="61">
        <f t="shared" si="63"/>
        <v>2.3620409884788596</v>
      </c>
      <c r="CA112" s="65">
        <f t="shared" si="64"/>
        <v>0.99267535957949127</v>
      </c>
      <c r="CB112" s="65">
        <f t="shared" si="65"/>
        <v>0.49232692741686973</v>
      </c>
      <c r="CC112" s="65">
        <f t="shared" si="66"/>
        <v>1.3010937823654996</v>
      </c>
      <c r="CD112" s="65">
        <f t="shared" si="67"/>
        <v>1.6959664587854064</v>
      </c>
      <c r="CE112" s="61">
        <f t="shared" si="68"/>
        <v>740.44060409353995</v>
      </c>
      <c r="CF112" s="61">
        <f t="shared" si="69"/>
        <v>369.66997860255526</v>
      </c>
      <c r="CG112" s="61">
        <f t="shared" si="70"/>
        <v>2.4505324376192267E-2</v>
      </c>
      <c r="CH112" s="61">
        <f t="shared" si="71"/>
        <v>2.3620409884829767</v>
      </c>
      <c r="CI112" s="65">
        <f t="shared" si="72"/>
        <v>0.9926753595794785</v>
      </c>
      <c r="CJ112" s="65">
        <f t="shared" si="73"/>
        <v>0.49232692741626166</v>
      </c>
      <c r="CK112" s="65">
        <f t="shared" si="74"/>
        <v>1.3010937823655431</v>
      </c>
      <c r="CL112" s="65">
        <f t="shared" si="75"/>
        <v>1.6959664587865959</v>
      </c>
      <c r="CM112" s="61">
        <f t="shared" si="76"/>
        <v>740.44060409290694</v>
      </c>
      <c r="CN112" s="61">
        <f t="shared" si="77"/>
        <v>369.66997860253264</v>
      </c>
      <c r="CO112" s="61">
        <f t="shared" si="78"/>
        <v>2.4505324376193766E-2</v>
      </c>
      <c r="CP112" s="61">
        <f t="shared" si="79"/>
        <v>2.3620409884831215</v>
      </c>
      <c r="CQ112" s="65">
        <f t="shared" si="80"/>
        <v>0.99267535957947806</v>
      </c>
      <c r="CR112" s="65">
        <f t="shared" si="81"/>
        <v>0.49232692741624029</v>
      </c>
      <c r="CS112" s="65">
        <f t="shared" si="82"/>
        <v>1.3010937823655444</v>
      </c>
      <c r="CT112" s="65">
        <f t="shared" si="83"/>
        <v>1.6959664587866379</v>
      </c>
      <c r="CU112" s="61">
        <f t="shared" si="84"/>
        <v>740.44060409288534</v>
      </c>
      <c r="CV112" s="61">
        <f t="shared" si="85"/>
        <v>369.66997860253184</v>
      </c>
      <c r="CW112" s="61">
        <f t="shared" si="86"/>
        <v>2.4505324376193818E-2</v>
      </c>
      <c r="CX112" s="61">
        <f t="shared" si="87"/>
        <v>2.3620409884831264</v>
      </c>
      <c r="CY112" s="65">
        <f t="shared" si="88"/>
        <v>0.99267535957947806</v>
      </c>
      <c r="CZ112" s="65">
        <f t="shared" si="89"/>
        <v>0.49232692741623957</v>
      </c>
      <c r="DA112" s="65">
        <f t="shared" si="90"/>
        <v>1.3010937823655446</v>
      </c>
      <c r="DB112" s="65">
        <f t="shared" si="91"/>
        <v>1.6959664587866392</v>
      </c>
      <c r="DC112" s="61">
        <f t="shared" si="92"/>
        <v>740.4406040928842</v>
      </c>
      <c r="DD112" s="61">
        <f t="shared" si="93"/>
        <v>369.66997860253184</v>
      </c>
      <c r="DE112" s="61">
        <f t="shared" si="94"/>
        <v>2.4505324376193818E-2</v>
      </c>
      <c r="DF112" s="61">
        <f t="shared" si="95"/>
        <v>2.3620409884831264</v>
      </c>
      <c r="DG112" s="65">
        <f t="shared" si="96"/>
        <v>0.99267535957947806</v>
      </c>
      <c r="DH112" s="65">
        <f t="shared" si="97"/>
        <v>0.49232692741623957</v>
      </c>
      <c r="DI112" s="65">
        <f t="shared" si="98"/>
        <v>1.3010937823655446</v>
      </c>
      <c r="DJ112" s="65">
        <f t="shared" si="99"/>
        <v>1.6959664587866392</v>
      </c>
      <c r="DK112" s="61">
        <f t="shared" si="100"/>
        <v>740.4406040928842</v>
      </c>
      <c r="DL112" s="61">
        <f t="shared" si="101"/>
        <v>369.66997860253184</v>
      </c>
      <c r="DM112" s="61">
        <f t="shared" si="102"/>
        <v>2.4505324376193818E-2</v>
      </c>
      <c r="DN112" s="61">
        <f t="shared" si="103"/>
        <v>2.3620409884831264</v>
      </c>
      <c r="DO112" s="65">
        <f t="shared" si="104"/>
        <v>0.99267535957947806</v>
      </c>
      <c r="DP112" s="65">
        <f t="shared" si="105"/>
        <v>0.49232692741623957</v>
      </c>
      <c r="DQ112" s="65">
        <f t="shared" si="106"/>
        <v>1.3010937823655446</v>
      </c>
      <c r="DR112" s="65">
        <f t="shared" si="107"/>
        <v>1.6959664587866392</v>
      </c>
      <c r="DS112" s="61">
        <f t="shared" si="108"/>
        <v>740.4406040928842</v>
      </c>
      <c r="DT112" s="61">
        <f t="shared" si="109"/>
        <v>369.66997860253184</v>
      </c>
      <c r="DU112" s="61">
        <f t="shared" si="110"/>
        <v>2.4505324376193818E-2</v>
      </c>
      <c r="DV112" s="61">
        <f t="shared" si="111"/>
        <v>2.3620409884831264</v>
      </c>
      <c r="DW112" s="65">
        <f t="shared" si="112"/>
        <v>0.99267535957947806</v>
      </c>
      <c r="DX112" s="65">
        <f t="shared" si="113"/>
        <v>0.49232692741623957</v>
      </c>
      <c r="DY112" s="65">
        <f t="shared" si="114"/>
        <v>1.3010937823655446</v>
      </c>
      <c r="DZ112" s="65">
        <f t="shared" si="115"/>
        <v>1.6959664587866392</v>
      </c>
      <c r="EA112" s="61">
        <f t="shared" si="116"/>
        <v>740.4406040928842</v>
      </c>
      <c r="EB112" s="61">
        <f t="shared" si="117"/>
        <v>369.66997860253184</v>
      </c>
      <c r="EC112" s="61">
        <f t="shared" si="118"/>
        <v>2.4505324376193818E-2</v>
      </c>
      <c r="ED112" s="61">
        <f t="shared" si="119"/>
        <v>2.3620409884831264</v>
      </c>
      <c r="EE112" s="65">
        <f t="shared" si="120"/>
        <v>0.99267535957947806</v>
      </c>
      <c r="EF112" s="65">
        <f t="shared" si="121"/>
        <v>0.49232692741623957</v>
      </c>
      <c r="EG112" s="65">
        <f t="shared" si="122"/>
        <v>1.3010937823655446</v>
      </c>
      <c r="EH112" s="65">
        <f t="shared" si="123"/>
        <v>1.6959664587866392</v>
      </c>
      <c r="EI112" s="61">
        <f t="shared" si="124"/>
        <v>740.4406040928842</v>
      </c>
      <c r="EJ112" s="61">
        <f t="shared" si="125"/>
        <v>369.66997860253184</v>
      </c>
      <c r="EK112" s="61">
        <f t="shared" si="126"/>
        <v>2.4505324376193818E-2</v>
      </c>
      <c r="EL112" s="61">
        <f t="shared" si="127"/>
        <v>2.3620409884831264</v>
      </c>
      <c r="EM112" s="65">
        <f t="shared" si="128"/>
        <v>0.99267535957947806</v>
      </c>
      <c r="EN112" s="65">
        <f t="shared" si="129"/>
        <v>0.49232692741623957</v>
      </c>
      <c r="EO112" s="65">
        <f t="shared" si="130"/>
        <v>1.3010937823655446</v>
      </c>
      <c r="EP112" s="65">
        <f t="shared" si="131"/>
        <v>1.6959664587866392</v>
      </c>
      <c r="EQ112" s="61">
        <f t="shared" si="132"/>
        <v>0.45871465370787773</v>
      </c>
      <c r="ER112" s="61">
        <f t="shared" si="133"/>
        <v>96.519978602531864</v>
      </c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</row>
    <row r="113" spans="19:160" x14ac:dyDescent="0.25">
      <c r="S113" s="50">
        <v>0.51</v>
      </c>
      <c r="T113" s="56">
        <f t="shared" si="5"/>
        <v>380.81469331881095</v>
      </c>
      <c r="U113" s="66">
        <f t="shared" si="6"/>
        <v>2.378816494407621E-2</v>
      </c>
      <c r="V113" s="66">
        <f t="shared" si="7"/>
        <v>2.2929147876651235</v>
      </c>
      <c r="W113" s="67">
        <f t="shared" si="8"/>
        <v>0.99288895450504244</v>
      </c>
      <c r="X113" s="67">
        <f t="shared" si="9"/>
        <v>0.50264333482032886</v>
      </c>
      <c r="Y113" s="67">
        <f t="shared" si="10"/>
        <v>1.2825962162556366</v>
      </c>
      <c r="Z113" s="67">
        <f t="shared" si="11"/>
        <v>1.6993292486542635</v>
      </c>
      <c r="AA113" s="66">
        <f t="shared" si="12"/>
        <v>750.88092440096136</v>
      </c>
      <c r="AB113" s="66">
        <f t="shared" si="13"/>
        <v>370.0411119945162</v>
      </c>
      <c r="AC113" s="66">
        <f t="shared" si="14"/>
        <v>2.4480746717488837E-2</v>
      </c>
      <c r="AD113" s="66">
        <f t="shared" si="15"/>
        <v>2.3596719752690629</v>
      </c>
      <c r="AE113" s="67">
        <f t="shared" si="16"/>
        <v>0.99268267889731954</v>
      </c>
      <c r="AF113" s="67">
        <f t="shared" si="17"/>
        <v>0.49267695048190319</v>
      </c>
      <c r="AG113" s="67">
        <f t="shared" si="18"/>
        <v>1.2833093921593326</v>
      </c>
      <c r="AH113" s="67">
        <f t="shared" si="19"/>
        <v>1.7192180931966101</v>
      </c>
      <c r="AI113" s="66">
        <f t="shared" si="20"/>
        <v>741.20822332899434</v>
      </c>
      <c r="AJ113" s="66">
        <f t="shared" si="21"/>
        <v>369.69741112810641</v>
      </c>
      <c r="AK113" s="66">
        <f t="shared" si="22"/>
        <v>2.4503506016320509E-2</v>
      </c>
      <c r="AL113" s="66">
        <f t="shared" si="23"/>
        <v>2.3618657187953378</v>
      </c>
      <c r="AM113" s="67">
        <f t="shared" si="24"/>
        <v>0.99267590109193804</v>
      </c>
      <c r="AN113" s="67">
        <f t="shared" si="25"/>
        <v>0.49235281509288981</v>
      </c>
      <c r="AO113" s="67">
        <f t="shared" si="26"/>
        <v>1.2833275935327493</v>
      </c>
      <c r="AP113" s="67">
        <f t="shared" si="27"/>
        <v>1.7198673701840086</v>
      </c>
      <c r="AQ113" s="66">
        <f t="shared" si="28"/>
        <v>740.87335248868533</v>
      </c>
      <c r="AR113" s="66">
        <f t="shared" si="29"/>
        <v>369.68544665385855</v>
      </c>
      <c r="AS113" s="66">
        <f t="shared" si="30"/>
        <v>2.450429904609587E-2</v>
      </c>
      <c r="AT113" s="66">
        <f t="shared" si="31"/>
        <v>2.3619421580542408</v>
      </c>
      <c r="AU113" s="67">
        <f t="shared" si="32"/>
        <v>0.99267566492550208</v>
      </c>
      <c r="AV113" s="67">
        <f t="shared" si="33"/>
        <v>0.49234152469705339</v>
      </c>
      <c r="AW113" s="67">
        <f t="shared" si="34"/>
        <v>1.283328221827978</v>
      </c>
      <c r="AX113" s="67">
        <f t="shared" si="35"/>
        <v>1.7198899886613641</v>
      </c>
      <c r="AY113" s="66">
        <f t="shared" si="36"/>
        <v>740.86166438641419</v>
      </c>
      <c r="AZ113" s="66">
        <f t="shared" si="37"/>
        <v>369.68502897424867</v>
      </c>
      <c r="BA113" s="66">
        <f t="shared" si="38"/>
        <v>2.4504326731680258E-2</v>
      </c>
      <c r="BB113" s="66">
        <f t="shared" si="39"/>
        <v>2.3619448266369583</v>
      </c>
      <c r="BC113" s="67">
        <f t="shared" si="40"/>
        <v>0.99267565668066038</v>
      </c>
      <c r="BD113" s="67">
        <f t="shared" si="41"/>
        <v>0.49234113054098599</v>
      </c>
      <c r="BE113" s="67">
        <f t="shared" si="42"/>
        <v>1.2833282437552944</v>
      </c>
      <c r="BF113" s="67">
        <f t="shared" si="43"/>
        <v>1.7198907782923358</v>
      </c>
      <c r="BG113" s="66">
        <f t="shared" si="44"/>
        <v>740.8612563171896</v>
      </c>
      <c r="BH113" s="66">
        <f t="shared" si="45"/>
        <v>369.68501439161344</v>
      </c>
      <c r="BI113" s="66">
        <f t="shared" si="46"/>
        <v>2.4504327698280589E-2</v>
      </c>
      <c r="BJ113" s="66">
        <f t="shared" si="47"/>
        <v>2.3619449198064904</v>
      </c>
      <c r="BK113" s="67">
        <f t="shared" si="48"/>
        <v>0.9926756563928042</v>
      </c>
      <c r="BL113" s="67">
        <f t="shared" si="49"/>
        <v>0.49234111677962833</v>
      </c>
      <c r="BM113" s="67">
        <f t="shared" si="50"/>
        <v>1.2833282445208447</v>
      </c>
      <c r="BN113" s="67">
        <f t="shared" si="51"/>
        <v>1.7198908058611002</v>
      </c>
      <c r="BO113" s="66">
        <f t="shared" si="52"/>
        <v>740.86124207004013</v>
      </c>
      <c r="BP113" s="66">
        <f t="shared" si="53"/>
        <v>369.6850138824816</v>
      </c>
      <c r="BQ113" s="66">
        <f t="shared" si="54"/>
        <v>2.4504327732028059E-2</v>
      </c>
      <c r="BR113" s="66">
        <f t="shared" si="55"/>
        <v>2.361944923059371</v>
      </c>
      <c r="BS113" s="67">
        <f t="shared" si="56"/>
        <v>0.99267565638275412</v>
      </c>
      <c r="BT113" s="67">
        <f t="shared" si="57"/>
        <v>0.49234111629917021</v>
      </c>
      <c r="BU113" s="67">
        <f t="shared" si="58"/>
        <v>1.2833282445475727</v>
      </c>
      <c r="BV113" s="67">
        <f t="shared" si="59"/>
        <v>1.7198908068236243</v>
      </c>
      <c r="BW113" s="66">
        <f t="shared" si="60"/>
        <v>740.86124157262077</v>
      </c>
      <c r="BX113" s="66">
        <f t="shared" si="61"/>
        <v>369.68501386470598</v>
      </c>
      <c r="BY113" s="66">
        <f t="shared" si="62"/>
        <v>2.4504327733206301E-2</v>
      </c>
      <c r="BZ113" s="66">
        <f t="shared" si="63"/>
        <v>2.3619449231729406</v>
      </c>
      <c r="CA113" s="67">
        <f t="shared" si="64"/>
        <v>0.99267565638240318</v>
      </c>
      <c r="CB113" s="67">
        <f t="shared" si="65"/>
        <v>0.49234111628239574</v>
      </c>
      <c r="CC113" s="67">
        <f t="shared" si="66"/>
        <v>1.2833282445485059</v>
      </c>
      <c r="CD113" s="67">
        <f t="shared" si="67"/>
        <v>1.7198908068572289</v>
      </c>
      <c r="CE113" s="66">
        <f t="shared" si="68"/>
        <v>740.86124155525465</v>
      </c>
      <c r="CF113" s="66">
        <f t="shared" si="69"/>
        <v>369.68501386408536</v>
      </c>
      <c r="CG113" s="66">
        <f t="shared" si="70"/>
        <v>2.4504327733247438E-2</v>
      </c>
      <c r="CH113" s="66">
        <f t="shared" si="71"/>
        <v>2.3619449231769059</v>
      </c>
      <c r="CI113" s="67">
        <f t="shared" si="72"/>
        <v>0.99267565638239097</v>
      </c>
      <c r="CJ113" s="67">
        <f t="shared" si="73"/>
        <v>0.49234111628181004</v>
      </c>
      <c r="CK113" s="67">
        <f t="shared" si="74"/>
        <v>1.2833282445485386</v>
      </c>
      <c r="CL113" s="67">
        <f t="shared" si="75"/>
        <v>1.7198908068584025</v>
      </c>
      <c r="CM113" s="66">
        <f t="shared" si="76"/>
        <v>740.86124155464813</v>
      </c>
      <c r="CN113" s="66">
        <f t="shared" si="77"/>
        <v>369.68501386406376</v>
      </c>
      <c r="CO113" s="66">
        <f t="shared" si="78"/>
        <v>2.4504327733248871E-2</v>
      </c>
      <c r="CP113" s="66">
        <f t="shared" si="79"/>
        <v>2.361944923177044</v>
      </c>
      <c r="CQ113" s="67">
        <f t="shared" si="80"/>
        <v>0.99267565638239053</v>
      </c>
      <c r="CR113" s="67">
        <f t="shared" si="81"/>
        <v>0.49234111628178967</v>
      </c>
      <c r="CS113" s="67">
        <f t="shared" si="82"/>
        <v>1.2833282445485397</v>
      </c>
      <c r="CT113" s="67">
        <f t="shared" si="83"/>
        <v>1.7198908068584433</v>
      </c>
      <c r="CU113" s="66">
        <f t="shared" si="84"/>
        <v>740.86124155462699</v>
      </c>
      <c r="CV113" s="66">
        <f t="shared" si="85"/>
        <v>369.68501386406297</v>
      </c>
      <c r="CW113" s="66">
        <f t="shared" si="86"/>
        <v>2.4504327733248926E-2</v>
      </c>
      <c r="CX113" s="66">
        <f t="shared" si="87"/>
        <v>2.3619449231770493</v>
      </c>
      <c r="CY113" s="67">
        <f t="shared" si="88"/>
        <v>0.99267565638239053</v>
      </c>
      <c r="CZ113" s="67">
        <f t="shared" si="89"/>
        <v>0.49234111628178889</v>
      </c>
      <c r="DA113" s="67">
        <f t="shared" si="90"/>
        <v>1.2833282445485397</v>
      </c>
      <c r="DB113" s="67">
        <f t="shared" si="91"/>
        <v>1.7198908068584449</v>
      </c>
      <c r="DC113" s="66">
        <f t="shared" si="92"/>
        <v>740.86124155462664</v>
      </c>
      <c r="DD113" s="66">
        <f t="shared" si="93"/>
        <v>369.68501386406297</v>
      </c>
      <c r="DE113" s="66">
        <f t="shared" si="94"/>
        <v>2.4504327733248926E-2</v>
      </c>
      <c r="DF113" s="66">
        <f t="shared" si="95"/>
        <v>2.3619449231770493</v>
      </c>
      <c r="DG113" s="67">
        <f t="shared" si="96"/>
        <v>0.99267565638239053</v>
      </c>
      <c r="DH113" s="67">
        <f t="shared" si="97"/>
        <v>0.49234111628178889</v>
      </c>
      <c r="DI113" s="67">
        <f t="shared" si="98"/>
        <v>1.2833282445485397</v>
      </c>
      <c r="DJ113" s="67">
        <f t="shared" si="99"/>
        <v>1.7198908068584449</v>
      </c>
      <c r="DK113" s="66">
        <f t="shared" si="100"/>
        <v>740.86124155462664</v>
      </c>
      <c r="DL113" s="66">
        <f t="shared" si="101"/>
        <v>369.68501386406297</v>
      </c>
      <c r="DM113" s="66">
        <f t="shared" si="102"/>
        <v>2.4504327733248926E-2</v>
      </c>
      <c r="DN113" s="66">
        <f t="shared" si="103"/>
        <v>2.3619449231770493</v>
      </c>
      <c r="DO113" s="67">
        <f t="shared" si="104"/>
        <v>0.99267565638239053</v>
      </c>
      <c r="DP113" s="67">
        <f t="shared" si="105"/>
        <v>0.49234111628178889</v>
      </c>
      <c r="DQ113" s="67">
        <f t="shared" si="106"/>
        <v>1.2833282445485397</v>
      </c>
      <c r="DR113" s="67">
        <f t="shared" si="107"/>
        <v>1.7198908068584449</v>
      </c>
      <c r="DS113" s="66">
        <f t="shared" si="108"/>
        <v>740.86124155462664</v>
      </c>
      <c r="DT113" s="66">
        <f t="shared" si="109"/>
        <v>369.68501386406297</v>
      </c>
      <c r="DU113" s="66">
        <f t="shared" si="110"/>
        <v>2.4504327733248926E-2</v>
      </c>
      <c r="DV113" s="66">
        <f t="shared" si="111"/>
        <v>2.3619449231770493</v>
      </c>
      <c r="DW113" s="67">
        <f t="shared" si="112"/>
        <v>0.99267565638239053</v>
      </c>
      <c r="DX113" s="67">
        <f t="shared" si="113"/>
        <v>0.49234111628178889</v>
      </c>
      <c r="DY113" s="67">
        <f t="shared" si="114"/>
        <v>1.2833282445485397</v>
      </c>
      <c r="DZ113" s="67">
        <f t="shared" si="115"/>
        <v>1.7198908068584449</v>
      </c>
      <c r="EA113" s="66">
        <f t="shared" si="116"/>
        <v>740.86124155462664</v>
      </c>
      <c r="EB113" s="66">
        <f t="shared" si="117"/>
        <v>369.68501386406297</v>
      </c>
      <c r="EC113" s="66">
        <f t="shared" si="118"/>
        <v>2.4504327733248926E-2</v>
      </c>
      <c r="ED113" s="66">
        <f t="shared" si="119"/>
        <v>2.3619449231770493</v>
      </c>
      <c r="EE113" s="67">
        <f t="shared" si="120"/>
        <v>0.99267565638239053</v>
      </c>
      <c r="EF113" s="67">
        <f t="shared" si="121"/>
        <v>0.49234111628178889</v>
      </c>
      <c r="EG113" s="67">
        <f t="shared" si="122"/>
        <v>1.2833282445485397</v>
      </c>
      <c r="EH113" s="67">
        <f t="shared" si="123"/>
        <v>1.7198908068584449</v>
      </c>
      <c r="EI113" s="66">
        <f t="shared" si="124"/>
        <v>740.86124155462664</v>
      </c>
      <c r="EJ113" s="66">
        <f t="shared" si="125"/>
        <v>369.68501386406297</v>
      </c>
      <c r="EK113" s="66">
        <f t="shared" si="126"/>
        <v>2.4504327733248926E-2</v>
      </c>
      <c r="EL113" s="66">
        <f t="shared" si="127"/>
        <v>2.3619449231770493</v>
      </c>
      <c r="EM113" s="67">
        <f t="shared" si="128"/>
        <v>0.99267565638239053</v>
      </c>
      <c r="EN113" s="67">
        <f t="shared" si="129"/>
        <v>0.49234111628178889</v>
      </c>
      <c r="EO113" s="67">
        <f t="shared" si="130"/>
        <v>1.2833282445485397</v>
      </c>
      <c r="EP113" s="67">
        <f t="shared" si="131"/>
        <v>1.7198908068584449</v>
      </c>
      <c r="EQ113" s="66">
        <f t="shared" si="132"/>
        <v>0.46176242008980334</v>
      </c>
      <c r="ER113" s="66">
        <f t="shared" si="133"/>
        <v>96.535013864062989</v>
      </c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</row>
    <row r="114" spans="19:160" x14ac:dyDescent="0.25">
      <c r="S114" s="50">
        <v>0.52</v>
      </c>
      <c r="T114" s="56">
        <f t="shared" si="5"/>
        <v>380.78223587142327</v>
      </c>
      <c r="U114" s="66">
        <f t="shared" si="6"/>
        <v>2.379019262036829E-2</v>
      </c>
      <c r="V114" s="66">
        <f t="shared" si="7"/>
        <v>2.2931102331299438</v>
      </c>
      <c r="W114" s="67">
        <f t="shared" si="8"/>
        <v>0.99288835052800795</v>
      </c>
      <c r="X114" s="67">
        <f t="shared" si="9"/>
        <v>0.50261386387626783</v>
      </c>
      <c r="Y114" s="67">
        <f t="shared" si="10"/>
        <v>1.2659143582506713</v>
      </c>
      <c r="Z114" s="67">
        <f t="shared" si="11"/>
        <v>1.7231788221336661</v>
      </c>
      <c r="AA114" s="66">
        <f t="shared" si="12"/>
        <v>751.30155546221408</v>
      </c>
      <c r="AB114" s="66">
        <f t="shared" si="13"/>
        <v>370.05597606269532</v>
      </c>
      <c r="AC114" s="66">
        <f t="shared" si="14"/>
        <v>2.4479763397364792E-2</v>
      </c>
      <c r="AD114" s="66">
        <f t="shared" si="15"/>
        <v>2.359577194134884</v>
      </c>
      <c r="AE114" s="67">
        <f t="shared" si="16"/>
        <v>0.99268297173481923</v>
      </c>
      <c r="AF114" s="67">
        <f t="shared" si="17"/>
        <v>0.49269095962511777</v>
      </c>
      <c r="AG114" s="67">
        <f t="shared" si="18"/>
        <v>1.266479234328088</v>
      </c>
      <c r="AH114" s="67">
        <f t="shared" si="19"/>
        <v>1.7434565714676509</v>
      </c>
      <c r="AI114" s="66">
        <f t="shared" si="20"/>
        <v>741.71186831868272</v>
      </c>
      <c r="AJ114" s="66">
        <f t="shared" si="21"/>
        <v>369.71539735619342</v>
      </c>
      <c r="AK114" s="66">
        <f t="shared" si="22"/>
        <v>2.4502313948986301E-2</v>
      </c>
      <c r="AL114" s="66">
        <f t="shared" si="23"/>
        <v>2.3617508167495127</v>
      </c>
      <c r="AM114" s="67">
        <f t="shared" si="24"/>
        <v>0.99267625609295607</v>
      </c>
      <c r="AN114" s="67">
        <f t="shared" si="25"/>
        <v>0.49236978708912221</v>
      </c>
      <c r="AO114" s="67">
        <f t="shared" si="26"/>
        <v>1.2664928883575457</v>
      </c>
      <c r="AP114" s="67">
        <f t="shared" si="27"/>
        <v>1.7441150676698813</v>
      </c>
      <c r="AQ114" s="66">
        <f t="shared" si="28"/>
        <v>741.3815555694772</v>
      </c>
      <c r="AR114" s="66">
        <f t="shared" si="29"/>
        <v>369.70360231581526</v>
      </c>
      <c r="AS114" s="66">
        <f t="shared" si="30"/>
        <v>2.4503095671914013E-2</v>
      </c>
      <c r="AT114" s="66">
        <f t="shared" si="31"/>
        <v>2.3618261661539339</v>
      </c>
      <c r="AU114" s="67">
        <f t="shared" si="32"/>
        <v>0.99267602329364668</v>
      </c>
      <c r="AV114" s="67">
        <f t="shared" si="33"/>
        <v>0.4923586572838527</v>
      </c>
      <c r="AW114" s="67">
        <f t="shared" si="34"/>
        <v>1.2664933562890139</v>
      </c>
      <c r="AX114" s="67">
        <f t="shared" si="35"/>
        <v>1.7441378892817345</v>
      </c>
      <c r="AY114" s="66">
        <f t="shared" si="36"/>
        <v>741.37008591199526</v>
      </c>
      <c r="AZ114" s="66">
        <f t="shared" si="37"/>
        <v>369.7031926720706</v>
      </c>
      <c r="BA114" s="66">
        <f t="shared" si="38"/>
        <v>2.450312282217959E-2</v>
      </c>
      <c r="BB114" s="66">
        <f t="shared" si="39"/>
        <v>2.3618287831378662</v>
      </c>
      <c r="BC114" s="67">
        <f t="shared" si="40"/>
        <v>0.99267601520822135</v>
      </c>
      <c r="BD114" s="67">
        <f t="shared" si="41"/>
        <v>0.49235827073559596</v>
      </c>
      <c r="BE114" s="67">
        <f t="shared" si="42"/>
        <v>1.2664933725344025</v>
      </c>
      <c r="BF114" s="67">
        <f t="shared" si="43"/>
        <v>1.7441386818998341</v>
      </c>
      <c r="BG114" s="66">
        <f t="shared" si="44"/>
        <v>741.36968753251733</v>
      </c>
      <c r="BH114" s="66">
        <f t="shared" si="45"/>
        <v>369.70317844368333</v>
      </c>
      <c r="BI114" s="66">
        <f t="shared" si="46"/>
        <v>2.4503123765206164E-2</v>
      </c>
      <c r="BJ114" s="66">
        <f t="shared" si="47"/>
        <v>2.3618288740351496</v>
      </c>
      <c r="BK114" s="67">
        <f t="shared" si="48"/>
        <v>0.99267601492738544</v>
      </c>
      <c r="BL114" s="67">
        <f t="shared" si="49"/>
        <v>0.49235825730938731</v>
      </c>
      <c r="BM114" s="67">
        <f t="shared" si="50"/>
        <v>1.2664933730986554</v>
      </c>
      <c r="BN114" s="67">
        <f t="shared" si="51"/>
        <v>1.7441387094303091</v>
      </c>
      <c r="BO114" s="66">
        <f t="shared" si="52"/>
        <v>741.36967369533465</v>
      </c>
      <c r="BP114" s="66">
        <f t="shared" si="53"/>
        <v>369.70317794947914</v>
      </c>
      <c r="BQ114" s="66">
        <f t="shared" si="54"/>
        <v>2.4503123797960942E-2</v>
      </c>
      <c r="BR114" s="66">
        <f t="shared" si="55"/>
        <v>2.3618288771923464</v>
      </c>
      <c r="BS114" s="67">
        <f t="shared" si="56"/>
        <v>0.99267601491763091</v>
      </c>
      <c r="BT114" s="67">
        <f t="shared" si="57"/>
        <v>0.49235825684304574</v>
      </c>
      <c r="BU114" s="67">
        <f t="shared" si="58"/>
        <v>1.2664933731182539</v>
      </c>
      <c r="BV114" s="67">
        <f t="shared" si="59"/>
        <v>1.7441387103865442</v>
      </c>
      <c r="BW114" s="66">
        <f t="shared" si="60"/>
        <v>741.36967321471786</v>
      </c>
      <c r="BX114" s="66">
        <f t="shared" si="61"/>
        <v>369.70317793231357</v>
      </c>
      <c r="BY114" s="66">
        <f t="shared" si="62"/>
        <v>2.450312379909864E-2</v>
      </c>
      <c r="BZ114" s="66">
        <f t="shared" si="63"/>
        <v>2.361828877302008</v>
      </c>
      <c r="CA114" s="67">
        <f t="shared" si="64"/>
        <v>0.99267601491729218</v>
      </c>
      <c r="CB114" s="67">
        <f t="shared" si="65"/>
        <v>0.49235825682684792</v>
      </c>
      <c r="CC114" s="67">
        <f t="shared" si="66"/>
        <v>1.2664933731189347</v>
      </c>
      <c r="CD114" s="67">
        <f t="shared" si="67"/>
        <v>1.7441387104197577</v>
      </c>
      <c r="CE114" s="66">
        <f t="shared" si="68"/>
        <v>741.36967319802466</v>
      </c>
      <c r="CF114" s="66">
        <f t="shared" si="69"/>
        <v>369.70317793171739</v>
      </c>
      <c r="CG114" s="66">
        <f t="shared" si="70"/>
        <v>2.4503123799138153E-2</v>
      </c>
      <c r="CH114" s="66">
        <f t="shared" si="71"/>
        <v>2.3618288773058165</v>
      </c>
      <c r="CI114" s="67">
        <f t="shared" si="72"/>
        <v>0.99267601491728041</v>
      </c>
      <c r="CJ114" s="67">
        <f t="shared" si="73"/>
        <v>0.49235825682628537</v>
      </c>
      <c r="CK114" s="67">
        <f t="shared" si="74"/>
        <v>1.2664933731189583</v>
      </c>
      <c r="CL114" s="67">
        <f t="shared" si="75"/>
        <v>1.7441387104209112</v>
      </c>
      <c r="CM114" s="66">
        <f t="shared" si="76"/>
        <v>741.36967319744451</v>
      </c>
      <c r="CN114" s="66">
        <f t="shared" si="77"/>
        <v>369.7031779316967</v>
      </c>
      <c r="CO114" s="66">
        <f t="shared" si="78"/>
        <v>2.4503123799139524E-2</v>
      </c>
      <c r="CP114" s="66">
        <f t="shared" si="79"/>
        <v>2.3618288773059484</v>
      </c>
      <c r="CQ114" s="67">
        <f t="shared" si="80"/>
        <v>0.99267601491727997</v>
      </c>
      <c r="CR114" s="67">
        <f t="shared" si="81"/>
        <v>0.49235825682626594</v>
      </c>
      <c r="CS114" s="67">
        <f t="shared" si="82"/>
        <v>1.2664933731189592</v>
      </c>
      <c r="CT114" s="67">
        <f t="shared" si="83"/>
        <v>1.7441387104209511</v>
      </c>
      <c r="CU114" s="66">
        <f t="shared" si="84"/>
        <v>741.36967319742462</v>
      </c>
      <c r="CV114" s="66">
        <f t="shared" si="85"/>
        <v>369.7031779316959</v>
      </c>
      <c r="CW114" s="66">
        <f t="shared" si="86"/>
        <v>2.4503123799139576E-2</v>
      </c>
      <c r="CX114" s="66">
        <f t="shared" si="87"/>
        <v>2.3618288773059537</v>
      </c>
      <c r="CY114" s="67">
        <f t="shared" si="88"/>
        <v>0.99267601491727997</v>
      </c>
      <c r="CZ114" s="67">
        <f t="shared" si="89"/>
        <v>0.49235825682626511</v>
      </c>
      <c r="DA114" s="67">
        <f t="shared" si="90"/>
        <v>1.2664933731189592</v>
      </c>
      <c r="DB114" s="67">
        <f t="shared" si="91"/>
        <v>1.7441387104209529</v>
      </c>
      <c r="DC114" s="66">
        <f t="shared" si="92"/>
        <v>741.36967319742359</v>
      </c>
      <c r="DD114" s="66">
        <f t="shared" si="93"/>
        <v>369.7031779316959</v>
      </c>
      <c r="DE114" s="66">
        <f t="shared" si="94"/>
        <v>2.4503123799139576E-2</v>
      </c>
      <c r="DF114" s="66">
        <f t="shared" si="95"/>
        <v>2.3618288773059537</v>
      </c>
      <c r="DG114" s="67">
        <f t="shared" si="96"/>
        <v>0.99267601491727997</v>
      </c>
      <c r="DH114" s="67">
        <f t="shared" si="97"/>
        <v>0.49235825682626511</v>
      </c>
      <c r="DI114" s="67">
        <f t="shared" si="98"/>
        <v>1.2664933731189592</v>
      </c>
      <c r="DJ114" s="67">
        <f t="shared" si="99"/>
        <v>1.7441387104209529</v>
      </c>
      <c r="DK114" s="66">
        <f t="shared" si="100"/>
        <v>741.36967319742359</v>
      </c>
      <c r="DL114" s="66">
        <f t="shared" si="101"/>
        <v>369.7031779316959</v>
      </c>
      <c r="DM114" s="66">
        <f t="shared" si="102"/>
        <v>2.4503123799139576E-2</v>
      </c>
      <c r="DN114" s="66">
        <f t="shared" si="103"/>
        <v>2.3618288773059537</v>
      </c>
      <c r="DO114" s="67">
        <f t="shared" si="104"/>
        <v>0.99267601491727997</v>
      </c>
      <c r="DP114" s="67">
        <f t="shared" si="105"/>
        <v>0.49235825682626511</v>
      </c>
      <c r="DQ114" s="67">
        <f t="shared" si="106"/>
        <v>1.2664933731189592</v>
      </c>
      <c r="DR114" s="67">
        <f t="shared" si="107"/>
        <v>1.7441387104209529</v>
      </c>
      <c r="DS114" s="66">
        <f t="shared" si="108"/>
        <v>741.36967319742359</v>
      </c>
      <c r="DT114" s="66">
        <f t="shared" si="109"/>
        <v>369.7031779316959</v>
      </c>
      <c r="DU114" s="66">
        <f t="shared" si="110"/>
        <v>2.4503123799139576E-2</v>
      </c>
      <c r="DV114" s="66">
        <f t="shared" si="111"/>
        <v>2.3618288773059537</v>
      </c>
      <c r="DW114" s="67">
        <f t="shared" si="112"/>
        <v>0.99267601491727997</v>
      </c>
      <c r="DX114" s="67">
        <f t="shared" si="113"/>
        <v>0.49235825682626511</v>
      </c>
      <c r="DY114" s="67">
        <f t="shared" si="114"/>
        <v>1.2664933731189592</v>
      </c>
      <c r="DZ114" s="67">
        <f t="shared" si="115"/>
        <v>1.7441387104209529</v>
      </c>
      <c r="EA114" s="66">
        <f t="shared" si="116"/>
        <v>741.36967319742359</v>
      </c>
      <c r="EB114" s="66">
        <f t="shared" si="117"/>
        <v>369.7031779316959</v>
      </c>
      <c r="EC114" s="66">
        <f t="shared" si="118"/>
        <v>2.4503123799139576E-2</v>
      </c>
      <c r="ED114" s="66">
        <f t="shared" si="119"/>
        <v>2.3618288773059537</v>
      </c>
      <c r="EE114" s="67">
        <f t="shared" si="120"/>
        <v>0.99267601491727997</v>
      </c>
      <c r="EF114" s="67">
        <f t="shared" si="121"/>
        <v>0.49235825682626511</v>
      </c>
      <c r="EG114" s="67">
        <f t="shared" si="122"/>
        <v>1.2664933731189592</v>
      </c>
      <c r="EH114" s="67">
        <f t="shared" si="123"/>
        <v>1.7441387104209529</v>
      </c>
      <c r="EI114" s="66">
        <f t="shared" si="124"/>
        <v>741.36967319742359</v>
      </c>
      <c r="EJ114" s="66">
        <f t="shared" si="125"/>
        <v>369.7031779316959</v>
      </c>
      <c r="EK114" s="66">
        <f t="shared" si="126"/>
        <v>2.4503123799139576E-2</v>
      </c>
      <c r="EL114" s="66">
        <f t="shared" si="127"/>
        <v>2.3618288773059537</v>
      </c>
      <c r="EM114" s="67">
        <f t="shared" si="128"/>
        <v>0.99267601491727997</v>
      </c>
      <c r="EN114" s="67">
        <f t="shared" si="129"/>
        <v>0.49235825682626511</v>
      </c>
      <c r="EO114" s="67">
        <f t="shared" si="130"/>
        <v>1.2664933731189592</v>
      </c>
      <c r="EP114" s="67">
        <f t="shared" si="131"/>
        <v>1.7441387104209529</v>
      </c>
      <c r="EQ114" s="66">
        <f t="shared" si="132"/>
        <v>0.46495921953418989</v>
      </c>
      <c r="ER114" s="66">
        <f t="shared" si="133"/>
        <v>96.553177931695927</v>
      </c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</row>
    <row r="115" spans="19:160" x14ac:dyDescent="0.25">
      <c r="S115" s="50">
        <v>0.53</v>
      </c>
      <c r="T115" s="56">
        <f t="shared" si="5"/>
        <v>380.74977842403547</v>
      </c>
      <c r="U115" s="66">
        <f t="shared" si="6"/>
        <v>2.3792220642363516E-2</v>
      </c>
      <c r="V115" s="66">
        <f t="shared" si="7"/>
        <v>2.2933057119167053</v>
      </c>
      <c r="W115" s="67">
        <f t="shared" si="8"/>
        <v>0.99288774644836764</v>
      </c>
      <c r="X115" s="67">
        <f t="shared" si="9"/>
        <v>0.50258438963601859</v>
      </c>
      <c r="Y115" s="67">
        <f t="shared" si="10"/>
        <v>1.2500916308031378</v>
      </c>
      <c r="Z115" s="67">
        <f t="shared" si="11"/>
        <v>1.7473638917862262</v>
      </c>
      <c r="AA115" s="66">
        <f t="shared" si="12"/>
        <v>751.81094366040804</v>
      </c>
      <c r="AB115" s="66">
        <f t="shared" si="13"/>
        <v>370.07396749165116</v>
      </c>
      <c r="AC115" s="66">
        <f t="shared" si="14"/>
        <v>2.447857329494553E-2</v>
      </c>
      <c r="AD115" s="66">
        <f t="shared" si="15"/>
        <v>2.3594624814850276</v>
      </c>
      <c r="AE115" s="67">
        <f t="shared" si="16"/>
        <v>0.99268332615320432</v>
      </c>
      <c r="AF115" s="67">
        <f t="shared" si="17"/>
        <v>0.49270791528253199</v>
      </c>
      <c r="AG115" s="67">
        <f t="shared" si="18"/>
        <v>1.2505264185371472</v>
      </c>
      <c r="AH115" s="67">
        <f t="shared" si="19"/>
        <v>1.7680172411398987</v>
      </c>
      <c r="AI115" s="66">
        <f t="shared" si="20"/>
        <v>742.30857964622862</v>
      </c>
      <c r="AJ115" s="66">
        <f t="shared" si="21"/>
        <v>369.7366942688119</v>
      </c>
      <c r="AK115" s="66">
        <f t="shared" si="22"/>
        <v>2.4500902610465645E-2</v>
      </c>
      <c r="AL115" s="66">
        <f t="shared" si="23"/>
        <v>2.361614779397661</v>
      </c>
      <c r="AM115" s="67">
        <f t="shared" si="24"/>
        <v>0.99267667639371671</v>
      </c>
      <c r="AN115" s="67">
        <f t="shared" si="25"/>
        <v>0.49238988170375242</v>
      </c>
      <c r="AO115" s="67">
        <f t="shared" si="26"/>
        <v>1.2505361351377156</v>
      </c>
      <c r="AP115" s="67">
        <f t="shared" si="27"/>
        <v>1.7686841973432335</v>
      </c>
      <c r="AQ115" s="66">
        <f t="shared" si="28"/>
        <v>741.98304840810647</v>
      </c>
      <c r="AR115" s="66">
        <f t="shared" si="29"/>
        <v>369.72507763803901</v>
      </c>
      <c r="AS115" s="66">
        <f t="shared" si="30"/>
        <v>2.4501672420133538E-2</v>
      </c>
      <c r="AT115" s="66">
        <f t="shared" si="31"/>
        <v>2.3616889804962047</v>
      </c>
      <c r="AU115" s="67">
        <f t="shared" si="32"/>
        <v>0.99267644714211245</v>
      </c>
      <c r="AV115" s="67">
        <f t="shared" si="33"/>
        <v>0.49237892106470632</v>
      </c>
      <c r="AW115" s="67">
        <f t="shared" si="34"/>
        <v>1.2505364652213331</v>
      </c>
      <c r="AX115" s="67">
        <f t="shared" si="35"/>
        <v>1.7687071851411471</v>
      </c>
      <c r="AY115" s="66">
        <f t="shared" si="36"/>
        <v>741.97180694314761</v>
      </c>
      <c r="AZ115" s="66">
        <f t="shared" si="37"/>
        <v>369.72467641030505</v>
      </c>
      <c r="BA115" s="66">
        <f t="shared" si="38"/>
        <v>2.4501699009515127E-2</v>
      </c>
      <c r="BB115" s="66">
        <f t="shared" si="39"/>
        <v>2.3616915434171522</v>
      </c>
      <c r="BC115" s="67">
        <f t="shared" si="40"/>
        <v>0.99267643922371662</v>
      </c>
      <c r="BD115" s="67">
        <f t="shared" si="41"/>
        <v>0.49237854248637658</v>
      </c>
      <c r="BE115" s="67">
        <f t="shared" si="42"/>
        <v>1.2505364766166571</v>
      </c>
      <c r="BF115" s="67">
        <f t="shared" si="43"/>
        <v>1.7687079791375282</v>
      </c>
      <c r="BG115" s="66">
        <f t="shared" si="44"/>
        <v>741.97141863841819</v>
      </c>
      <c r="BH115" s="66">
        <f t="shared" si="45"/>
        <v>369.7246625509348</v>
      </c>
      <c r="BI115" s="66">
        <f t="shared" si="46"/>
        <v>2.4501699927977301E-2</v>
      </c>
      <c r="BJ115" s="66">
        <f t="shared" si="47"/>
        <v>2.3616916319467012</v>
      </c>
      <c r="BK115" s="67">
        <f t="shared" si="48"/>
        <v>0.99267643895019586</v>
      </c>
      <c r="BL115" s="67">
        <f t="shared" si="49"/>
        <v>0.49237852940936166</v>
      </c>
      <c r="BM115" s="67">
        <f t="shared" si="50"/>
        <v>1.2505364770102723</v>
      </c>
      <c r="BN115" s="67">
        <f t="shared" si="51"/>
        <v>1.7687080065640945</v>
      </c>
      <c r="BO115" s="66">
        <f t="shared" si="52"/>
        <v>741.97140522539792</v>
      </c>
      <c r="BP115" s="66">
        <f t="shared" si="53"/>
        <v>369.72466207219725</v>
      </c>
      <c r="BQ115" s="66">
        <f t="shared" si="54"/>
        <v>2.4501699959703301E-2</v>
      </c>
      <c r="BR115" s="66">
        <f t="shared" si="55"/>
        <v>2.361691635004735</v>
      </c>
      <c r="BS115" s="67">
        <f t="shared" si="56"/>
        <v>0.99267643894074775</v>
      </c>
      <c r="BT115" s="67">
        <f t="shared" si="57"/>
        <v>0.49237852895764861</v>
      </c>
      <c r="BU115" s="67">
        <f t="shared" si="58"/>
        <v>1.2505364770238689</v>
      </c>
      <c r="BV115" s="67">
        <f t="shared" si="59"/>
        <v>1.7687080075114772</v>
      </c>
      <c r="BW115" s="66">
        <f t="shared" si="60"/>
        <v>741.97140476207881</v>
      </c>
      <c r="BX115" s="66">
        <f t="shared" si="61"/>
        <v>369.72466205566047</v>
      </c>
      <c r="BY115" s="66">
        <f t="shared" si="62"/>
        <v>2.4501699960799195E-2</v>
      </c>
      <c r="BZ115" s="66">
        <f t="shared" si="63"/>
        <v>2.3616916351103669</v>
      </c>
      <c r="CA115" s="67">
        <f t="shared" si="64"/>
        <v>0.99267643894042135</v>
      </c>
      <c r="CB115" s="67">
        <f t="shared" si="65"/>
        <v>0.49237852894204537</v>
      </c>
      <c r="CC115" s="67">
        <f t="shared" si="66"/>
        <v>1.2505364770243386</v>
      </c>
      <c r="CD115" s="67">
        <f t="shared" si="67"/>
        <v>1.7687080075442019</v>
      </c>
      <c r="CE115" s="66">
        <f t="shared" si="68"/>
        <v>741.97140474607409</v>
      </c>
      <c r="CF115" s="66">
        <f t="shared" si="69"/>
        <v>369.7246620550892</v>
      </c>
      <c r="CG115" s="66">
        <f t="shared" si="70"/>
        <v>2.4501699960837051E-2</v>
      </c>
      <c r="CH115" s="66">
        <f t="shared" si="71"/>
        <v>2.3616916351140156</v>
      </c>
      <c r="CI115" s="67">
        <f t="shared" si="72"/>
        <v>0.99267643894041013</v>
      </c>
      <c r="CJ115" s="67">
        <f t="shared" si="73"/>
        <v>0.49237852894150635</v>
      </c>
      <c r="CK115" s="67">
        <f t="shared" si="74"/>
        <v>1.2505364770243546</v>
      </c>
      <c r="CL115" s="67">
        <f t="shared" si="75"/>
        <v>1.7687080075453327</v>
      </c>
      <c r="CM115" s="66">
        <f t="shared" si="76"/>
        <v>741.97140474552168</v>
      </c>
      <c r="CN115" s="66">
        <f t="shared" si="77"/>
        <v>369.72466205506953</v>
      </c>
      <c r="CO115" s="66">
        <f t="shared" si="78"/>
        <v>2.4501699960838355E-2</v>
      </c>
      <c r="CP115" s="66">
        <f t="shared" si="79"/>
        <v>2.3616916351141413</v>
      </c>
      <c r="CQ115" s="67">
        <f t="shared" si="80"/>
        <v>0.99267643894040969</v>
      </c>
      <c r="CR115" s="67">
        <f t="shared" si="81"/>
        <v>0.49237852894148781</v>
      </c>
      <c r="CS115" s="67">
        <f t="shared" si="82"/>
        <v>1.2505364770243552</v>
      </c>
      <c r="CT115" s="67">
        <f t="shared" si="83"/>
        <v>1.7687080075453714</v>
      </c>
      <c r="CU115" s="66">
        <f t="shared" si="84"/>
        <v>741.97140474550167</v>
      </c>
      <c r="CV115" s="66">
        <f t="shared" si="85"/>
        <v>369.72466205506873</v>
      </c>
      <c r="CW115" s="66">
        <f t="shared" si="86"/>
        <v>2.4501699960838407E-2</v>
      </c>
      <c r="CX115" s="66">
        <f t="shared" si="87"/>
        <v>2.3616916351141466</v>
      </c>
      <c r="CY115" s="67">
        <f t="shared" si="88"/>
        <v>0.99267643894040969</v>
      </c>
      <c r="CZ115" s="67">
        <f t="shared" si="89"/>
        <v>0.49237852894148698</v>
      </c>
      <c r="DA115" s="67">
        <f t="shared" si="90"/>
        <v>1.2505364770243552</v>
      </c>
      <c r="DB115" s="67">
        <f t="shared" si="91"/>
        <v>1.7687080075453727</v>
      </c>
      <c r="DC115" s="66">
        <f t="shared" si="92"/>
        <v>741.97140474550201</v>
      </c>
      <c r="DD115" s="66">
        <f t="shared" si="93"/>
        <v>369.72466205506885</v>
      </c>
      <c r="DE115" s="66">
        <f t="shared" si="94"/>
        <v>2.45016999608384E-2</v>
      </c>
      <c r="DF115" s="66">
        <f t="shared" si="95"/>
        <v>2.3616916351141457</v>
      </c>
      <c r="DG115" s="67">
        <f t="shared" si="96"/>
        <v>0.99267643894040969</v>
      </c>
      <c r="DH115" s="67">
        <f t="shared" si="97"/>
        <v>0.49237852894148715</v>
      </c>
      <c r="DI115" s="67">
        <f t="shared" si="98"/>
        <v>1.2505364770243552</v>
      </c>
      <c r="DJ115" s="67">
        <f t="shared" si="99"/>
        <v>1.7687080075453725</v>
      </c>
      <c r="DK115" s="66">
        <f t="shared" si="100"/>
        <v>741.97140474550145</v>
      </c>
      <c r="DL115" s="66">
        <f t="shared" si="101"/>
        <v>369.72466205506873</v>
      </c>
      <c r="DM115" s="66">
        <f t="shared" si="102"/>
        <v>2.4501699960838407E-2</v>
      </c>
      <c r="DN115" s="66">
        <f t="shared" si="103"/>
        <v>2.3616916351141466</v>
      </c>
      <c r="DO115" s="67">
        <f t="shared" si="104"/>
        <v>0.99267643894040969</v>
      </c>
      <c r="DP115" s="67">
        <f t="shared" si="105"/>
        <v>0.49237852894148698</v>
      </c>
      <c r="DQ115" s="67">
        <f t="shared" si="106"/>
        <v>1.2505364770243552</v>
      </c>
      <c r="DR115" s="67">
        <f t="shared" si="107"/>
        <v>1.7687080075453727</v>
      </c>
      <c r="DS115" s="66">
        <f t="shared" si="108"/>
        <v>741.97140474550201</v>
      </c>
      <c r="DT115" s="66">
        <f t="shared" si="109"/>
        <v>369.72466205506885</v>
      </c>
      <c r="DU115" s="66">
        <f t="shared" si="110"/>
        <v>2.45016999608384E-2</v>
      </c>
      <c r="DV115" s="66">
        <f t="shared" si="111"/>
        <v>2.3616916351141457</v>
      </c>
      <c r="DW115" s="67">
        <f t="shared" si="112"/>
        <v>0.99267643894040969</v>
      </c>
      <c r="DX115" s="67">
        <f t="shared" si="113"/>
        <v>0.49237852894148715</v>
      </c>
      <c r="DY115" s="67">
        <f t="shared" si="114"/>
        <v>1.2505364770243552</v>
      </c>
      <c r="DZ115" s="67">
        <f t="shared" si="115"/>
        <v>1.7687080075453725</v>
      </c>
      <c r="EA115" s="66">
        <f t="shared" si="116"/>
        <v>741.97140474550145</v>
      </c>
      <c r="EB115" s="66">
        <f t="shared" si="117"/>
        <v>369.72466205506873</v>
      </c>
      <c r="EC115" s="66">
        <f t="shared" si="118"/>
        <v>2.4501699960838407E-2</v>
      </c>
      <c r="ED115" s="66">
        <f t="shared" si="119"/>
        <v>2.3616916351141466</v>
      </c>
      <c r="EE115" s="67">
        <f t="shared" si="120"/>
        <v>0.99267643894040969</v>
      </c>
      <c r="EF115" s="67">
        <f t="shared" si="121"/>
        <v>0.49237852894148698</v>
      </c>
      <c r="EG115" s="67">
        <f t="shared" si="122"/>
        <v>1.2505364770243552</v>
      </c>
      <c r="EH115" s="67">
        <f t="shared" si="123"/>
        <v>1.7687080075453727</v>
      </c>
      <c r="EI115" s="66">
        <f t="shared" si="124"/>
        <v>741.97140474550201</v>
      </c>
      <c r="EJ115" s="66">
        <f t="shared" si="125"/>
        <v>369.72466205506885</v>
      </c>
      <c r="EK115" s="66">
        <f t="shared" si="126"/>
        <v>2.45016999608384E-2</v>
      </c>
      <c r="EL115" s="66">
        <f t="shared" si="127"/>
        <v>2.3616916351141457</v>
      </c>
      <c r="EM115" s="67">
        <f t="shared" si="128"/>
        <v>0.99267643894040969</v>
      </c>
      <c r="EN115" s="67">
        <f t="shared" si="129"/>
        <v>0.49237852894148715</v>
      </c>
      <c r="EO115" s="67">
        <f t="shared" si="130"/>
        <v>1.2505364770243552</v>
      </c>
      <c r="EP115" s="67">
        <f t="shared" si="131"/>
        <v>1.7687080075453725</v>
      </c>
      <c r="EQ115" s="66">
        <f t="shared" si="132"/>
        <v>0.46830973263614339</v>
      </c>
      <c r="ER115" s="66">
        <f t="shared" si="133"/>
        <v>96.57466205506887</v>
      </c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</row>
    <row r="116" spans="19:160" x14ac:dyDescent="0.25">
      <c r="S116" s="50">
        <v>0.54</v>
      </c>
      <c r="T116" s="56">
        <f t="shared" si="5"/>
        <v>380.71732097664773</v>
      </c>
      <c r="U116" s="66">
        <f t="shared" si="6"/>
        <v>2.3794249010150294E-2</v>
      </c>
      <c r="V116" s="66">
        <f t="shared" si="7"/>
        <v>2.293501224033931</v>
      </c>
      <c r="W116" s="67">
        <f t="shared" si="8"/>
        <v>0.9928871422660952</v>
      </c>
      <c r="X116" s="67">
        <f t="shared" si="9"/>
        <v>0.50255491209907865</v>
      </c>
      <c r="Y116" s="67">
        <f t="shared" si="10"/>
        <v>1.2350809276619523</v>
      </c>
      <c r="Z116" s="67">
        <f t="shared" si="11"/>
        <v>1.7718833876121187</v>
      </c>
      <c r="AA116" s="66">
        <f t="shared" si="12"/>
        <v>752.41437077828391</v>
      </c>
      <c r="AB116" s="66">
        <f t="shared" si="13"/>
        <v>370.09526746495999</v>
      </c>
      <c r="AC116" s="66">
        <f t="shared" si="14"/>
        <v>2.4477164487528475E-2</v>
      </c>
      <c r="AD116" s="66">
        <f t="shared" si="15"/>
        <v>2.3593266881034389</v>
      </c>
      <c r="AE116" s="67">
        <f t="shared" si="16"/>
        <v>0.99268374570318285</v>
      </c>
      <c r="AF116" s="67">
        <f t="shared" si="17"/>
        <v>0.49272798763356862</v>
      </c>
      <c r="AG116" s="67">
        <f t="shared" si="18"/>
        <v>1.2354020510627384</v>
      </c>
      <c r="AH116" s="67">
        <f t="shared" si="19"/>
        <v>1.7928980180198746</v>
      </c>
      <c r="AI116" s="66">
        <f t="shared" si="20"/>
        <v>743.00394669538639</v>
      </c>
      <c r="AJ116" s="66">
        <f t="shared" si="21"/>
        <v>369.76149460999147</v>
      </c>
      <c r="AK116" s="66">
        <f t="shared" si="22"/>
        <v>2.4499259305922571E-2</v>
      </c>
      <c r="AL116" s="66">
        <f t="shared" si="23"/>
        <v>2.3614563830986479</v>
      </c>
      <c r="AM116" s="67">
        <f t="shared" si="24"/>
        <v>0.99267716577486498</v>
      </c>
      <c r="AN116" s="67">
        <f t="shared" si="25"/>
        <v>0.49241328008016044</v>
      </c>
      <c r="AO116" s="67">
        <f t="shared" si="26"/>
        <v>1.2354083778961737</v>
      </c>
      <c r="AP116" s="67">
        <f t="shared" si="27"/>
        <v>1.7935726216459802</v>
      </c>
      <c r="AQ116" s="66">
        <f t="shared" si="28"/>
        <v>742.68343359087191</v>
      </c>
      <c r="AR116" s="66">
        <f t="shared" si="29"/>
        <v>369.75006583253128</v>
      </c>
      <c r="AS116" s="66">
        <f t="shared" si="30"/>
        <v>2.4500016564969748E-2</v>
      </c>
      <c r="AT116" s="66">
        <f t="shared" si="31"/>
        <v>2.3615293744568064</v>
      </c>
      <c r="AU116" s="67">
        <f t="shared" si="32"/>
        <v>0.99267694026076114</v>
      </c>
      <c r="AV116" s="67">
        <f t="shared" si="33"/>
        <v>0.4924024976239883</v>
      </c>
      <c r="AW116" s="67">
        <f t="shared" si="34"/>
        <v>1.2354085902952328</v>
      </c>
      <c r="AX116" s="67">
        <f t="shared" si="35"/>
        <v>1.7935957364220889</v>
      </c>
      <c r="AY116" s="66">
        <f t="shared" si="36"/>
        <v>742.6724305061656</v>
      </c>
      <c r="AZ116" s="66">
        <f t="shared" si="37"/>
        <v>369.74967341569948</v>
      </c>
      <c r="BA116" s="66">
        <f t="shared" si="38"/>
        <v>2.4500042566936945E-2</v>
      </c>
      <c r="BB116" s="66">
        <f t="shared" si="39"/>
        <v>2.3615318807575334</v>
      </c>
      <c r="BC116" s="67">
        <f t="shared" si="40"/>
        <v>0.99267693251729527</v>
      </c>
      <c r="BD116" s="67">
        <f t="shared" si="41"/>
        <v>0.49240212739150613</v>
      </c>
      <c r="BE116" s="67">
        <f t="shared" si="42"/>
        <v>1.2354085975831444</v>
      </c>
      <c r="BF116" s="67">
        <f t="shared" si="43"/>
        <v>1.7935965301059509</v>
      </c>
      <c r="BG116" s="66">
        <f t="shared" si="44"/>
        <v>742.67205267247846</v>
      </c>
      <c r="BH116" s="66">
        <f t="shared" si="45"/>
        <v>369.74965994045772</v>
      </c>
      <c r="BI116" s="66">
        <f t="shared" si="46"/>
        <v>2.4500043459822138E-2</v>
      </c>
      <c r="BJ116" s="66">
        <f t="shared" si="47"/>
        <v>2.3615319668217452</v>
      </c>
      <c r="BK116" s="67">
        <f t="shared" si="48"/>
        <v>0.99267693225139131</v>
      </c>
      <c r="BL116" s="67">
        <f t="shared" si="49"/>
        <v>0.49240211467804607</v>
      </c>
      <c r="BM116" s="67">
        <f t="shared" si="50"/>
        <v>1.2354085978333988</v>
      </c>
      <c r="BN116" s="67">
        <f t="shared" si="51"/>
        <v>1.7935965573603638</v>
      </c>
      <c r="BO116" s="66">
        <f t="shared" si="52"/>
        <v>742.67203969796913</v>
      </c>
      <c r="BP116" s="66">
        <f t="shared" si="53"/>
        <v>369.74965947772853</v>
      </c>
      <c r="BQ116" s="66">
        <f t="shared" si="54"/>
        <v>2.4500043490483115E-2</v>
      </c>
      <c r="BR116" s="66">
        <f t="shared" si="55"/>
        <v>2.3615319697771224</v>
      </c>
      <c r="BS116" s="67">
        <f t="shared" si="56"/>
        <v>0.99267693224226039</v>
      </c>
      <c r="BT116" s="67">
        <f t="shared" si="57"/>
        <v>0.49240211424147579</v>
      </c>
      <c r="BU116" s="67">
        <f t="shared" si="58"/>
        <v>1.2354085978419924</v>
      </c>
      <c r="BV116" s="67">
        <f t="shared" si="59"/>
        <v>1.7935965582962587</v>
      </c>
      <c r="BW116" s="66">
        <f t="shared" si="60"/>
        <v>742.67203925243496</v>
      </c>
      <c r="BX116" s="66">
        <f t="shared" si="61"/>
        <v>369.74965946183875</v>
      </c>
      <c r="BY116" s="66">
        <f t="shared" si="62"/>
        <v>2.4500043491535992E-2</v>
      </c>
      <c r="BZ116" s="66">
        <f t="shared" si="63"/>
        <v>2.3615319698786084</v>
      </c>
      <c r="CA116" s="67">
        <f t="shared" si="64"/>
        <v>0.99267693224194675</v>
      </c>
      <c r="CB116" s="67">
        <f t="shared" si="65"/>
        <v>0.49240211422648428</v>
      </c>
      <c r="CC116" s="67">
        <f t="shared" si="66"/>
        <v>1.2354085978422875</v>
      </c>
      <c r="CD116" s="67">
        <f t="shared" si="67"/>
        <v>1.7935965583283966</v>
      </c>
      <c r="CE116" s="66">
        <f t="shared" si="68"/>
        <v>742.67203923713589</v>
      </c>
      <c r="CF116" s="66">
        <f t="shared" si="69"/>
        <v>369.74965946129316</v>
      </c>
      <c r="CG116" s="66">
        <f t="shared" si="70"/>
        <v>2.450004349157214E-2</v>
      </c>
      <c r="CH116" s="66">
        <f t="shared" si="71"/>
        <v>2.3615319698820927</v>
      </c>
      <c r="CI116" s="67">
        <f t="shared" si="72"/>
        <v>0.99267693224193598</v>
      </c>
      <c r="CJ116" s="67">
        <f t="shared" si="73"/>
        <v>0.49240211422596958</v>
      </c>
      <c r="CK116" s="67">
        <f t="shared" si="74"/>
        <v>1.2354085978422977</v>
      </c>
      <c r="CL116" s="67">
        <f t="shared" si="75"/>
        <v>1.7935965583295002</v>
      </c>
      <c r="CM116" s="66">
        <f t="shared" si="76"/>
        <v>742.67203923661009</v>
      </c>
      <c r="CN116" s="66">
        <f t="shared" si="77"/>
        <v>369.7496594612744</v>
      </c>
      <c r="CO116" s="66">
        <f t="shared" si="78"/>
        <v>2.4500043491573385E-2</v>
      </c>
      <c r="CP116" s="66">
        <f t="shared" si="79"/>
        <v>2.3615319698822126</v>
      </c>
      <c r="CQ116" s="67">
        <f t="shared" si="80"/>
        <v>0.99267693224193565</v>
      </c>
      <c r="CR116" s="67">
        <f t="shared" si="81"/>
        <v>0.49240211422595187</v>
      </c>
      <c r="CS116" s="67">
        <f t="shared" si="82"/>
        <v>1.235408597842298</v>
      </c>
      <c r="CT116" s="67">
        <f t="shared" si="83"/>
        <v>1.7935965583295381</v>
      </c>
      <c r="CU116" s="66">
        <f t="shared" si="84"/>
        <v>742.67203923659201</v>
      </c>
      <c r="CV116" s="66">
        <f t="shared" si="85"/>
        <v>369.74965946127372</v>
      </c>
      <c r="CW116" s="66">
        <f t="shared" si="86"/>
        <v>2.450004349157343E-2</v>
      </c>
      <c r="CX116" s="66">
        <f t="shared" si="87"/>
        <v>2.3615319698822166</v>
      </c>
      <c r="CY116" s="67">
        <f t="shared" si="88"/>
        <v>0.99267693224193565</v>
      </c>
      <c r="CZ116" s="67">
        <f t="shared" si="89"/>
        <v>0.49240211422595126</v>
      </c>
      <c r="DA116" s="67">
        <f t="shared" si="90"/>
        <v>1.235408597842298</v>
      </c>
      <c r="DB116" s="67">
        <f t="shared" si="91"/>
        <v>1.7935965583295395</v>
      </c>
      <c r="DC116" s="66">
        <f t="shared" si="92"/>
        <v>742.67203923659167</v>
      </c>
      <c r="DD116" s="66">
        <f t="shared" si="93"/>
        <v>369.74965946127372</v>
      </c>
      <c r="DE116" s="66">
        <f t="shared" si="94"/>
        <v>2.450004349157343E-2</v>
      </c>
      <c r="DF116" s="66">
        <f t="shared" si="95"/>
        <v>2.3615319698822166</v>
      </c>
      <c r="DG116" s="67">
        <f t="shared" si="96"/>
        <v>0.99267693224193565</v>
      </c>
      <c r="DH116" s="67">
        <f t="shared" si="97"/>
        <v>0.49240211422595126</v>
      </c>
      <c r="DI116" s="67">
        <f t="shared" si="98"/>
        <v>1.235408597842298</v>
      </c>
      <c r="DJ116" s="67">
        <f t="shared" si="99"/>
        <v>1.7935965583295395</v>
      </c>
      <c r="DK116" s="66">
        <f t="shared" si="100"/>
        <v>742.67203923659167</v>
      </c>
      <c r="DL116" s="66">
        <f t="shared" si="101"/>
        <v>369.74965946127372</v>
      </c>
      <c r="DM116" s="66">
        <f t="shared" si="102"/>
        <v>2.450004349157343E-2</v>
      </c>
      <c r="DN116" s="66">
        <f t="shared" si="103"/>
        <v>2.3615319698822166</v>
      </c>
      <c r="DO116" s="67">
        <f t="shared" si="104"/>
        <v>0.99267693224193565</v>
      </c>
      <c r="DP116" s="67">
        <f t="shared" si="105"/>
        <v>0.49240211422595126</v>
      </c>
      <c r="DQ116" s="67">
        <f t="shared" si="106"/>
        <v>1.235408597842298</v>
      </c>
      <c r="DR116" s="67">
        <f t="shared" si="107"/>
        <v>1.7935965583295395</v>
      </c>
      <c r="DS116" s="66">
        <f t="shared" si="108"/>
        <v>742.67203923659167</v>
      </c>
      <c r="DT116" s="66">
        <f t="shared" si="109"/>
        <v>369.74965946127372</v>
      </c>
      <c r="DU116" s="66">
        <f t="shared" si="110"/>
        <v>2.450004349157343E-2</v>
      </c>
      <c r="DV116" s="66">
        <f t="shared" si="111"/>
        <v>2.3615319698822166</v>
      </c>
      <c r="DW116" s="67">
        <f t="shared" si="112"/>
        <v>0.99267693224193565</v>
      </c>
      <c r="DX116" s="67">
        <f t="shared" si="113"/>
        <v>0.49240211422595126</v>
      </c>
      <c r="DY116" s="67">
        <f t="shared" si="114"/>
        <v>1.235408597842298</v>
      </c>
      <c r="DZ116" s="67">
        <f t="shared" si="115"/>
        <v>1.7935965583295395</v>
      </c>
      <c r="EA116" s="66">
        <f t="shared" si="116"/>
        <v>742.67203923659167</v>
      </c>
      <c r="EB116" s="66">
        <f t="shared" si="117"/>
        <v>369.74965946127372</v>
      </c>
      <c r="EC116" s="66">
        <f t="shared" si="118"/>
        <v>2.450004349157343E-2</v>
      </c>
      <c r="ED116" s="66">
        <f t="shared" si="119"/>
        <v>2.3615319698822166</v>
      </c>
      <c r="EE116" s="67">
        <f t="shared" si="120"/>
        <v>0.99267693224193565</v>
      </c>
      <c r="EF116" s="67">
        <f t="shared" si="121"/>
        <v>0.49240211422595126</v>
      </c>
      <c r="EG116" s="67">
        <f t="shared" si="122"/>
        <v>1.235408597842298</v>
      </c>
      <c r="EH116" s="67">
        <f t="shared" si="123"/>
        <v>1.7935965583295395</v>
      </c>
      <c r="EI116" s="66">
        <f t="shared" si="124"/>
        <v>742.67203923659167</v>
      </c>
      <c r="EJ116" s="66">
        <f t="shared" si="125"/>
        <v>369.74965946127372</v>
      </c>
      <c r="EK116" s="66">
        <f t="shared" si="126"/>
        <v>2.450004349157343E-2</v>
      </c>
      <c r="EL116" s="66">
        <f t="shared" si="127"/>
        <v>2.3615319698822166</v>
      </c>
      <c r="EM116" s="67">
        <f t="shared" si="128"/>
        <v>0.99267693224193565</v>
      </c>
      <c r="EN116" s="67">
        <f t="shared" si="129"/>
        <v>0.49240211422595126</v>
      </c>
      <c r="EO116" s="67">
        <f t="shared" si="130"/>
        <v>1.235408597842298</v>
      </c>
      <c r="EP116" s="67">
        <f t="shared" si="131"/>
        <v>1.7935965583295395</v>
      </c>
      <c r="EQ116" s="66">
        <f t="shared" si="132"/>
        <v>0.47181879218886852</v>
      </c>
      <c r="ER116" s="66">
        <f t="shared" si="133"/>
        <v>96.599659461273745</v>
      </c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</row>
    <row r="117" spans="19:160" x14ac:dyDescent="0.25">
      <c r="S117" s="50">
        <v>0.55000000000000004</v>
      </c>
      <c r="T117" s="56">
        <f t="shared" si="5"/>
        <v>380.68486352925999</v>
      </c>
      <c r="U117" s="66">
        <f t="shared" si="6"/>
        <v>2.3796277723817073E-2</v>
      </c>
      <c r="V117" s="66">
        <f t="shared" si="7"/>
        <v>2.2936967694901456</v>
      </c>
      <c r="W117" s="67">
        <f t="shared" si="8"/>
        <v>0.99288653798116466</v>
      </c>
      <c r="X117" s="67">
        <f t="shared" si="9"/>
        <v>0.50252543126494575</v>
      </c>
      <c r="Y117" s="67">
        <f t="shared" si="10"/>
        <v>1.2208383871927539</v>
      </c>
      <c r="Z117" s="67">
        <f t="shared" si="11"/>
        <v>1.7967362820783566</v>
      </c>
      <c r="AA117" s="66">
        <f t="shared" si="12"/>
        <v>753.11724360047992</v>
      </c>
      <c r="AB117" s="66">
        <f t="shared" si="13"/>
        <v>370.12006012057873</v>
      </c>
      <c r="AC117" s="66">
        <f t="shared" si="14"/>
        <v>2.4475524873859695E-2</v>
      </c>
      <c r="AD117" s="66">
        <f t="shared" si="15"/>
        <v>2.3591686475636986</v>
      </c>
      <c r="AE117" s="67">
        <f t="shared" si="16"/>
        <v>0.99268423398865435</v>
      </c>
      <c r="AF117" s="67">
        <f t="shared" si="17"/>
        <v>0.49275134948651539</v>
      </c>
      <c r="AG117" s="67">
        <f t="shared" si="18"/>
        <v>1.221060654011394</v>
      </c>
      <c r="AH117" s="67">
        <f t="shared" si="19"/>
        <v>1.8180968363516747</v>
      </c>
      <c r="AI117" s="66">
        <f t="shared" si="20"/>
        <v>743.80366456864431</v>
      </c>
      <c r="AJ117" s="66">
        <f t="shared" si="21"/>
        <v>369.78999319872685</v>
      </c>
      <c r="AK117" s="66">
        <f t="shared" si="22"/>
        <v>2.4497371222610087E-2</v>
      </c>
      <c r="AL117" s="66">
        <f t="shared" si="23"/>
        <v>2.361274392846028</v>
      </c>
      <c r="AM117" s="67">
        <f t="shared" si="24"/>
        <v>0.99267772805218168</v>
      </c>
      <c r="AN117" s="67">
        <f t="shared" si="25"/>
        <v>0.49244016513924715</v>
      </c>
      <c r="AO117" s="67">
        <f t="shared" si="26"/>
        <v>1.2210640825482828</v>
      </c>
      <c r="AP117" s="67">
        <f t="shared" si="27"/>
        <v>1.8187782221859281</v>
      </c>
      <c r="AQ117" s="66">
        <f t="shared" si="28"/>
        <v>743.48841744672677</v>
      </c>
      <c r="AR117" s="66">
        <f t="shared" si="29"/>
        <v>369.77876210505144</v>
      </c>
      <c r="AS117" s="66">
        <f t="shared" si="30"/>
        <v>2.449811526823736E-2</v>
      </c>
      <c r="AT117" s="66">
        <f t="shared" si="31"/>
        <v>2.3613461105773235</v>
      </c>
      <c r="AU117" s="67">
        <f t="shared" si="32"/>
        <v>0.9926775064729495</v>
      </c>
      <c r="AV117" s="67">
        <f t="shared" si="33"/>
        <v>0.49242957024579104</v>
      </c>
      <c r="AW117" s="67">
        <f t="shared" si="34"/>
        <v>1.2210641953018473</v>
      </c>
      <c r="AX117" s="67">
        <f t="shared" si="35"/>
        <v>1.8188014226049012</v>
      </c>
      <c r="AY117" s="66">
        <f t="shared" si="36"/>
        <v>743.47766324221982</v>
      </c>
      <c r="AZ117" s="66">
        <f t="shared" si="37"/>
        <v>369.77837890373485</v>
      </c>
      <c r="BA117" s="66">
        <f t="shared" si="38"/>
        <v>2.4498140655633056E-2</v>
      </c>
      <c r="BB117" s="66">
        <f t="shared" si="39"/>
        <v>2.3613485576401865</v>
      </c>
      <c r="BC117" s="67">
        <f t="shared" si="40"/>
        <v>0.99267749891250057</v>
      </c>
      <c r="BD117" s="67">
        <f t="shared" si="41"/>
        <v>0.49242920874408952</v>
      </c>
      <c r="BE117" s="67">
        <f t="shared" si="42"/>
        <v>1.2210641991444189</v>
      </c>
      <c r="BF117" s="67">
        <f t="shared" si="43"/>
        <v>1.8188022142132936</v>
      </c>
      <c r="BG117" s="66">
        <f t="shared" si="44"/>
        <v>743.47729628036063</v>
      </c>
      <c r="BH117" s="66">
        <f t="shared" si="45"/>
        <v>369.77836582781401</v>
      </c>
      <c r="BI117" s="66">
        <f t="shared" si="46"/>
        <v>2.4498141521924265E-2</v>
      </c>
      <c r="BJ117" s="66">
        <f t="shared" si="47"/>
        <v>2.3613486411410332</v>
      </c>
      <c r="BK117" s="67">
        <f t="shared" si="48"/>
        <v>0.99267749865451615</v>
      </c>
      <c r="BL117" s="67">
        <f t="shared" si="49"/>
        <v>0.49242919640861293</v>
      </c>
      <c r="BM117" s="67">
        <f t="shared" si="50"/>
        <v>1.2210641992755331</v>
      </c>
      <c r="BN117" s="67">
        <f t="shared" si="51"/>
        <v>1.8188022412252476</v>
      </c>
      <c r="BO117" s="66">
        <f t="shared" si="52"/>
        <v>743.47728375853899</v>
      </c>
      <c r="BP117" s="66">
        <f t="shared" si="53"/>
        <v>369.77836538162489</v>
      </c>
      <c r="BQ117" s="66">
        <f t="shared" si="54"/>
        <v>2.4498141551484685E-2</v>
      </c>
      <c r="BR117" s="66">
        <f t="shared" si="55"/>
        <v>2.3613486439903295</v>
      </c>
      <c r="BS117" s="67">
        <f t="shared" si="56"/>
        <v>0.99267749864571297</v>
      </c>
      <c r="BT117" s="67">
        <f t="shared" si="57"/>
        <v>0.49242919598768992</v>
      </c>
      <c r="BU117" s="67">
        <f t="shared" si="58"/>
        <v>1.2210641992800071</v>
      </c>
      <c r="BV117" s="67">
        <f t="shared" si="59"/>
        <v>1.8188022421469756</v>
      </c>
      <c r="BW117" s="66">
        <f t="shared" si="60"/>
        <v>743.47728333125758</v>
      </c>
      <c r="BX117" s="66">
        <f t="shared" si="61"/>
        <v>369.77836536639961</v>
      </c>
      <c r="BY117" s="66">
        <f t="shared" si="62"/>
        <v>2.4498141552493375E-2</v>
      </c>
      <c r="BZ117" s="66">
        <f t="shared" si="63"/>
        <v>2.3613486440875557</v>
      </c>
      <c r="CA117" s="67">
        <f t="shared" si="64"/>
        <v>0.99267749864541266</v>
      </c>
      <c r="CB117" s="67">
        <f t="shared" si="65"/>
        <v>0.49242919597332679</v>
      </c>
      <c r="CC117" s="67">
        <f t="shared" si="66"/>
        <v>1.2210641992801599</v>
      </c>
      <c r="CD117" s="67">
        <f t="shared" si="67"/>
        <v>1.8188022421784278</v>
      </c>
      <c r="CE117" s="66">
        <f t="shared" si="68"/>
        <v>743.47728331667759</v>
      </c>
      <c r="CF117" s="66">
        <f t="shared" si="69"/>
        <v>369.77836536588006</v>
      </c>
      <c r="CG117" s="66">
        <f t="shared" si="70"/>
        <v>2.4498141552527799E-2</v>
      </c>
      <c r="CH117" s="66">
        <f t="shared" si="71"/>
        <v>2.361348644090874</v>
      </c>
      <c r="CI117" s="67">
        <f t="shared" si="72"/>
        <v>0.99267749864540233</v>
      </c>
      <c r="CJ117" s="67">
        <f t="shared" si="73"/>
        <v>0.49242919597283663</v>
      </c>
      <c r="CK117" s="67">
        <f t="shared" si="74"/>
        <v>1.221064199280165</v>
      </c>
      <c r="CL117" s="67">
        <f t="shared" si="75"/>
        <v>1.8188022421795009</v>
      </c>
      <c r="CM117" s="66">
        <f t="shared" si="76"/>
        <v>743.47728331617998</v>
      </c>
      <c r="CN117" s="66">
        <f t="shared" si="77"/>
        <v>369.77836536586233</v>
      </c>
      <c r="CO117" s="66">
        <f t="shared" si="78"/>
        <v>2.4498141552528972E-2</v>
      </c>
      <c r="CP117" s="66">
        <f t="shared" si="79"/>
        <v>2.3613486440909872</v>
      </c>
      <c r="CQ117" s="67">
        <f t="shared" si="80"/>
        <v>0.992677498645402</v>
      </c>
      <c r="CR117" s="67">
        <f t="shared" si="81"/>
        <v>0.49242919597281987</v>
      </c>
      <c r="CS117" s="67">
        <f t="shared" si="82"/>
        <v>1.2210641992801652</v>
      </c>
      <c r="CT117" s="67">
        <f t="shared" si="83"/>
        <v>1.8188022421795376</v>
      </c>
      <c r="CU117" s="66">
        <f t="shared" si="84"/>
        <v>743.47728331616315</v>
      </c>
      <c r="CV117" s="66">
        <f t="shared" si="85"/>
        <v>369.77836536586176</v>
      </c>
      <c r="CW117" s="66">
        <f t="shared" si="86"/>
        <v>2.4498141552529006E-2</v>
      </c>
      <c r="CX117" s="66">
        <f t="shared" si="87"/>
        <v>2.3613486440909903</v>
      </c>
      <c r="CY117" s="67">
        <f t="shared" si="88"/>
        <v>0.992677498645402</v>
      </c>
      <c r="CZ117" s="67">
        <f t="shared" si="89"/>
        <v>0.49242919597281937</v>
      </c>
      <c r="DA117" s="67">
        <f t="shared" si="90"/>
        <v>1.2210641992801652</v>
      </c>
      <c r="DB117" s="67">
        <f t="shared" si="91"/>
        <v>1.8188022421795387</v>
      </c>
      <c r="DC117" s="66">
        <f t="shared" si="92"/>
        <v>743.47728331616213</v>
      </c>
      <c r="DD117" s="66">
        <f t="shared" si="93"/>
        <v>369.77836536586176</v>
      </c>
      <c r="DE117" s="66">
        <f t="shared" si="94"/>
        <v>2.4498141552529006E-2</v>
      </c>
      <c r="DF117" s="66">
        <f t="shared" si="95"/>
        <v>2.3613486440909903</v>
      </c>
      <c r="DG117" s="67">
        <f t="shared" si="96"/>
        <v>0.992677498645402</v>
      </c>
      <c r="DH117" s="67">
        <f t="shared" si="97"/>
        <v>0.49242919597281937</v>
      </c>
      <c r="DI117" s="67">
        <f t="shared" si="98"/>
        <v>1.2210641992801652</v>
      </c>
      <c r="DJ117" s="67">
        <f t="shared" si="99"/>
        <v>1.8188022421795387</v>
      </c>
      <c r="DK117" s="66">
        <f t="shared" si="100"/>
        <v>743.47728331616213</v>
      </c>
      <c r="DL117" s="66">
        <f t="shared" si="101"/>
        <v>369.77836536586176</v>
      </c>
      <c r="DM117" s="66">
        <f t="shared" si="102"/>
        <v>2.4498141552529006E-2</v>
      </c>
      <c r="DN117" s="66">
        <f t="shared" si="103"/>
        <v>2.3613486440909903</v>
      </c>
      <c r="DO117" s="67">
        <f t="shared" si="104"/>
        <v>0.992677498645402</v>
      </c>
      <c r="DP117" s="67">
        <f t="shared" si="105"/>
        <v>0.49242919597281937</v>
      </c>
      <c r="DQ117" s="67">
        <f t="shared" si="106"/>
        <v>1.2210641992801652</v>
      </c>
      <c r="DR117" s="67">
        <f t="shared" si="107"/>
        <v>1.8188022421795387</v>
      </c>
      <c r="DS117" s="66">
        <f t="shared" si="108"/>
        <v>743.47728331616213</v>
      </c>
      <c r="DT117" s="66">
        <f t="shared" si="109"/>
        <v>369.77836536586176</v>
      </c>
      <c r="DU117" s="66">
        <f t="shared" si="110"/>
        <v>2.4498141552529006E-2</v>
      </c>
      <c r="DV117" s="66">
        <f t="shared" si="111"/>
        <v>2.3613486440909903</v>
      </c>
      <c r="DW117" s="67">
        <f t="shared" si="112"/>
        <v>0.992677498645402</v>
      </c>
      <c r="DX117" s="67">
        <f t="shared" si="113"/>
        <v>0.49242919597281937</v>
      </c>
      <c r="DY117" s="67">
        <f t="shared" si="114"/>
        <v>1.2210641992801652</v>
      </c>
      <c r="DZ117" s="67">
        <f t="shared" si="115"/>
        <v>1.8188022421795387</v>
      </c>
      <c r="EA117" s="66">
        <f t="shared" si="116"/>
        <v>743.47728331616213</v>
      </c>
      <c r="EB117" s="66">
        <f t="shared" si="117"/>
        <v>369.77836536586176</v>
      </c>
      <c r="EC117" s="66">
        <f t="shared" si="118"/>
        <v>2.4498141552529006E-2</v>
      </c>
      <c r="ED117" s="66">
        <f t="shared" si="119"/>
        <v>2.3613486440909903</v>
      </c>
      <c r="EE117" s="67">
        <f t="shared" si="120"/>
        <v>0.992677498645402</v>
      </c>
      <c r="EF117" s="67">
        <f t="shared" si="121"/>
        <v>0.49242919597281937</v>
      </c>
      <c r="EG117" s="67">
        <f t="shared" si="122"/>
        <v>1.2210641992801652</v>
      </c>
      <c r="EH117" s="67">
        <f t="shared" si="123"/>
        <v>1.8188022421795387</v>
      </c>
      <c r="EI117" s="66">
        <f t="shared" si="124"/>
        <v>743.47728331616213</v>
      </c>
      <c r="EJ117" s="66">
        <f t="shared" si="125"/>
        <v>369.77836536586176</v>
      </c>
      <c r="EK117" s="66">
        <f t="shared" si="126"/>
        <v>2.4498141552529006E-2</v>
      </c>
      <c r="EL117" s="66">
        <f t="shared" si="127"/>
        <v>2.3613486440909903</v>
      </c>
      <c r="EM117" s="67">
        <f t="shared" si="128"/>
        <v>0.992677498645402</v>
      </c>
      <c r="EN117" s="67">
        <f t="shared" si="129"/>
        <v>0.49242919597281937</v>
      </c>
      <c r="EO117" s="67">
        <f t="shared" si="130"/>
        <v>1.2210641992801652</v>
      </c>
      <c r="EP117" s="67">
        <f t="shared" si="131"/>
        <v>1.8188022421795387</v>
      </c>
      <c r="EQ117" s="66">
        <f t="shared" si="132"/>
        <v>0.47549140689004676</v>
      </c>
      <c r="ER117" s="66">
        <f t="shared" si="133"/>
        <v>96.628365365861782</v>
      </c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</row>
    <row r="118" spans="19:160" x14ac:dyDescent="0.25">
      <c r="S118" s="50">
        <v>0.56000000000000005</v>
      </c>
      <c r="T118" s="56">
        <f t="shared" si="5"/>
        <v>380.65240608187224</v>
      </c>
      <c r="U118" s="66">
        <f t="shared" si="6"/>
        <v>2.3798306783452329E-2</v>
      </c>
      <c r="V118" s="66">
        <f t="shared" si="7"/>
        <v>2.2938923482938773</v>
      </c>
      <c r="W118" s="67">
        <f t="shared" si="8"/>
        <v>0.9928859335935496</v>
      </c>
      <c r="X118" s="67">
        <f t="shared" si="9"/>
        <v>0.50249594713311752</v>
      </c>
      <c r="Y118" s="67">
        <f t="shared" si="10"/>
        <v>1.2073231303799588</v>
      </c>
      <c r="Z118" s="67">
        <f t="shared" si="11"/>
        <v>1.8219215865906426</v>
      </c>
      <c r="AA118" s="66">
        <f t="shared" si="12"/>
        <v>753.92510117185782</v>
      </c>
      <c r="AB118" s="66">
        <f t="shared" si="13"/>
        <v>370.14853260125494</v>
      </c>
      <c r="AC118" s="66">
        <f t="shared" si="14"/>
        <v>2.4473642173139222E-2</v>
      </c>
      <c r="AD118" s="66">
        <f t="shared" si="15"/>
        <v>2.3589871761331418</v>
      </c>
      <c r="AE118" s="67">
        <f t="shared" si="16"/>
        <v>0.99268479466700954</v>
      </c>
      <c r="AF118" s="67">
        <f t="shared" si="17"/>
        <v>0.49277817630444398</v>
      </c>
      <c r="AG118" s="67">
        <f t="shared" si="18"/>
        <v>1.2074598849647011</v>
      </c>
      <c r="AH118" s="67">
        <f t="shared" si="19"/>
        <v>1.843611646097699</v>
      </c>
      <c r="AI118" s="66">
        <f t="shared" si="20"/>
        <v>744.7135422984145</v>
      </c>
      <c r="AJ118" s="66">
        <f t="shared" si="21"/>
        <v>369.82238699292429</v>
      </c>
      <c r="AK118" s="66">
        <f t="shared" si="22"/>
        <v>2.4495225428224261E-2</v>
      </c>
      <c r="AL118" s="66">
        <f t="shared" si="23"/>
        <v>2.3610675621093939</v>
      </c>
      <c r="AM118" s="67">
        <f t="shared" si="24"/>
        <v>0.99267836707707602</v>
      </c>
      <c r="AN118" s="67">
        <f t="shared" si="25"/>
        <v>0.4924707216158713</v>
      </c>
      <c r="AO118" s="67">
        <f t="shared" si="26"/>
        <v>1.2074608558360849</v>
      </c>
      <c r="AP118" s="67">
        <f t="shared" si="27"/>
        <v>1.8442988972792971</v>
      </c>
      <c r="AQ118" s="66">
        <f t="shared" si="28"/>
        <v>744.40381830096987</v>
      </c>
      <c r="AR118" s="66">
        <f t="shared" si="29"/>
        <v>369.81136371984473</v>
      </c>
      <c r="AS118" s="66">
        <f t="shared" si="30"/>
        <v>2.4495955577661325E-2</v>
      </c>
      <c r="AT118" s="66">
        <f t="shared" si="31"/>
        <v>2.3611379404023554</v>
      </c>
      <c r="AU118" s="67">
        <f t="shared" si="32"/>
        <v>0.99267814963603462</v>
      </c>
      <c r="AV118" s="67">
        <f t="shared" si="33"/>
        <v>0.49246032395102091</v>
      </c>
      <c r="AW118" s="67">
        <f t="shared" si="34"/>
        <v>1.2074608850591484</v>
      </c>
      <c r="AX118" s="67">
        <f t="shared" si="35"/>
        <v>1.8443221400304692</v>
      </c>
      <c r="AY118" s="66">
        <f t="shared" si="36"/>
        <v>744.3933236638195</v>
      </c>
      <c r="AZ118" s="66">
        <f t="shared" si="37"/>
        <v>369.81099014343408</v>
      </c>
      <c r="BA118" s="66">
        <f t="shared" si="38"/>
        <v>2.4495980323035054E-2</v>
      </c>
      <c r="BB118" s="66">
        <f t="shared" si="39"/>
        <v>2.3611403255814345</v>
      </c>
      <c r="BC118" s="67">
        <f t="shared" si="40"/>
        <v>0.99267814226677709</v>
      </c>
      <c r="BD118" s="67">
        <f t="shared" si="41"/>
        <v>0.49245997156932836</v>
      </c>
      <c r="BE118" s="67">
        <f t="shared" si="42"/>
        <v>1.2074608860453928</v>
      </c>
      <c r="BF118" s="67">
        <f t="shared" si="43"/>
        <v>1.8443229277391631</v>
      </c>
      <c r="BG118" s="66">
        <f t="shared" si="44"/>
        <v>744.39296797248187</v>
      </c>
      <c r="BH118" s="66">
        <f t="shared" si="45"/>
        <v>369.81097748185437</v>
      </c>
      <c r="BI118" s="66">
        <f t="shared" si="46"/>
        <v>2.449598116172786E-2</v>
      </c>
      <c r="BJ118" s="66">
        <f t="shared" si="47"/>
        <v>2.361140406422102</v>
      </c>
      <c r="BK118" s="67">
        <f t="shared" si="48"/>
        <v>0.99267814201701143</v>
      </c>
      <c r="BL118" s="67">
        <f t="shared" si="49"/>
        <v>0.49245995962609068</v>
      </c>
      <c r="BM118" s="67">
        <f t="shared" si="50"/>
        <v>1.2074608860788147</v>
      </c>
      <c r="BN118" s="67">
        <f t="shared" si="51"/>
        <v>1.8443229544368969</v>
      </c>
      <c r="BO118" s="66">
        <f t="shared" si="52"/>
        <v>744.39295591704422</v>
      </c>
      <c r="BP118" s="66">
        <f t="shared" si="53"/>
        <v>369.81097705271577</v>
      </c>
      <c r="BQ118" s="66">
        <f t="shared" si="54"/>
        <v>2.4495981190153657E-2</v>
      </c>
      <c r="BR118" s="66">
        <f t="shared" si="55"/>
        <v>2.3611404091620334</v>
      </c>
      <c r="BS118" s="67">
        <f t="shared" si="56"/>
        <v>0.9926781420085462</v>
      </c>
      <c r="BT118" s="67">
        <f t="shared" si="57"/>
        <v>0.49245995922129876</v>
      </c>
      <c r="BU118" s="67">
        <f t="shared" si="58"/>
        <v>1.2074608860799476</v>
      </c>
      <c r="BV118" s="67">
        <f t="shared" si="59"/>
        <v>1.8443229553417626</v>
      </c>
      <c r="BW118" s="66">
        <f t="shared" si="60"/>
        <v>744.39295550844997</v>
      </c>
      <c r="BX118" s="66">
        <f t="shared" si="61"/>
        <v>369.8109770381709</v>
      </c>
      <c r="BY118" s="66">
        <f t="shared" si="62"/>
        <v>2.4495981191117098E-2</v>
      </c>
      <c r="BZ118" s="66">
        <f t="shared" si="63"/>
        <v>2.3611404092548982</v>
      </c>
      <c r="CA118" s="67">
        <f t="shared" si="64"/>
        <v>0.99267814200825921</v>
      </c>
      <c r="CB118" s="67">
        <f t="shared" si="65"/>
        <v>0.49245995920757907</v>
      </c>
      <c r="CC118" s="67">
        <f t="shared" si="66"/>
        <v>1.207460886079986</v>
      </c>
      <c r="CD118" s="67">
        <f t="shared" si="67"/>
        <v>1.8443229553724312</v>
      </c>
      <c r="CE118" s="66">
        <f t="shared" si="68"/>
        <v>744.39295549460144</v>
      </c>
      <c r="CF118" s="66">
        <f t="shared" si="69"/>
        <v>369.81097703767807</v>
      </c>
      <c r="CG118" s="66">
        <f t="shared" si="70"/>
        <v>2.4495981191149742E-2</v>
      </c>
      <c r="CH118" s="66">
        <f t="shared" si="71"/>
        <v>2.3611404092580446</v>
      </c>
      <c r="CI118" s="67">
        <f t="shared" si="72"/>
        <v>0.99267814200824955</v>
      </c>
      <c r="CJ118" s="67">
        <f t="shared" si="73"/>
        <v>0.49245995920711422</v>
      </c>
      <c r="CK118" s="67">
        <f t="shared" si="74"/>
        <v>1.2074608860799874</v>
      </c>
      <c r="CL118" s="67">
        <f t="shared" si="75"/>
        <v>1.8443229553734704</v>
      </c>
      <c r="CM118" s="66">
        <f t="shared" si="76"/>
        <v>744.39295549413214</v>
      </c>
      <c r="CN118" s="66">
        <f t="shared" si="77"/>
        <v>369.81097703766125</v>
      </c>
      <c r="CO118" s="66">
        <f t="shared" si="78"/>
        <v>2.4495981191150856E-2</v>
      </c>
      <c r="CP118" s="66">
        <f t="shared" si="79"/>
        <v>2.3611404092581521</v>
      </c>
      <c r="CQ118" s="67">
        <f t="shared" si="80"/>
        <v>0.99267814200824922</v>
      </c>
      <c r="CR118" s="67">
        <f t="shared" si="81"/>
        <v>0.4924599592070984</v>
      </c>
      <c r="CS118" s="67">
        <f t="shared" si="82"/>
        <v>1.2074608860799874</v>
      </c>
      <c r="CT118" s="67">
        <f t="shared" si="83"/>
        <v>1.8443229553735063</v>
      </c>
      <c r="CU118" s="66">
        <f t="shared" si="84"/>
        <v>744.39295549411565</v>
      </c>
      <c r="CV118" s="66">
        <f t="shared" si="85"/>
        <v>369.81097703766068</v>
      </c>
      <c r="CW118" s="66">
        <f t="shared" si="86"/>
        <v>2.4495981191150894E-2</v>
      </c>
      <c r="CX118" s="66">
        <f t="shared" si="87"/>
        <v>2.3611404092581556</v>
      </c>
      <c r="CY118" s="67">
        <f t="shared" si="88"/>
        <v>0.99267814200824922</v>
      </c>
      <c r="CZ118" s="67">
        <f t="shared" si="89"/>
        <v>0.49245995920709784</v>
      </c>
      <c r="DA118" s="67">
        <f t="shared" si="90"/>
        <v>1.2074608860799874</v>
      </c>
      <c r="DB118" s="67">
        <f t="shared" si="91"/>
        <v>1.8443229553735072</v>
      </c>
      <c r="DC118" s="66">
        <f t="shared" si="92"/>
        <v>744.39295549411543</v>
      </c>
      <c r="DD118" s="66">
        <f t="shared" si="93"/>
        <v>369.81097703766068</v>
      </c>
      <c r="DE118" s="66">
        <f t="shared" si="94"/>
        <v>2.4495981191150894E-2</v>
      </c>
      <c r="DF118" s="66">
        <f t="shared" si="95"/>
        <v>2.3611404092581556</v>
      </c>
      <c r="DG118" s="67">
        <f t="shared" si="96"/>
        <v>0.99267814200824922</v>
      </c>
      <c r="DH118" s="67">
        <f t="shared" si="97"/>
        <v>0.49245995920709784</v>
      </c>
      <c r="DI118" s="67">
        <f t="shared" si="98"/>
        <v>1.2074608860799874</v>
      </c>
      <c r="DJ118" s="67">
        <f t="shared" si="99"/>
        <v>1.8443229553735072</v>
      </c>
      <c r="DK118" s="66">
        <f t="shared" si="100"/>
        <v>744.39295549411543</v>
      </c>
      <c r="DL118" s="66">
        <f t="shared" si="101"/>
        <v>369.81097703766068</v>
      </c>
      <c r="DM118" s="66">
        <f t="shared" si="102"/>
        <v>2.4495981191150894E-2</v>
      </c>
      <c r="DN118" s="66">
        <f t="shared" si="103"/>
        <v>2.3611404092581556</v>
      </c>
      <c r="DO118" s="67">
        <f t="shared" si="104"/>
        <v>0.99267814200824922</v>
      </c>
      <c r="DP118" s="67">
        <f t="shared" si="105"/>
        <v>0.49245995920709784</v>
      </c>
      <c r="DQ118" s="67">
        <f t="shared" si="106"/>
        <v>1.2074608860799874</v>
      </c>
      <c r="DR118" s="67">
        <f t="shared" si="107"/>
        <v>1.8443229553735072</v>
      </c>
      <c r="DS118" s="66">
        <f t="shared" si="108"/>
        <v>744.39295549411543</v>
      </c>
      <c r="DT118" s="66">
        <f t="shared" si="109"/>
        <v>369.81097703766068</v>
      </c>
      <c r="DU118" s="66">
        <f t="shared" si="110"/>
        <v>2.4495981191150894E-2</v>
      </c>
      <c r="DV118" s="66">
        <f t="shared" si="111"/>
        <v>2.3611404092581556</v>
      </c>
      <c r="DW118" s="67">
        <f t="shared" si="112"/>
        <v>0.99267814200824922</v>
      </c>
      <c r="DX118" s="67">
        <f t="shared" si="113"/>
        <v>0.49245995920709784</v>
      </c>
      <c r="DY118" s="67">
        <f t="shared" si="114"/>
        <v>1.2074608860799874</v>
      </c>
      <c r="DZ118" s="67">
        <f t="shared" si="115"/>
        <v>1.8443229553735072</v>
      </c>
      <c r="EA118" s="66">
        <f t="shared" si="116"/>
        <v>744.39295549411543</v>
      </c>
      <c r="EB118" s="66">
        <f t="shared" si="117"/>
        <v>369.81097703766068</v>
      </c>
      <c r="EC118" s="66">
        <f t="shared" si="118"/>
        <v>2.4495981191150894E-2</v>
      </c>
      <c r="ED118" s="66">
        <f t="shared" si="119"/>
        <v>2.3611404092581556</v>
      </c>
      <c r="EE118" s="67">
        <f t="shared" si="120"/>
        <v>0.99267814200824922</v>
      </c>
      <c r="EF118" s="67">
        <f t="shared" si="121"/>
        <v>0.49245995920709784</v>
      </c>
      <c r="EG118" s="67">
        <f t="shared" si="122"/>
        <v>1.2074608860799874</v>
      </c>
      <c r="EH118" s="67">
        <f t="shared" si="123"/>
        <v>1.8443229553735072</v>
      </c>
      <c r="EI118" s="66">
        <f t="shared" si="124"/>
        <v>744.39295549411543</v>
      </c>
      <c r="EJ118" s="66">
        <f t="shared" si="125"/>
        <v>369.81097703766068</v>
      </c>
      <c r="EK118" s="66">
        <f t="shared" si="126"/>
        <v>2.4495981191150894E-2</v>
      </c>
      <c r="EL118" s="66">
        <f t="shared" si="127"/>
        <v>2.3611404092581556</v>
      </c>
      <c r="EM118" s="67">
        <f t="shared" si="128"/>
        <v>0.99267814200824922</v>
      </c>
      <c r="EN118" s="67">
        <f t="shared" si="129"/>
        <v>0.49245995920709784</v>
      </c>
      <c r="EO118" s="67">
        <f t="shared" si="130"/>
        <v>1.2074608860799874</v>
      </c>
      <c r="EP118" s="67">
        <f t="shared" si="131"/>
        <v>1.8443229553735072</v>
      </c>
      <c r="EQ118" s="66">
        <f t="shared" si="132"/>
        <v>0.47933278505956645</v>
      </c>
      <c r="ER118" s="66">
        <f t="shared" si="133"/>
        <v>96.6609770376607</v>
      </c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</row>
    <row r="119" spans="19:160" x14ac:dyDescent="0.25">
      <c r="S119" s="50">
        <v>0.56999999999999995</v>
      </c>
      <c r="T119" s="56">
        <f t="shared" si="5"/>
        <v>380.61994863448444</v>
      </c>
      <c r="U119" s="66">
        <f t="shared" si="6"/>
        <v>2.380033618914458E-2</v>
      </c>
      <c r="V119" s="66">
        <f t="shared" si="7"/>
        <v>2.2940879604536581</v>
      </c>
      <c r="W119" s="67">
        <f t="shared" si="8"/>
        <v>0.99288532910322402</v>
      </c>
      <c r="X119" s="67">
        <f t="shared" si="9"/>
        <v>0.50246645970309101</v>
      </c>
      <c r="Y119" s="67">
        <f t="shared" si="10"/>
        <v>1.1944970228723273</v>
      </c>
      <c r="Z119" s="67">
        <f t="shared" si="11"/>
        <v>1.8474383482284944</v>
      </c>
      <c r="AA119" s="66">
        <f t="shared" si="12"/>
        <v>754.84362401442013</v>
      </c>
      <c r="AB119" s="66">
        <f t="shared" si="13"/>
        <v>370.18087515712671</v>
      </c>
      <c r="AC119" s="66">
        <f t="shared" si="14"/>
        <v>2.4471503920753725E-2</v>
      </c>
      <c r="AD119" s="66">
        <f t="shared" si="15"/>
        <v>2.3587810723615399</v>
      </c>
      <c r="AE119" s="67">
        <f t="shared" si="16"/>
        <v>0.99268543145040278</v>
      </c>
      <c r="AF119" s="67">
        <f t="shared" si="17"/>
        <v>0.49280864627864057</v>
      </c>
      <c r="AG119" s="67">
        <f t="shared" si="18"/>
        <v>1.1945602828277324</v>
      </c>
      <c r="AH119" s="67">
        <f t="shared" si="19"/>
        <v>1.8694404104705011</v>
      </c>
      <c r="AI119" s="66">
        <f t="shared" si="20"/>
        <v>745.7395129298643</v>
      </c>
      <c r="AJ119" s="66">
        <f t="shared" si="21"/>
        <v>369.8588752027116</v>
      </c>
      <c r="AK119" s="66">
        <f t="shared" si="22"/>
        <v>2.4492808866167386E-2</v>
      </c>
      <c r="AL119" s="66">
        <f t="shared" si="23"/>
        <v>2.3608346323778009</v>
      </c>
      <c r="AM119" s="67">
        <f t="shared" si="24"/>
        <v>0.99267908673799987</v>
      </c>
      <c r="AN119" s="67">
        <f t="shared" si="25"/>
        <v>0.49250513614018321</v>
      </c>
      <c r="AO119" s="67">
        <f t="shared" si="26"/>
        <v>1.1945591905656512</v>
      </c>
      <c r="AP119" s="67">
        <f t="shared" si="27"/>
        <v>1.8701325597458966</v>
      </c>
      <c r="AQ119" s="66">
        <f t="shared" si="28"/>
        <v>745.43557659448663</v>
      </c>
      <c r="AR119" s="66">
        <f t="shared" si="29"/>
        <v>369.84807011360522</v>
      </c>
      <c r="AS119" s="66">
        <f t="shared" si="30"/>
        <v>2.4493524422104136E-2</v>
      </c>
      <c r="AT119" s="66">
        <f t="shared" si="31"/>
        <v>2.360903604019482</v>
      </c>
      <c r="AU119" s="67">
        <f t="shared" si="32"/>
        <v>0.99267887364279861</v>
      </c>
      <c r="AV119" s="67">
        <f t="shared" si="33"/>
        <v>0.4924949455792797</v>
      </c>
      <c r="AW119" s="67">
        <f t="shared" si="34"/>
        <v>1.194559150625524</v>
      </c>
      <c r="AX119" s="67">
        <f t="shared" si="35"/>
        <v>1.8701557997152591</v>
      </c>
      <c r="AY119" s="66">
        <f t="shared" si="36"/>
        <v>745.42535227676808</v>
      </c>
      <c r="AZ119" s="66">
        <f t="shared" si="37"/>
        <v>369.84770657141075</v>
      </c>
      <c r="BA119" s="66">
        <f t="shared" si="38"/>
        <v>2.4493548498039877E-2</v>
      </c>
      <c r="BB119" s="66">
        <f t="shared" si="39"/>
        <v>2.3609059246721773</v>
      </c>
      <c r="BC119" s="67">
        <f t="shared" si="40"/>
        <v>0.99267886647289683</v>
      </c>
      <c r="BD119" s="67">
        <f t="shared" si="41"/>
        <v>0.49249460270648221</v>
      </c>
      <c r="BE119" s="67">
        <f t="shared" si="42"/>
        <v>1.194559149278003</v>
      </c>
      <c r="BF119" s="67">
        <f t="shared" si="43"/>
        <v>1.8701565816506243</v>
      </c>
      <c r="BG119" s="66">
        <f t="shared" si="44"/>
        <v>745.4250082461931</v>
      </c>
      <c r="BH119" s="66">
        <f t="shared" si="45"/>
        <v>369.847694338775</v>
      </c>
      <c r="BI119" s="66">
        <f t="shared" si="46"/>
        <v>2.4493549308158911E-2</v>
      </c>
      <c r="BJ119" s="66">
        <f t="shared" si="47"/>
        <v>2.3609060027586506</v>
      </c>
      <c r="BK119" s="67">
        <f t="shared" si="48"/>
        <v>0.99267886623164037</v>
      </c>
      <c r="BL119" s="67">
        <f t="shared" si="49"/>
        <v>0.49249459116933236</v>
      </c>
      <c r="BM119" s="67">
        <f t="shared" si="50"/>
        <v>1.1945591492326568</v>
      </c>
      <c r="BN119" s="67">
        <f t="shared" si="51"/>
        <v>1.870156607961565</v>
      </c>
      <c r="BO119" s="66">
        <f t="shared" si="52"/>
        <v>745.42499667006018</v>
      </c>
      <c r="BP119" s="66">
        <f t="shared" si="53"/>
        <v>369.84769392716441</v>
      </c>
      <c r="BQ119" s="66">
        <f t="shared" si="54"/>
        <v>2.4493549335418256E-2</v>
      </c>
      <c r="BR119" s="66">
        <f t="shared" si="55"/>
        <v>2.3609060053861484</v>
      </c>
      <c r="BS119" s="67">
        <f t="shared" si="56"/>
        <v>0.99267886622352242</v>
      </c>
      <c r="BT119" s="67">
        <f t="shared" si="57"/>
        <v>0.49249459078112384</v>
      </c>
      <c r="BU119" s="67">
        <f t="shared" si="58"/>
        <v>1.1945591492311309</v>
      </c>
      <c r="BV119" s="67">
        <f t="shared" si="59"/>
        <v>1.8701566088468902</v>
      </c>
      <c r="BW119" s="66">
        <f t="shared" si="60"/>
        <v>745.42499628054043</v>
      </c>
      <c r="BX119" s="66">
        <f t="shared" si="61"/>
        <v>369.84769391331429</v>
      </c>
      <c r="BY119" s="66">
        <f t="shared" si="62"/>
        <v>2.4493549336335494E-2</v>
      </c>
      <c r="BZ119" s="66">
        <f t="shared" si="63"/>
        <v>2.3609060054745599</v>
      </c>
      <c r="CA119" s="67">
        <f t="shared" si="64"/>
        <v>0.9926788662232493</v>
      </c>
      <c r="CB119" s="67">
        <f t="shared" si="65"/>
        <v>0.49249459076806118</v>
      </c>
      <c r="CC119" s="67">
        <f t="shared" si="66"/>
        <v>1.1945591492310794</v>
      </c>
      <c r="CD119" s="67">
        <f t="shared" si="67"/>
        <v>1.8701566088766799</v>
      </c>
      <c r="CE119" s="66">
        <f t="shared" si="68"/>
        <v>745.42499626743313</v>
      </c>
      <c r="CF119" s="66">
        <f t="shared" si="69"/>
        <v>369.84769391284829</v>
      </c>
      <c r="CG119" s="66">
        <f t="shared" si="70"/>
        <v>2.4493549336366355E-2</v>
      </c>
      <c r="CH119" s="66">
        <f t="shared" si="71"/>
        <v>2.3609060054775348</v>
      </c>
      <c r="CI119" s="67">
        <f t="shared" si="72"/>
        <v>0.99267886622324009</v>
      </c>
      <c r="CJ119" s="67">
        <f t="shared" si="73"/>
        <v>0.49249459076762164</v>
      </c>
      <c r="CK119" s="67">
        <f t="shared" si="74"/>
        <v>1.1945591492310779</v>
      </c>
      <c r="CL119" s="67">
        <f t="shared" si="75"/>
        <v>1.8701566088776824</v>
      </c>
      <c r="CM119" s="66">
        <f t="shared" si="76"/>
        <v>745.4249962669918</v>
      </c>
      <c r="CN119" s="66">
        <f t="shared" si="77"/>
        <v>369.8476939128326</v>
      </c>
      <c r="CO119" s="66">
        <f t="shared" si="78"/>
        <v>2.4493549336367392E-2</v>
      </c>
      <c r="CP119" s="66">
        <f t="shared" si="79"/>
        <v>2.3609060054776347</v>
      </c>
      <c r="CQ119" s="67">
        <f t="shared" si="80"/>
        <v>0.99267886622323986</v>
      </c>
      <c r="CR119" s="67">
        <f t="shared" si="81"/>
        <v>0.49249459076760688</v>
      </c>
      <c r="CS119" s="67">
        <f t="shared" si="82"/>
        <v>1.1945591492310779</v>
      </c>
      <c r="CT119" s="67">
        <f t="shared" si="83"/>
        <v>1.8701566088777164</v>
      </c>
      <c r="CU119" s="66">
        <f t="shared" si="84"/>
        <v>745.42499626697725</v>
      </c>
      <c r="CV119" s="66">
        <f t="shared" si="85"/>
        <v>369.84769391283203</v>
      </c>
      <c r="CW119" s="66">
        <f t="shared" si="86"/>
        <v>2.449354933636743E-2</v>
      </c>
      <c r="CX119" s="66">
        <f t="shared" si="87"/>
        <v>2.3609060054776387</v>
      </c>
      <c r="CY119" s="67">
        <f t="shared" si="88"/>
        <v>0.99267886622323975</v>
      </c>
      <c r="CZ119" s="67">
        <f t="shared" si="89"/>
        <v>0.49249459076760627</v>
      </c>
      <c r="DA119" s="67">
        <f t="shared" si="90"/>
        <v>1.1945591492310776</v>
      </c>
      <c r="DB119" s="67">
        <f t="shared" si="91"/>
        <v>1.8701566088777175</v>
      </c>
      <c r="DC119" s="66">
        <f t="shared" si="92"/>
        <v>745.42499626697713</v>
      </c>
      <c r="DD119" s="66">
        <f t="shared" si="93"/>
        <v>369.84769391283203</v>
      </c>
      <c r="DE119" s="66">
        <f t="shared" si="94"/>
        <v>2.449354933636743E-2</v>
      </c>
      <c r="DF119" s="66">
        <f t="shared" si="95"/>
        <v>2.3609060054776387</v>
      </c>
      <c r="DG119" s="67">
        <f t="shared" si="96"/>
        <v>0.99267886622323975</v>
      </c>
      <c r="DH119" s="67">
        <f t="shared" si="97"/>
        <v>0.49249459076760627</v>
      </c>
      <c r="DI119" s="67">
        <f t="shared" si="98"/>
        <v>1.1945591492310776</v>
      </c>
      <c r="DJ119" s="67">
        <f t="shared" si="99"/>
        <v>1.8701566088777175</v>
      </c>
      <c r="DK119" s="66">
        <f t="shared" si="100"/>
        <v>745.42499626697713</v>
      </c>
      <c r="DL119" s="66">
        <f t="shared" si="101"/>
        <v>369.84769391283203</v>
      </c>
      <c r="DM119" s="66">
        <f t="shared" si="102"/>
        <v>2.449354933636743E-2</v>
      </c>
      <c r="DN119" s="66">
        <f t="shared" si="103"/>
        <v>2.3609060054776387</v>
      </c>
      <c r="DO119" s="67">
        <f t="shared" si="104"/>
        <v>0.99267886622323975</v>
      </c>
      <c r="DP119" s="67">
        <f t="shared" si="105"/>
        <v>0.49249459076760627</v>
      </c>
      <c r="DQ119" s="67">
        <f t="shared" si="106"/>
        <v>1.1945591492310776</v>
      </c>
      <c r="DR119" s="67">
        <f t="shared" si="107"/>
        <v>1.8701566088777175</v>
      </c>
      <c r="DS119" s="66">
        <f t="shared" si="108"/>
        <v>745.42499626697713</v>
      </c>
      <c r="DT119" s="66">
        <f t="shared" si="109"/>
        <v>369.84769391283203</v>
      </c>
      <c r="DU119" s="66">
        <f t="shared" si="110"/>
        <v>2.449354933636743E-2</v>
      </c>
      <c r="DV119" s="66">
        <f t="shared" si="111"/>
        <v>2.3609060054776387</v>
      </c>
      <c r="DW119" s="67">
        <f t="shared" si="112"/>
        <v>0.99267886622323975</v>
      </c>
      <c r="DX119" s="67">
        <f t="shared" si="113"/>
        <v>0.49249459076760627</v>
      </c>
      <c r="DY119" s="67">
        <f t="shared" si="114"/>
        <v>1.1945591492310776</v>
      </c>
      <c r="DZ119" s="67">
        <f t="shared" si="115"/>
        <v>1.8701566088777175</v>
      </c>
      <c r="EA119" s="66">
        <f t="shared" si="116"/>
        <v>745.42499626697713</v>
      </c>
      <c r="EB119" s="66">
        <f t="shared" si="117"/>
        <v>369.84769391283203</v>
      </c>
      <c r="EC119" s="66">
        <f t="shared" si="118"/>
        <v>2.449354933636743E-2</v>
      </c>
      <c r="ED119" s="66">
        <f t="shared" si="119"/>
        <v>2.3609060054776387</v>
      </c>
      <c r="EE119" s="67">
        <f t="shared" si="120"/>
        <v>0.99267886622323975</v>
      </c>
      <c r="EF119" s="67">
        <f t="shared" si="121"/>
        <v>0.49249459076760627</v>
      </c>
      <c r="EG119" s="67">
        <f t="shared" si="122"/>
        <v>1.1945591492310776</v>
      </c>
      <c r="EH119" s="67">
        <f t="shared" si="123"/>
        <v>1.8701566088777175</v>
      </c>
      <c r="EI119" s="66">
        <f t="shared" si="124"/>
        <v>745.42499626697713</v>
      </c>
      <c r="EJ119" s="66">
        <f t="shared" si="125"/>
        <v>369.84769391283203</v>
      </c>
      <c r="EK119" s="66">
        <f t="shared" si="126"/>
        <v>2.449354933636743E-2</v>
      </c>
      <c r="EL119" s="66">
        <f t="shared" si="127"/>
        <v>2.3609060054776387</v>
      </c>
      <c r="EM119" s="67">
        <f t="shared" si="128"/>
        <v>0.99267886622323975</v>
      </c>
      <c r="EN119" s="67">
        <f t="shared" si="129"/>
        <v>0.49249459076760627</v>
      </c>
      <c r="EO119" s="67">
        <f t="shared" si="130"/>
        <v>1.1945591492310776</v>
      </c>
      <c r="EP119" s="67">
        <f t="shared" si="131"/>
        <v>1.8701566088777175</v>
      </c>
      <c r="EQ119" s="66">
        <f t="shared" si="132"/>
        <v>0.48334835859541586</v>
      </c>
      <c r="ER119" s="66">
        <f t="shared" si="133"/>
        <v>96.697693912832051</v>
      </c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</row>
    <row r="120" spans="19:160" x14ac:dyDescent="0.25">
      <c r="S120" s="50">
        <v>0.57999999999999996</v>
      </c>
      <c r="T120" s="56">
        <f t="shared" si="5"/>
        <v>380.5874911870967</v>
      </c>
      <c r="U120" s="66">
        <f t="shared" si="6"/>
        <v>2.3802365940982353E-2</v>
      </c>
      <c r="V120" s="66">
        <f t="shared" si="7"/>
        <v>2.2942836059780212</v>
      </c>
      <c r="W120" s="67">
        <f t="shared" si="8"/>
        <v>0.99288472451016163</v>
      </c>
      <c r="X120" s="67">
        <f t="shared" si="9"/>
        <v>0.50243696897436374</v>
      </c>
      <c r="Y120" s="67">
        <f t="shared" si="10"/>
        <v>1.1823244586152553</v>
      </c>
      <c r="Z120" s="67">
        <f t="shared" si="11"/>
        <v>1.8732856467240366</v>
      </c>
      <c r="AA120" s="66">
        <f t="shared" si="12"/>
        <v>755.87864524003294</v>
      </c>
      <c r="AB120" s="66">
        <f t="shared" si="13"/>
        <v>370.21728129692872</v>
      </c>
      <c r="AC120" s="66">
        <f t="shared" si="14"/>
        <v>2.4469097460985603E-2</v>
      </c>
      <c r="AD120" s="66">
        <f t="shared" si="15"/>
        <v>2.3585491163783345</v>
      </c>
      <c r="AE120" s="67">
        <f t="shared" si="16"/>
        <v>0.99268614810792744</v>
      </c>
      <c r="AF120" s="67">
        <f t="shared" si="17"/>
        <v>0.49284294044606125</v>
      </c>
      <c r="AG120" s="67">
        <f t="shared" si="18"/>
        <v>1.1823250371565648</v>
      </c>
      <c r="AH120" s="67">
        <f t="shared" si="19"/>
        <v>1.8955811036878809</v>
      </c>
      <c r="AI120" s="66">
        <f t="shared" si="20"/>
        <v>746.887645407641</v>
      </c>
      <c r="AJ120" s="66">
        <f t="shared" si="21"/>
        <v>369.89965944936625</v>
      </c>
      <c r="AK120" s="66">
        <f t="shared" si="22"/>
        <v>2.4490108347979427E-2</v>
      </c>
      <c r="AL120" s="66">
        <f t="shared" si="23"/>
        <v>2.3605743324302395</v>
      </c>
      <c r="AM120" s="67">
        <f t="shared" si="24"/>
        <v>0.99267989096270426</v>
      </c>
      <c r="AN120" s="67">
        <f t="shared" si="25"/>
        <v>0.49254359736021497</v>
      </c>
      <c r="AO120" s="67">
        <f t="shared" si="26"/>
        <v>1.1823222344081286</v>
      </c>
      <c r="AP120" s="67">
        <f t="shared" si="27"/>
        <v>1.896277134929294</v>
      </c>
      <c r="AQ120" s="66">
        <f t="shared" si="28"/>
        <v>746.58976680114461</v>
      </c>
      <c r="AR120" s="66">
        <f t="shared" si="29"/>
        <v>369.88908305495056</v>
      </c>
      <c r="AS120" s="66">
        <f t="shared" si="30"/>
        <v>2.4490808603967063E-2</v>
      </c>
      <c r="AT120" s="66">
        <f t="shared" si="31"/>
        <v>2.3606418293268252</v>
      </c>
      <c r="AU120" s="67">
        <f t="shared" si="32"/>
        <v>0.99267968242371485</v>
      </c>
      <c r="AV120" s="67">
        <f t="shared" si="33"/>
        <v>0.49253362391191535</v>
      </c>
      <c r="AW120" s="67">
        <f t="shared" si="34"/>
        <v>1.1823221380807911</v>
      </c>
      <c r="AX120" s="67">
        <f t="shared" si="35"/>
        <v>1.8963003253909432</v>
      </c>
      <c r="AY120" s="66">
        <f t="shared" si="36"/>
        <v>746.57982350024622</v>
      </c>
      <c r="AZ120" s="66">
        <f t="shared" si="37"/>
        <v>369.88872995143549</v>
      </c>
      <c r="BA120" s="66">
        <f t="shared" si="38"/>
        <v>2.4490831983404997E-2</v>
      </c>
      <c r="BB120" s="66">
        <f t="shared" si="39"/>
        <v>2.3606440828448707</v>
      </c>
      <c r="BC120" s="67">
        <f t="shared" si="40"/>
        <v>0.99267967546122704</v>
      </c>
      <c r="BD120" s="67">
        <f t="shared" si="41"/>
        <v>0.4925332909320051</v>
      </c>
      <c r="BE120" s="67">
        <f t="shared" si="42"/>
        <v>1.1823221348614679</v>
      </c>
      <c r="BF120" s="67">
        <f t="shared" si="43"/>
        <v>1.8963010996427609</v>
      </c>
      <c r="BG120" s="66">
        <f t="shared" si="44"/>
        <v>746.57949150609397</v>
      </c>
      <c r="BH120" s="66">
        <f t="shared" si="45"/>
        <v>369.88871816169262</v>
      </c>
      <c r="BI120" s="66">
        <f t="shared" si="46"/>
        <v>2.4490832764019813E-2</v>
      </c>
      <c r="BJ120" s="66">
        <f t="shared" si="47"/>
        <v>2.3606441580874651</v>
      </c>
      <c r="BK120" s="67">
        <f t="shared" si="48"/>
        <v>0.99267967522875689</v>
      </c>
      <c r="BL120" s="67">
        <f t="shared" si="49"/>
        <v>0.4925332798141604</v>
      </c>
      <c r="BM120" s="67">
        <f t="shared" si="50"/>
        <v>1.1823221347539743</v>
      </c>
      <c r="BN120" s="67">
        <f t="shared" si="51"/>
        <v>1.8963011254942053</v>
      </c>
      <c r="BO120" s="66">
        <f t="shared" si="52"/>
        <v>746.57948042113901</v>
      </c>
      <c r="BP120" s="66">
        <f t="shared" si="53"/>
        <v>369.88871776804467</v>
      </c>
      <c r="BQ120" s="66">
        <f t="shared" si="54"/>
        <v>2.4490832790083773E-2</v>
      </c>
      <c r="BR120" s="66">
        <f t="shared" si="55"/>
        <v>2.3606441605997417</v>
      </c>
      <c r="BS120" s="67">
        <f t="shared" si="56"/>
        <v>0.99267967522099487</v>
      </c>
      <c r="BT120" s="67">
        <f t="shared" si="57"/>
        <v>0.49253327944294645</v>
      </c>
      <c r="BU120" s="67">
        <f t="shared" si="58"/>
        <v>1.1823221347503852</v>
      </c>
      <c r="BV120" s="67">
        <f t="shared" si="59"/>
        <v>1.8963011263573595</v>
      </c>
      <c r="BW120" s="66">
        <f t="shared" si="60"/>
        <v>746.57948005102378</v>
      </c>
      <c r="BX120" s="66">
        <f t="shared" si="61"/>
        <v>369.88871775490122</v>
      </c>
      <c r="BY120" s="66">
        <f t="shared" si="62"/>
        <v>2.4490832790954018E-2</v>
      </c>
      <c r="BZ120" s="66">
        <f t="shared" si="63"/>
        <v>2.3606441606836235</v>
      </c>
      <c r="CA120" s="67">
        <f t="shared" si="64"/>
        <v>0.99267967522073575</v>
      </c>
      <c r="CB120" s="67">
        <f t="shared" si="65"/>
        <v>0.49253327943055208</v>
      </c>
      <c r="CC120" s="67">
        <f t="shared" si="66"/>
        <v>1.1823221347502653</v>
      </c>
      <c r="CD120" s="67">
        <f t="shared" si="67"/>
        <v>1.8963011263861791</v>
      </c>
      <c r="CE120" s="66">
        <f t="shared" si="68"/>
        <v>746.57948003866613</v>
      </c>
      <c r="CF120" s="66">
        <f t="shared" si="69"/>
        <v>369.88871775446239</v>
      </c>
      <c r="CG120" s="66">
        <f t="shared" si="70"/>
        <v>2.4490832790983075E-2</v>
      </c>
      <c r="CH120" s="66">
        <f t="shared" si="71"/>
        <v>2.3606441606864244</v>
      </c>
      <c r="CI120" s="67">
        <f t="shared" si="72"/>
        <v>0.99267967522072709</v>
      </c>
      <c r="CJ120" s="67">
        <f t="shared" si="73"/>
        <v>0.49253327943013819</v>
      </c>
      <c r="CK120" s="67">
        <f t="shared" si="74"/>
        <v>1.1823221347502613</v>
      </c>
      <c r="CL120" s="67">
        <f t="shared" si="75"/>
        <v>1.8963011263871414</v>
      </c>
      <c r="CM120" s="66">
        <f t="shared" si="76"/>
        <v>746.57948003825368</v>
      </c>
      <c r="CN120" s="66">
        <f t="shared" si="77"/>
        <v>369.88871775444773</v>
      </c>
      <c r="CO120" s="66">
        <f t="shared" si="78"/>
        <v>2.4490832790984046E-2</v>
      </c>
      <c r="CP120" s="66">
        <f t="shared" si="79"/>
        <v>2.3606441606865176</v>
      </c>
      <c r="CQ120" s="67">
        <f t="shared" si="80"/>
        <v>0.99267967522072686</v>
      </c>
      <c r="CR120" s="67">
        <f t="shared" si="81"/>
        <v>0.49253327943012443</v>
      </c>
      <c r="CS120" s="67">
        <f t="shared" si="82"/>
        <v>1.1823221347502613</v>
      </c>
      <c r="CT120" s="67">
        <f t="shared" si="83"/>
        <v>1.8963011263871732</v>
      </c>
      <c r="CU120" s="66">
        <f t="shared" si="84"/>
        <v>746.57948003823969</v>
      </c>
      <c r="CV120" s="66">
        <f t="shared" si="85"/>
        <v>369.88871775444727</v>
      </c>
      <c r="CW120" s="66">
        <f t="shared" si="86"/>
        <v>2.4490832790984077E-2</v>
      </c>
      <c r="CX120" s="66">
        <f t="shared" si="87"/>
        <v>2.3606441606865207</v>
      </c>
      <c r="CY120" s="67">
        <f t="shared" si="88"/>
        <v>0.99267967522072675</v>
      </c>
      <c r="CZ120" s="67">
        <f t="shared" si="89"/>
        <v>0.49253327943012398</v>
      </c>
      <c r="DA120" s="67">
        <f t="shared" si="90"/>
        <v>1.1823221347502613</v>
      </c>
      <c r="DB120" s="67">
        <f t="shared" si="91"/>
        <v>1.896301126387175</v>
      </c>
      <c r="DC120" s="66">
        <f t="shared" si="92"/>
        <v>746.57948003823947</v>
      </c>
      <c r="DD120" s="66">
        <f t="shared" si="93"/>
        <v>369.88871775444727</v>
      </c>
      <c r="DE120" s="66">
        <f t="shared" si="94"/>
        <v>2.4490832790984077E-2</v>
      </c>
      <c r="DF120" s="66">
        <f t="shared" si="95"/>
        <v>2.3606441606865207</v>
      </c>
      <c r="DG120" s="67">
        <f t="shared" si="96"/>
        <v>0.99267967522072675</v>
      </c>
      <c r="DH120" s="67">
        <f t="shared" si="97"/>
        <v>0.49253327943012398</v>
      </c>
      <c r="DI120" s="67">
        <f t="shared" si="98"/>
        <v>1.1823221347502613</v>
      </c>
      <c r="DJ120" s="67">
        <f t="shared" si="99"/>
        <v>1.896301126387175</v>
      </c>
      <c r="DK120" s="66">
        <f t="shared" si="100"/>
        <v>746.57948003823947</v>
      </c>
      <c r="DL120" s="66">
        <f t="shared" si="101"/>
        <v>369.88871775444727</v>
      </c>
      <c r="DM120" s="66">
        <f t="shared" si="102"/>
        <v>2.4490832790984077E-2</v>
      </c>
      <c r="DN120" s="66">
        <f t="shared" si="103"/>
        <v>2.3606441606865207</v>
      </c>
      <c r="DO120" s="67">
        <f t="shared" si="104"/>
        <v>0.99267967522072675</v>
      </c>
      <c r="DP120" s="67">
        <f t="shared" si="105"/>
        <v>0.49253327943012398</v>
      </c>
      <c r="DQ120" s="67">
        <f t="shared" si="106"/>
        <v>1.1823221347502613</v>
      </c>
      <c r="DR120" s="67">
        <f t="shared" si="107"/>
        <v>1.896301126387175</v>
      </c>
      <c r="DS120" s="66">
        <f t="shared" si="108"/>
        <v>746.57948003823947</v>
      </c>
      <c r="DT120" s="66">
        <f t="shared" si="109"/>
        <v>369.88871775444727</v>
      </c>
      <c r="DU120" s="66">
        <f t="shared" si="110"/>
        <v>2.4490832790984077E-2</v>
      </c>
      <c r="DV120" s="66">
        <f t="shared" si="111"/>
        <v>2.3606441606865207</v>
      </c>
      <c r="DW120" s="67">
        <f t="shared" si="112"/>
        <v>0.99267967522072675</v>
      </c>
      <c r="DX120" s="67">
        <f t="shared" si="113"/>
        <v>0.49253327943012398</v>
      </c>
      <c r="DY120" s="67">
        <f t="shared" si="114"/>
        <v>1.1823221347502613</v>
      </c>
      <c r="DZ120" s="67">
        <f t="shared" si="115"/>
        <v>1.896301126387175</v>
      </c>
      <c r="EA120" s="66">
        <f t="shared" si="116"/>
        <v>746.57948003823947</v>
      </c>
      <c r="EB120" s="66">
        <f t="shared" si="117"/>
        <v>369.88871775444727</v>
      </c>
      <c r="EC120" s="66">
        <f t="shared" si="118"/>
        <v>2.4490832790984077E-2</v>
      </c>
      <c r="ED120" s="66">
        <f t="shared" si="119"/>
        <v>2.3606441606865207</v>
      </c>
      <c r="EE120" s="67">
        <f t="shared" si="120"/>
        <v>0.99267967522072675</v>
      </c>
      <c r="EF120" s="67">
        <f t="shared" si="121"/>
        <v>0.49253327943012398</v>
      </c>
      <c r="EG120" s="67">
        <f t="shared" si="122"/>
        <v>1.1823221347502613</v>
      </c>
      <c r="EH120" s="67">
        <f t="shared" si="123"/>
        <v>1.896301126387175</v>
      </c>
      <c r="EI120" s="66">
        <f t="shared" si="124"/>
        <v>746.57948003823947</v>
      </c>
      <c r="EJ120" s="66">
        <f t="shared" si="125"/>
        <v>369.88871775444727</v>
      </c>
      <c r="EK120" s="66">
        <f t="shared" si="126"/>
        <v>2.4490832790984077E-2</v>
      </c>
      <c r="EL120" s="66">
        <f t="shared" si="127"/>
        <v>2.3606441606865207</v>
      </c>
      <c r="EM120" s="67">
        <f t="shared" si="128"/>
        <v>0.99267967522072675</v>
      </c>
      <c r="EN120" s="67">
        <f t="shared" si="129"/>
        <v>0.49253327943012398</v>
      </c>
      <c r="EO120" s="67">
        <f t="shared" si="130"/>
        <v>1.1823221347502613</v>
      </c>
      <c r="EP120" s="67">
        <f t="shared" si="131"/>
        <v>1.896301126387175</v>
      </c>
      <c r="EQ120" s="66">
        <f t="shared" si="132"/>
        <v>0.48754380738792252</v>
      </c>
      <c r="ER120" s="66">
        <f t="shared" si="133"/>
        <v>96.738717754447293</v>
      </c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</row>
    <row r="121" spans="19:160" x14ac:dyDescent="0.25">
      <c r="S121" s="50">
        <v>0.59</v>
      </c>
      <c r="T121" s="56">
        <f t="shared" si="5"/>
        <v>380.55503373970896</v>
      </c>
      <c r="U121" s="66">
        <f t="shared" si="6"/>
        <v>2.3804396039054213E-2</v>
      </c>
      <c r="V121" s="66">
        <f t="shared" si="7"/>
        <v>2.2944792848755036</v>
      </c>
      <c r="W121" s="67">
        <f t="shared" si="8"/>
        <v>0.99288411981433633</v>
      </c>
      <c r="X121" s="67">
        <f t="shared" si="9"/>
        <v>0.50240747494643312</v>
      </c>
      <c r="Y121" s="67">
        <f t="shared" si="10"/>
        <v>1.1707721628883949</v>
      </c>
      <c r="Z121" s="67">
        <f t="shared" si="11"/>
        <v>1.8994625916664825</v>
      </c>
      <c r="AA121" s="66">
        <f t="shared" si="12"/>
        <v>757.03616352432834</v>
      </c>
      <c r="AB121" s="66">
        <f t="shared" si="13"/>
        <v>370.25794798498509</v>
      </c>
      <c r="AC121" s="66">
        <f t="shared" si="14"/>
        <v>2.4466409936898997E-2</v>
      </c>
      <c r="AD121" s="66">
        <f t="shared" si="15"/>
        <v>2.3582900689177646</v>
      </c>
      <c r="AE121" s="67">
        <f t="shared" si="16"/>
        <v>0.99268694846863015</v>
      </c>
      <c r="AF121" s="67">
        <f t="shared" si="17"/>
        <v>0.49288124284801771</v>
      </c>
      <c r="AG121" s="67">
        <f t="shared" si="18"/>
        <v>1.1707197785505061</v>
      </c>
      <c r="AH121" s="67">
        <f t="shared" si="19"/>
        <v>1.9220317089251553</v>
      </c>
      <c r="AI121" s="66">
        <f t="shared" si="20"/>
        <v>748.16415822627471</v>
      </c>
      <c r="AJ121" s="66">
        <f t="shared" si="21"/>
        <v>369.94494396687492</v>
      </c>
      <c r="AK121" s="66">
        <f t="shared" si="22"/>
        <v>2.4487110543148304E-2</v>
      </c>
      <c r="AL121" s="66">
        <f t="shared" si="23"/>
        <v>2.3602853773534616</v>
      </c>
      <c r="AM121" s="67">
        <f t="shared" si="24"/>
        <v>0.99268078372127755</v>
      </c>
      <c r="AN121" s="67">
        <f t="shared" si="25"/>
        <v>0.49258629610278853</v>
      </c>
      <c r="AO121" s="67">
        <f t="shared" si="26"/>
        <v>1.1707155798375899</v>
      </c>
      <c r="AP121" s="67">
        <f t="shared" si="27"/>
        <v>1.922730558916145</v>
      </c>
      <c r="AQ121" s="66">
        <f t="shared" si="28"/>
        <v>747.87261110340648</v>
      </c>
      <c r="AR121" s="66">
        <f t="shared" si="29"/>
        <v>369.93460684644003</v>
      </c>
      <c r="AS121" s="66">
        <f t="shared" si="30"/>
        <v>2.4487794788974736E-2</v>
      </c>
      <c r="AT121" s="66">
        <f t="shared" si="31"/>
        <v>2.3603513310483981</v>
      </c>
      <c r="AU121" s="67">
        <f t="shared" si="32"/>
        <v>0.99268057994999348</v>
      </c>
      <c r="AV121" s="67">
        <f t="shared" si="33"/>
        <v>0.49257654983331828</v>
      </c>
      <c r="AW121" s="67">
        <f t="shared" si="34"/>
        <v>1.1707154384471301</v>
      </c>
      <c r="AX121" s="67">
        <f t="shared" si="35"/>
        <v>1.9227536517427068</v>
      </c>
      <c r="AY121" s="66">
        <f t="shared" si="36"/>
        <v>747.86295934515317</v>
      </c>
      <c r="AZ121" s="66">
        <f t="shared" si="37"/>
        <v>369.93426457655607</v>
      </c>
      <c r="BA121" s="66">
        <f t="shared" si="38"/>
        <v>2.4487817445526135E-2</v>
      </c>
      <c r="BB121" s="66">
        <f t="shared" si="39"/>
        <v>2.3603535148882138</v>
      </c>
      <c r="BC121" s="67">
        <f t="shared" si="40"/>
        <v>0.99268057320277792</v>
      </c>
      <c r="BD121" s="67">
        <f t="shared" si="41"/>
        <v>0.49257622712093946</v>
      </c>
      <c r="BE121" s="67">
        <f t="shared" si="42"/>
        <v>1.1707154337626005</v>
      </c>
      <c r="BF121" s="67">
        <f t="shared" si="43"/>
        <v>1.922754416377833</v>
      </c>
      <c r="BG121" s="66">
        <f t="shared" si="44"/>
        <v>747.86263974264477</v>
      </c>
      <c r="BH121" s="66">
        <f t="shared" si="45"/>
        <v>369.93425324277564</v>
      </c>
      <c r="BI121" s="66">
        <f t="shared" si="46"/>
        <v>2.4487818195766332E-2</v>
      </c>
      <c r="BJ121" s="66">
        <f t="shared" si="47"/>
        <v>2.3603535872030323</v>
      </c>
      <c r="BK121" s="67">
        <f t="shared" si="48"/>
        <v>0.9926805729793533</v>
      </c>
      <c r="BL121" s="67">
        <f t="shared" si="49"/>
        <v>0.4925762164347714</v>
      </c>
      <c r="BM121" s="67">
        <f t="shared" si="50"/>
        <v>1.1707154336074757</v>
      </c>
      <c r="BN121" s="67">
        <f t="shared" si="51"/>
        <v>1.922754441697653</v>
      </c>
      <c r="BO121" s="66">
        <f t="shared" si="52"/>
        <v>747.8626291594353</v>
      </c>
      <c r="BP121" s="66">
        <f t="shared" si="53"/>
        <v>369.93425286747265</v>
      </c>
      <c r="BQ121" s="66">
        <f t="shared" si="54"/>
        <v>2.4487818220609536E-2</v>
      </c>
      <c r="BR121" s="66">
        <f t="shared" si="55"/>
        <v>2.3603535895976413</v>
      </c>
      <c r="BS121" s="67">
        <f t="shared" si="56"/>
        <v>0.99268057297195489</v>
      </c>
      <c r="BT121" s="67">
        <f t="shared" si="57"/>
        <v>0.49257621608091318</v>
      </c>
      <c r="BU121" s="67">
        <f t="shared" si="58"/>
        <v>1.1707154336023391</v>
      </c>
      <c r="BV121" s="67">
        <f t="shared" si="59"/>
        <v>1.9227544425360856</v>
      </c>
      <c r="BW121" s="66">
        <f t="shared" si="60"/>
        <v>747.86262880898562</v>
      </c>
      <c r="BX121" s="66">
        <f t="shared" si="61"/>
        <v>369.93425285504497</v>
      </c>
      <c r="BY121" s="66">
        <f t="shared" si="62"/>
        <v>2.4487818221432187E-2</v>
      </c>
      <c r="BZ121" s="66">
        <f t="shared" si="63"/>
        <v>2.3603535896769356</v>
      </c>
      <c r="CA121" s="67">
        <f t="shared" si="64"/>
        <v>0.99268057297170986</v>
      </c>
      <c r="CB121" s="67">
        <f t="shared" si="65"/>
        <v>0.49257621606919566</v>
      </c>
      <c r="CC121" s="67">
        <f t="shared" si="66"/>
        <v>1.1707154336021688</v>
      </c>
      <c r="CD121" s="67">
        <f t="shared" si="67"/>
        <v>1.922754442563849</v>
      </c>
      <c r="CE121" s="66">
        <f t="shared" si="68"/>
        <v>747.86262879738069</v>
      </c>
      <c r="CF121" s="66">
        <f t="shared" si="69"/>
        <v>369.93425285463343</v>
      </c>
      <c r="CG121" s="66">
        <f t="shared" si="70"/>
        <v>2.4487818221459425E-2</v>
      </c>
      <c r="CH121" s="66">
        <f t="shared" si="71"/>
        <v>2.3603535896795611</v>
      </c>
      <c r="CI121" s="67">
        <f t="shared" si="72"/>
        <v>0.99268057297170176</v>
      </c>
      <c r="CJ121" s="67">
        <f t="shared" si="73"/>
        <v>0.49257621606880769</v>
      </c>
      <c r="CK121" s="67">
        <f t="shared" si="74"/>
        <v>1.1707154336021632</v>
      </c>
      <c r="CL121" s="67">
        <f t="shared" si="75"/>
        <v>1.9227544425647685</v>
      </c>
      <c r="CM121" s="66">
        <f t="shared" si="76"/>
        <v>747.86262879699677</v>
      </c>
      <c r="CN121" s="66">
        <f t="shared" si="77"/>
        <v>369.93425285461979</v>
      </c>
      <c r="CO121" s="66">
        <f t="shared" si="78"/>
        <v>2.4487818221460331E-2</v>
      </c>
      <c r="CP121" s="66">
        <f t="shared" si="79"/>
        <v>2.3603535896796486</v>
      </c>
      <c r="CQ121" s="67">
        <f t="shared" si="80"/>
        <v>0.99268057297170154</v>
      </c>
      <c r="CR121" s="67">
        <f t="shared" si="81"/>
        <v>0.4925762160687947</v>
      </c>
      <c r="CS121" s="67">
        <f t="shared" si="82"/>
        <v>1.170715433602163</v>
      </c>
      <c r="CT121" s="67">
        <f t="shared" si="83"/>
        <v>1.9227544425647991</v>
      </c>
      <c r="CU121" s="66">
        <f t="shared" si="84"/>
        <v>747.86262879698415</v>
      </c>
      <c r="CV121" s="66">
        <f t="shared" si="85"/>
        <v>369.93425285461933</v>
      </c>
      <c r="CW121" s="66">
        <f t="shared" si="86"/>
        <v>2.4487818221460362E-2</v>
      </c>
      <c r="CX121" s="66">
        <f t="shared" si="87"/>
        <v>2.3603535896796513</v>
      </c>
      <c r="CY121" s="67">
        <f t="shared" si="88"/>
        <v>0.99268057297170142</v>
      </c>
      <c r="CZ121" s="67">
        <f t="shared" si="89"/>
        <v>0.49257621606879437</v>
      </c>
      <c r="DA121" s="67">
        <f t="shared" si="90"/>
        <v>1.170715433602163</v>
      </c>
      <c r="DB121" s="67">
        <f t="shared" si="91"/>
        <v>1.9227544425648</v>
      </c>
      <c r="DC121" s="66">
        <f t="shared" si="92"/>
        <v>747.86262879698336</v>
      </c>
      <c r="DD121" s="66">
        <f t="shared" si="93"/>
        <v>369.93425285461933</v>
      </c>
      <c r="DE121" s="66">
        <f t="shared" si="94"/>
        <v>2.4487818221460362E-2</v>
      </c>
      <c r="DF121" s="66">
        <f t="shared" si="95"/>
        <v>2.3603535896796513</v>
      </c>
      <c r="DG121" s="67">
        <f t="shared" si="96"/>
        <v>0.99268057297170142</v>
      </c>
      <c r="DH121" s="67">
        <f t="shared" si="97"/>
        <v>0.49257621606879437</v>
      </c>
      <c r="DI121" s="67">
        <f t="shared" si="98"/>
        <v>1.170715433602163</v>
      </c>
      <c r="DJ121" s="67">
        <f t="shared" si="99"/>
        <v>1.9227544425648</v>
      </c>
      <c r="DK121" s="66">
        <f t="shared" si="100"/>
        <v>747.86262879698336</v>
      </c>
      <c r="DL121" s="66">
        <f t="shared" si="101"/>
        <v>369.93425285461933</v>
      </c>
      <c r="DM121" s="66">
        <f t="shared" si="102"/>
        <v>2.4487818221460362E-2</v>
      </c>
      <c r="DN121" s="66">
        <f t="shared" si="103"/>
        <v>2.3603535896796513</v>
      </c>
      <c r="DO121" s="67">
        <f t="shared" si="104"/>
        <v>0.99268057297170142</v>
      </c>
      <c r="DP121" s="67">
        <f t="shared" si="105"/>
        <v>0.49257621606879437</v>
      </c>
      <c r="DQ121" s="67">
        <f t="shared" si="106"/>
        <v>1.170715433602163</v>
      </c>
      <c r="DR121" s="67">
        <f t="shared" si="107"/>
        <v>1.9227544425648</v>
      </c>
      <c r="DS121" s="66">
        <f t="shared" si="108"/>
        <v>747.86262879698336</v>
      </c>
      <c r="DT121" s="66">
        <f t="shared" si="109"/>
        <v>369.93425285461933</v>
      </c>
      <c r="DU121" s="66">
        <f t="shared" si="110"/>
        <v>2.4487818221460362E-2</v>
      </c>
      <c r="DV121" s="66">
        <f t="shared" si="111"/>
        <v>2.3603535896796513</v>
      </c>
      <c r="DW121" s="67">
        <f t="shared" si="112"/>
        <v>0.99268057297170142</v>
      </c>
      <c r="DX121" s="67">
        <f t="shared" si="113"/>
        <v>0.49257621606879437</v>
      </c>
      <c r="DY121" s="67">
        <f t="shared" si="114"/>
        <v>1.170715433602163</v>
      </c>
      <c r="DZ121" s="67">
        <f t="shared" si="115"/>
        <v>1.9227544425648</v>
      </c>
      <c r="EA121" s="66">
        <f t="shared" si="116"/>
        <v>747.86262879698336</v>
      </c>
      <c r="EB121" s="66">
        <f t="shared" si="117"/>
        <v>369.93425285461933</v>
      </c>
      <c r="EC121" s="66">
        <f t="shared" si="118"/>
        <v>2.4487818221460362E-2</v>
      </c>
      <c r="ED121" s="66">
        <f t="shared" si="119"/>
        <v>2.3603535896796513</v>
      </c>
      <c r="EE121" s="67">
        <f t="shared" si="120"/>
        <v>0.99268057297170142</v>
      </c>
      <c r="EF121" s="67">
        <f t="shared" si="121"/>
        <v>0.49257621606879437</v>
      </c>
      <c r="EG121" s="67">
        <f t="shared" si="122"/>
        <v>1.170715433602163</v>
      </c>
      <c r="EH121" s="67">
        <f t="shared" si="123"/>
        <v>1.9227544425648</v>
      </c>
      <c r="EI121" s="66">
        <f t="shared" si="124"/>
        <v>747.86262879698336</v>
      </c>
      <c r="EJ121" s="66">
        <f t="shared" si="125"/>
        <v>369.93425285461933</v>
      </c>
      <c r="EK121" s="66">
        <f t="shared" si="126"/>
        <v>2.4487818221460362E-2</v>
      </c>
      <c r="EL121" s="66">
        <f t="shared" si="127"/>
        <v>2.3603535896796513</v>
      </c>
      <c r="EM121" s="67">
        <f t="shared" si="128"/>
        <v>0.99268057297170142</v>
      </c>
      <c r="EN121" s="67">
        <f t="shared" si="129"/>
        <v>0.49257621606879437</v>
      </c>
      <c r="EO121" s="67">
        <f t="shared" si="130"/>
        <v>1.170715433602163</v>
      </c>
      <c r="EP121" s="67">
        <f t="shared" si="131"/>
        <v>1.9227544425648</v>
      </c>
      <c r="EQ121" s="66">
        <f t="shared" si="132"/>
        <v>0.49192508440947108</v>
      </c>
      <c r="ER121" s="66">
        <f t="shared" si="133"/>
        <v>96.784252854619353</v>
      </c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</row>
    <row r="122" spans="19:160" x14ac:dyDescent="0.25">
      <c r="S122" s="61">
        <v>0.6</v>
      </c>
      <c r="T122" s="64">
        <f t="shared" si="5"/>
        <v>380.52257629232122</v>
      </c>
      <c r="U122" s="61">
        <f t="shared" si="6"/>
        <v>2.3806426483448769E-2</v>
      </c>
      <c r="V122" s="61">
        <f t="shared" si="7"/>
        <v>2.2946749971546456</v>
      </c>
      <c r="W122" s="65">
        <f t="shared" si="8"/>
        <v>0.99288351501572192</v>
      </c>
      <c r="X122" s="65">
        <f t="shared" si="9"/>
        <v>0.50237797761879599</v>
      </c>
      <c r="Y122" s="65">
        <f t="shared" si="10"/>
        <v>1.1598090128091263</v>
      </c>
      <c r="Z122" s="65">
        <f t="shared" si="11"/>
        <v>1.9259683199157596</v>
      </c>
      <c r="AA122" s="61">
        <f t="shared" si="12"/>
        <v>758.32235793404016</v>
      </c>
      <c r="AB122" s="61">
        <f t="shared" si="13"/>
        <v>370.30307588186986</v>
      </c>
      <c r="AC122" s="61">
        <f t="shared" si="14"/>
        <v>2.4463428277559162E-2</v>
      </c>
      <c r="AD122" s="61">
        <f t="shared" si="15"/>
        <v>2.3580026700869525</v>
      </c>
      <c r="AE122" s="65">
        <f t="shared" si="16"/>
        <v>0.99268783642532066</v>
      </c>
      <c r="AF122" s="65">
        <f t="shared" si="17"/>
        <v>0.49292374072794465</v>
      </c>
      <c r="AG122" s="65">
        <f t="shared" si="18"/>
        <v>1.159712387966696</v>
      </c>
      <c r="AH122" s="65">
        <f t="shared" si="19"/>
        <v>1.948790216440067</v>
      </c>
      <c r="AI122" s="61">
        <f t="shared" si="20"/>
        <v>749.57543483010386</v>
      </c>
      <c r="AJ122" s="61">
        <f t="shared" si="21"/>
        <v>369.99493584381787</v>
      </c>
      <c r="AK122" s="61">
        <f t="shared" si="22"/>
        <v>2.4483801966466923E-2</v>
      </c>
      <c r="AL122" s="61">
        <f t="shared" si="23"/>
        <v>2.3599664673233396</v>
      </c>
      <c r="AM122" s="65">
        <f t="shared" si="24"/>
        <v>0.99268176902991445</v>
      </c>
      <c r="AN122" s="65">
        <f t="shared" si="25"/>
        <v>0.49263342557041989</v>
      </c>
      <c r="AO122" s="65">
        <f t="shared" si="26"/>
        <v>1.1597070730527834</v>
      </c>
      <c r="AP122" s="65">
        <f t="shared" si="27"/>
        <v>1.9494907769304981</v>
      </c>
      <c r="AQ122" s="61">
        <f t="shared" si="28"/>
        <v>749.29049481217237</v>
      </c>
      <c r="AR122" s="61">
        <f t="shared" si="29"/>
        <v>369.98484856684968</v>
      </c>
      <c r="AS122" s="61">
        <f t="shared" si="30"/>
        <v>2.4484469493509253E-2</v>
      </c>
      <c r="AT122" s="61">
        <f t="shared" si="31"/>
        <v>2.3600308095132529</v>
      </c>
      <c r="AU122" s="65">
        <f t="shared" si="32"/>
        <v>0.99268157023735681</v>
      </c>
      <c r="AV122" s="65">
        <f t="shared" si="33"/>
        <v>0.49262391652816739</v>
      </c>
      <c r="AW122" s="65">
        <f t="shared" si="34"/>
        <v>1.1597068965965256</v>
      </c>
      <c r="AX122" s="65">
        <f t="shared" si="35"/>
        <v>1.9495137228219379</v>
      </c>
      <c r="AY122" s="61">
        <f t="shared" si="36"/>
        <v>749.28114483676177</v>
      </c>
      <c r="AZ122" s="61">
        <f t="shared" si="37"/>
        <v>369.98451751148536</v>
      </c>
      <c r="BA122" s="61">
        <f t="shared" si="38"/>
        <v>2.4484491401763748E-2</v>
      </c>
      <c r="BB122" s="61">
        <f t="shared" si="39"/>
        <v>2.3600329212255611</v>
      </c>
      <c r="BC122" s="65">
        <f t="shared" si="40"/>
        <v>0.99268156371298066</v>
      </c>
      <c r="BD122" s="65">
        <f t="shared" si="41"/>
        <v>0.49262360444426989</v>
      </c>
      <c r="BE122" s="65">
        <f t="shared" si="42"/>
        <v>1.1597068908027359</v>
      </c>
      <c r="BF122" s="65">
        <f t="shared" si="43"/>
        <v>1.9495144758987235</v>
      </c>
      <c r="BG122" s="61">
        <f t="shared" si="44"/>
        <v>749.28083795510577</v>
      </c>
      <c r="BH122" s="61">
        <f t="shared" si="45"/>
        <v>369.98450664564359</v>
      </c>
      <c r="BI122" s="61">
        <f t="shared" si="46"/>
        <v>2.448449212083334E-2</v>
      </c>
      <c r="BJ122" s="61">
        <f t="shared" si="47"/>
        <v>2.3600329905358803</v>
      </c>
      <c r="BK122" s="65">
        <f t="shared" si="48"/>
        <v>0.99268156349883852</v>
      </c>
      <c r="BL122" s="65">
        <f t="shared" si="49"/>
        <v>0.49262359420110019</v>
      </c>
      <c r="BM122" s="65">
        <f t="shared" si="50"/>
        <v>1.1597068906125703</v>
      </c>
      <c r="BN122" s="65">
        <f t="shared" si="51"/>
        <v>1.9495145006160941</v>
      </c>
      <c r="BO122" s="61">
        <f t="shared" si="52"/>
        <v>749.28082788266363</v>
      </c>
      <c r="BP122" s="61">
        <f t="shared" si="53"/>
        <v>369.98450628900582</v>
      </c>
      <c r="BQ122" s="61">
        <f t="shared" si="54"/>
        <v>2.4484492144434586E-2</v>
      </c>
      <c r="BR122" s="61">
        <f t="shared" si="55"/>
        <v>2.3600329928107779</v>
      </c>
      <c r="BS122" s="65">
        <f t="shared" si="56"/>
        <v>0.99268156349180992</v>
      </c>
      <c r="BT122" s="65">
        <f t="shared" si="57"/>
        <v>0.49262359386489973</v>
      </c>
      <c r="BU122" s="65">
        <f t="shared" si="58"/>
        <v>1.1597068906063286</v>
      </c>
      <c r="BV122" s="65">
        <f t="shared" si="59"/>
        <v>1.9495145014273654</v>
      </c>
      <c r="BW122" s="61">
        <f t="shared" si="60"/>
        <v>749.28082755206685</v>
      </c>
      <c r="BX122" s="61">
        <f t="shared" si="61"/>
        <v>369.9845062773004</v>
      </c>
      <c r="BY122" s="61">
        <f t="shared" si="62"/>
        <v>2.4484492145209216E-2</v>
      </c>
      <c r="BZ122" s="61">
        <f t="shared" si="63"/>
        <v>2.360032992885444</v>
      </c>
      <c r="CA122" s="65">
        <f t="shared" si="64"/>
        <v>0.99268156349157932</v>
      </c>
      <c r="CB122" s="65">
        <f t="shared" si="65"/>
        <v>0.49262359385386506</v>
      </c>
      <c r="CC122" s="65">
        <f t="shared" si="66"/>
        <v>1.1597068906061239</v>
      </c>
      <c r="CD122" s="65">
        <f t="shared" si="67"/>
        <v>1.9495145014539925</v>
      </c>
      <c r="CE122" s="61">
        <f t="shared" si="68"/>
        <v>749.28082754121635</v>
      </c>
      <c r="CF122" s="61">
        <f t="shared" si="69"/>
        <v>369.98450627691614</v>
      </c>
      <c r="CG122" s="61">
        <f t="shared" si="70"/>
        <v>2.4484492145234647E-2</v>
      </c>
      <c r="CH122" s="61">
        <f t="shared" si="71"/>
        <v>2.3600329928878949</v>
      </c>
      <c r="CI122" s="65">
        <f t="shared" si="72"/>
        <v>0.99268156349157166</v>
      </c>
      <c r="CJ122" s="65">
        <f t="shared" si="73"/>
        <v>0.49262359385350285</v>
      </c>
      <c r="CK122" s="65">
        <f t="shared" si="74"/>
        <v>1.1597068906061172</v>
      </c>
      <c r="CL122" s="65">
        <f t="shared" si="75"/>
        <v>1.9495145014548665</v>
      </c>
      <c r="CM122" s="61">
        <f t="shared" si="76"/>
        <v>749.28082754085972</v>
      </c>
      <c r="CN122" s="61">
        <f t="shared" si="77"/>
        <v>369.98450627690352</v>
      </c>
      <c r="CO122" s="61">
        <f t="shared" si="78"/>
        <v>2.448449214523548E-2</v>
      </c>
      <c r="CP122" s="61">
        <f t="shared" si="79"/>
        <v>2.3600329928879753</v>
      </c>
      <c r="CQ122" s="65">
        <f t="shared" si="80"/>
        <v>0.99268156349157144</v>
      </c>
      <c r="CR122" s="65">
        <f t="shared" si="81"/>
        <v>0.49262359385349097</v>
      </c>
      <c r="CS122" s="65">
        <f t="shared" si="82"/>
        <v>1.159706890606117</v>
      </c>
      <c r="CT122" s="65">
        <f t="shared" si="83"/>
        <v>1.9495145014548956</v>
      </c>
      <c r="CU122" s="61">
        <f t="shared" si="84"/>
        <v>749.28082754084812</v>
      </c>
      <c r="CV122" s="61">
        <f t="shared" si="85"/>
        <v>369.98450627690306</v>
      </c>
      <c r="CW122" s="61">
        <f t="shared" si="86"/>
        <v>2.4484492145235511E-2</v>
      </c>
      <c r="CX122" s="61">
        <f t="shared" si="87"/>
        <v>2.3600329928879784</v>
      </c>
      <c r="CY122" s="65">
        <f t="shared" si="88"/>
        <v>0.99268156349157144</v>
      </c>
      <c r="CZ122" s="65">
        <f t="shared" si="89"/>
        <v>0.49262359385349053</v>
      </c>
      <c r="DA122" s="65">
        <f t="shared" si="90"/>
        <v>1.1597068906061168</v>
      </c>
      <c r="DB122" s="65">
        <f t="shared" si="91"/>
        <v>1.9495145014548965</v>
      </c>
      <c r="DC122" s="61">
        <f t="shared" si="92"/>
        <v>749.28082754084744</v>
      </c>
      <c r="DD122" s="61">
        <f t="shared" si="93"/>
        <v>369.98450627690306</v>
      </c>
      <c r="DE122" s="61">
        <f t="shared" si="94"/>
        <v>2.4484492145235511E-2</v>
      </c>
      <c r="DF122" s="61">
        <f t="shared" si="95"/>
        <v>2.3600329928879784</v>
      </c>
      <c r="DG122" s="65">
        <f t="shared" si="96"/>
        <v>0.99268156349157144</v>
      </c>
      <c r="DH122" s="65">
        <f t="shared" si="97"/>
        <v>0.49262359385349053</v>
      </c>
      <c r="DI122" s="65">
        <f t="shared" si="98"/>
        <v>1.1597068906061168</v>
      </c>
      <c r="DJ122" s="65">
        <f t="shared" si="99"/>
        <v>1.9495145014548965</v>
      </c>
      <c r="DK122" s="61">
        <f t="shared" si="100"/>
        <v>749.28082754084744</v>
      </c>
      <c r="DL122" s="61">
        <f t="shared" si="101"/>
        <v>369.98450627690306</v>
      </c>
      <c r="DM122" s="61">
        <f t="shared" si="102"/>
        <v>2.4484492145235511E-2</v>
      </c>
      <c r="DN122" s="61">
        <f t="shared" si="103"/>
        <v>2.3600329928879784</v>
      </c>
      <c r="DO122" s="65">
        <f t="shared" si="104"/>
        <v>0.99268156349157144</v>
      </c>
      <c r="DP122" s="65">
        <f t="shared" si="105"/>
        <v>0.49262359385349053</v>
      </c>
      <c r="DQ122" s="65">
        <f t="shared" si="106"/>
        <v>1.1597068906061168</v>
      </c>
      <c r="DR122" s="65">
        <f t="shared" si="107"/>
        <v>1.9495145014548965</v>
      </c>
      <c r="DS122" s="61">
        <f t="shared" si="108"/>
        <v>749.28082754084744</v>
      </c>
      <c r="DT122" s="61">
        <f t="shared" si="109"/>
        <v>369.98450627690306</v>
      </c>
      <c r="DU122" s="61">
        <f t="shared" si="110"/>
        <v>2.4484492145235511E-2</v>
      </c>
      <c r="DV122" s="61">
        <f t="shared" si="111"/>
        <v>2.3600329928879784</v>
      </c>
      <c r="DW122" s="65">
        <f t="shared" si="112"/>
        <v>0.99268156349157144</v>
      </c>
      <c r="DX122" s="65">
        <f t="shared" si="113"/>
        <v>0.49262359385349053</v>
      </c>
      <c r="DY122" s="65">
        <f t="shared" si="114"/>
        <v>1.1597068906061168</v>
      </c>
      <c r="DZ122" s="65">
        <f t="shared" si="115"/>
        <v>1.9495145014548965</v>
      </c>
      <c r="EA122" s="61">
        <f t="shared" si="116"/>
        <v>749.28082754084744</v>
      </c>
      <c r="EB122" s="61">
        <f t="shared" si="117"/>
        <v>369.98450627690306</v>
      </c>
      <c r="EC122" s="61">
        <f t="shared" si="118"/>
        <v>2.4484492145235511E-2</v>
      </c>
      <c r="ED122" s="61">
        <f t="shared" si="119"/>
        <v>2.3600329928879784</v>
      </c>
      <c r="EE122" s="65">
        <f t="shared" si="120"/>
        <v>0.99268156349157144</v>
      </c>
      <c r="EF122" s="65">
        <f t="shared" si="121"/>
        <v>0.49262359385349053</v>
      </c>
      <c r="EG122" s="65">
        <f t="shared" si="122"/>
        <v>1.1597068906061168</v>
      </c>
      <c r="EH122" s="65">
        <f t="shared" si="123"/>
        <v>1.9495145014548965</v>
      </c>
      <c r="EI122" s="61">
        <f t="shared" si="124"/>
        <v>749.28082754084744</v>
      </c>
      <c r="EJ122" s="61">
        <f t="shared" si="125"/>
        <v>369.98450627690306</v>
      </c>
      <c r="EK122" s="61">
        <f t="shared" si="126"/>
        <v>2.4484492145235511E-2</v>
      </c>
      <c r="EL122" s="61">
        <f t="shared" si="127"/>
        <v>2.3600329928879784</v>
      </c>
      <c r="EM122" s="65">
        <f t="shared" si="128"/>
        <v>0.99268156349157144</v>
      </c>
      <c r="EN122" s="65">
        <f t="shared" si="129"/>
        <v>0.49262359385349053</v>
      </c>
      <c r="EO122" s="65">
        <f t="shared" si="130"/>
        <v>1.1597068906061168</v>
      </c>
      <c r="EP122" s="65">
        <f t="shared" si="131"/>
        <v>1.9495145014548965</v>
      </c>
      <c r="EQ122" s="61">
        <f t="shared" si="132"/>
        <v>0.49649844169714696</v>
      </c>
      <c r="ER122" s="61">
        <f t="shared" si="133"/>
        <v>96.834506276903085</v>
      </c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</row>
    <row r="123" spans="19:160" x14ac:dyDescent="0.25">
      <c r="S123" s="50">
        <v>0.61</v>
      </c>
      <c r="T123" s="56">
        <f t="shared" si="5"/>
        <v>380.49011884493348</v>
      </c>
      <c r="U123" s="66">
        <f t="shared" si="6"/>
        <v>2.3808457274254648E-2</v>
      </c>
      <c r="V123" s="66">
        <f t="shared" si="7"/>
        <v>2.2948707428239894</v>
      </c>
      <c r="W123" s="67">
        <f t="shared" si="8"/>
        <v>0.99288291011429208</v>
      </c>
      <c r="X123" s="67">
        <f t="shared" si="9"/>
        <v>0.50234847699094975</v>
      </c>
      <c r="Y123" s="67">
        <f t="shared" si="10"/>
        <v>1.149405873575204</v>
      </c>
      <c r="Z123" s="67">
        <f t="shared" si="11"/>
        <v>1.9528019932100802</v>
      </c>
      <c r="AA123" s="66">
        <f t="shared" si="12"/>
        <v>759.74360462598497</v>
      </c>
      <c r="AB123" s="66">
        <f t="shared" si="13"/>
        <v>370.35286962725877</v>
      </c>
      <c r="AC123" s="66">
        <f t="shared" si="14"/>
        <v>2.4460139182701551E-2</v>
      </c>
      <c r="AD123" s="66">
        <f t="shared" si="15"/>
        <v>2.3576856378881774</v>
      </c>
      <c r="AE123" s="67">
        <f t="shared" si="16"/>
        <v>0.99268881593914138</v>
      </c>
      <c r="AF123" s="67">
        <f t="shared" si="17"/>
        <v>0.49297062476667725</v>
      </c>
      <c r="AG123" s="67">
        <f t="shared" si="18"/>
        <v>1.1492728230536793</v>
      </c>
      <c r="AH123" s="67">
        <f t="shared" si="19"/>
        <v>1.9758546218470874</v>
      </c>
      <c r="AI123" s="66">
        <f t="shared" si="20"/>
        <v>751.12804077347789</v>
      </c>
      <c r="AJ123" s="66">
        <f t="shared" si="21"/>
        <v>370.0498453038872</v>
      </c>
      <c r="AK123" s="66">
        <f t="shared" si="22"/>
        <v>2.4480168963066207E-2</v>
      </c>
      <c r="AL123" s="66">
        <f t="shared" si="23"/>
        <v>2.3596162861622152</v>
      </c>
      <c r="AM123" s="67">
        <f t="shared" si="24"/>
        <v>0.99268285095537689</v>
      </c>
      <c r="AN123" s="67">
        <f t="shared" si="25"/>
        <v>0.49268518157246133</v>
      </c>
      <c r="AO123" s="67">
        <f t="shared" si="26"/>
        <v>1.1492666399704305</v>
      </c>
      <c r="AP123" s="67">
        <f t="shared" si="27"/>
        <v>1.9765557418802622</v>
      </c>
      <c r="AQ123" s="66">
        <f t="shared" si="28"/>
        <v>750.84998354171546</v>
      </c>
      <c r="AR123" s="66">
        <f t="shared" si="29"/>
        <v>370.04001835202678</v>
      </c>
      <c r="AS123" s="66">
        <f t="shared" si="30"/>
        <v>2.4480819069622267E-2</v>
      </c>
      <c r="AT123" s="66">
        <f t="shared" si="31"/>
        <v>2.3596789492108128</v>
      </c>
      <c r="AU123" s="67">
        <f t="shared" si="32"/>
        <v>0.99268265735050687</v>
      </c>
      <c r="AV123" s="67">
        <f t="shared" si="33"/>
        <v>0.49267591971287517</v>
      </c>
      <c r="AW123" s="67">
        <f t="shared" si="34"/>
        <v>1.1492664372319383</v>
      </c>
      <c r="AX123" s="67">
        <f t="shared" si="35"/>
        <v>1.9765784906104109</v>
      </c>
      <c r="AY123" s="66">
        <f t="shared" si="36"/>
        <v>750.8409451926068</v>
      </c>
      <c r="AZ123" s="66">
        <f t="shared" si="37"/>
        <v>370.0396988735821</v>
      </c>
      <c r="BA123" s="66">
        <f t="shared" si="38"/>
        <v>2.448084020544641E-2</v>
      </c>
      <c r="BB123" s="66">
        <f t="shared" si="39"/>
        <v>2.3596809864694177</v>
      </c>
      <c r="BC123" s="67">
        <f t="shared" si="40"/>
        <v>0.99268265105615705</v>
      </c>
      <c r="BD123" s="67">
        <f t="shared" si="41"/>
        <v>0.49267561860049014</v>
      </c>
      <c r="BE123" s="67">
        <f t="shared" si="42"/>
        <v>1.1492664306384752</v>
      </c>
      <c r="BF123" s="67">
        <f t="shared" si="43"/>
        <v>1.9765792301937803</v>
      </c>
      <c r="BG123" s="66">
        <f t="shared" si="44"/>
        <v>750.84065132972557</v>
      </c>
      <c r="BH123" s="66">
        <f t="shared" si="45"/>
        <v>370.03968848636077</v>
      </c>
      <c r="BI123" s="66">
        <f t="shared" si="46"/>
        <v>2.4480840892637305E-2</v>
      </c>
      <c r="BJ123" s="66">
        <f t="shared" si="47"/>
        <v>2.3596810527069847</v>
      </c>
      <c r="BK123" s="67">
        <f t="shared" si="48"/>
        <v>0.99268265085150831</v>
      </c>
      <c r="BL123" s="67">
        <f t="shared" si="49"/>
        <v>0.49267560881039996</v>
      </c>
      <c r="BM123" s="67">
        <f t="shared" si="50"/>
        <v>1.1492664304240992</v>
      </c>
      <c r="BN123" s="67">
        <f t="shared" si="51"/>
        <v>1.9765792542399105</v>
      </c>
      <c r="BO123" s="66">
        <f t="shared" si="52"/>
        <v>750.84064177532105</v>
      </c>
      <c r="BP123" s="66">
        <f t="shared" si="53"/>
        <v>370.03968814863947</v>
      </c>
      <c r="BQ123" s="66">
        <f t="shared" si="54"/>
        <v>2.448084091498005E-2</v>
      </c>
      <c r="BR123" s="66">
        <f t="shared" si="55"/>
        <v>2.3596810548605771</v>
      </c>
      <c r="BS123" s="67">
        <f t="shared" si="56"/>
        <v>0.99268265084485452</v>
      </c>
      <c r="BT123" s="67">
        <f t="shared" si="57"/>
        <v>0.49267560849209324</v>
      </c>
      <c r="BU123" s="67">
        <f t="shared" si="58"/>
        <v>1.1492664304171289</v>
      </c>
      <c r="BV123" s="67">
        <f t="shared" si="59"/>
        <v>1.976579255021726</v>
      </c>
      <c r="BW123" s="66">
        <f t="shared" si="60"/>
        <v>750.84064146467699</v>
      </c>
      <c r="BX123" s="66">
        <f t="shared" si="61"/>
        <v>370.03968813765914</v>
      </c>
      <c r="BY123" s="66">
        <f t="shared" si="62"/>
        <v>2.448084091570648E-2</v>
      </c>
      <c r="BZ123" s="66">
        <f t="shared" si="63"/>
        <v>2.3596810549305971</v>
      </c>
      <c r="CA123" s="67">
        <f t="shared" si="64"/>
        <v>0.99268265084463825</v>
      </c>
      <c r="CB123" s="67">
        <f t="shared" si="65"/>
        <v>0.49267560848174408</v>
      </c>
      <c r="CC123" s="67">
        <f t="shared" si="66"/>
        <v>1.1492664304169025</v>
      </c>
      <c r="CD123" s="67">
        <f t="shared" si="67"/>
        <v>1.9765792550471457</v>
      </c>
      <c r="CE123" s="66">
        <f t="shared" si="68"/>
        <v>750.84064145457717</v>
      </c>
      <c r="CF123" s="66">
        <f t="shared" si="69"/>
        <v>370.03968813730205</v>
      </c>
      <c r="CG123" s="66">
        <f t="shared" si="70"/>
        <v>2.4480840915730103E-2</v>
      </c>
      <c r="CH123" s="66">
        <f t="shared" si="71"/>
        <v>2.3596810549328739</v>
      </c>
      <c r="CI123" s="67">
        <f t="shared" si="72"/>
        <v>0.99268265084463125</v>
      </c>
      <c r="CJ123" s="67">
        <f t="shared" si="73"/>
        <v>0.49267560848140757</v>
      </c>
      <c r="CK123" s="67">
        <f t="shared" si="74"/>
        <v>1.1492664304168949</v>
      </c>
      <c r="CL123" s="67">
        <f t="shared" si="75"/>
        <v>1.9765792550479722</v>
      </c>
      <c r="CM123" s="66">
        <f t="shared" si="76"/>
        <v>750.84064145424816</v>
      </c>
      <c r="CN123" s="66">
        <f t="shared" si="77"/>
        <v>370.03968813729045</v>
      </c>
      <c r="CO123" s="66">
        <f t="shared" si="78"/>
        <v>2.448084091573087E-2</v>
      </c>
      <c r="CP123" s="66">
        <f t="shared" si="79"/>
        <v>2.3596810549329477</v>
      </c>
      <c r="CQ123" s="67">
        <f t="shared" si="80"/>
        <v>0.99268265084463092</v>
      </c>
      <c r="CR123" s="67">
        <f t="shared" si="81"/>
        <v>0.49267560848139663</v>
      </c>
      <c r="CS123" s="67">
        <f t="shared" si="82"/>
        <v>1.1492664304168947</v>
      </c>
      <c r="CT123" s="67">
        <f t="shared" si="83"/>
        <v>1.9765792550479993</v>
      </c>
      <c r="CU123" s="66">
        <f t="shared" si="84"/>
        <v>750.84064145423838</v>
      </c>
      <c r="CV123" s="66">
        <f t="shared" si="85"/>
        <v>370.03968813729011</v>
      </c>
      <c r="CW123" s="66">
        <f t="shared" si="86"/>
        <v>2.4480840915730891E-2</v>
      </c>
      <c r="CX123" s="66">
        <f t="shared" si="87"/>
        <v>2.3596810549329499</v>
      </c>
      <c r="CY123" s="67">
        <f t="shared" si="88"/>
        <v>0.99268265084463092</v>
      </c>
      <c r="CZ123" s="67">
        <f t="shared" si="89"/>
        <v>0.49267560848139635</v>
      </c>
      <c r="DA123" s="67">
        <f t="shared" si="90"/>
        <v>1.1492664304168947</v>
      </c>
      <c r="DB123" s="67">
        <f t="shared" si="91"/>
        <v>1.9765792550479999</v>
      </c>
      <c r="DC123" s="66">
        <f t="shared" si="92"/>
        <v>750.8406414542377</v>
      </c>
      <c r="DD123" s="66">
        <f t="shared" si="93"/>
        <v>370.03968813729011</v>
      </c>
      <c r="DE123" s="66">
        <f t="shared" si="94"/>
        <v>2.4480840915730891E-2</v>
      </c>
      <c r="DF123" s="66">
        <f t="shared" si="95"/>
        <v>2.3596810549329499</v>
      </c>
      <c r="DG123" s="67">
        <f t="shared" si="96"/>
        <v>0.99268265084463092</v>
      </c>
      <c r="DH123" s="67">
        <f t="shared" si="97"/>
        <v>0.49267560848139635</v>
      </c>
      <c r="DI123" s="67">
        <f t="shared" si="98"/>
        <v>1.1492664304168947</v>
      </c>
      <c r="DJ123" s="67">
        <f t="shared" si="99"/>
        <v>1.9765792550479999</v>
      </c>
      <c r="DK123" s="66">
        <f t="shared" si="100"/>
        <v>750.8406414542377</v>
      </c>
      <c r="DL123" s="66">
        <f t="shared" si="101"/>
        <v>370.03968813729011</v>
      </c>
      <c r="DM123" s="66">
        <f t="shared" si="102"/>
        <v>2.4480840915730891E-2</v>
      </c>
      <c r="DN123" s="66">
        <f t="shared" si="103"/>
        <v>2.3596810549329499</v>
      </c>
      <c r="DO123" s="67">
        <f t="shared" si="104"/>
        <v>0.99268265084463092</v>
      </c>
      <c r="DP123" s="67">
        <f t="shared" si="105"/>
        <v>0.49267560848139635</v>
      </c>
      <c r="DQ123" s="67">
        <f t="shared" si="106"/>
        <v>1.1492664304168947</v>
      </c>
      <c r="DR123" s="67">
        <f t="shared" si="107"/>
        <v>1.9765792550479999</v>
      </c>
      <c r="DS123" s="66">
        <f t="shared" si="108"/>
        <v>750.8406414542377</v>
      </c>
      <c r="DT123" s="66">
        <f t="shared" si="109"/>
        <v>370.03968813729011</v>
      </c>
      <c r="DU123" s="66">
        <f t="shared" si="110"/>
        <v>2.4480840915730891E-2</v>
      </c>
      <c r="DV123" s="66">
        <f t="shared" si="111"/>
        <v>2.3596810549329499</v>
      </c>
      <c r="DW123" s="67">
        <f t="shared" si="112"/>
        <v>0.99268265084463092</v>
      </c>
      <c r="DX123" s="67">
        <f t="shared" si="113"/>
        <v>0.49267560848139635</v>
      </c>
      <c r="DY123" s="67">
        <f t="shared" si="114"/>
        <v>1.1492664304168947</v>
      </c>
      <c r="DZ123" s="67">
        <f t="shared" si="115"/>
        <v>1.9765792550479999</v>
      </c>
      <c r="EA123" s="66">
        <f t="shared" si="116"/>
        <v>750.8406414542377</v>
      </c>
      <c r="EB123" s="66">
        <f t="shared" si="117"/>
        <v>370.03968813729011</v>
      </c>
      <c r="EC123" s="66">
        <f t="shared" si="118"/>
        <v>2.4480840915730891E-2</v>
      </c>
      <c r="ED123" s="66">
        <f t="shared" si="119"/>
        <v>2.3596810549329499</v>
      </c>
      <c r="EE123" s="67">
        <f t="shared" si="120"/>
        <v>0.99268265084463092</v>
      </c>
      <c r="EF123" s="67">
        <f t="shared" si="121"/>
        <v>0.49267560848139635</v>
      </c>
      <c r="EG123" s="67">
        <f t="shared" si="122"/>
        <v>1.1492664304168947</v>
      </c>
      <c r="EH123" s="67">
        <f t="shared" si="123"/>
        <v>1.9765792550479999</v>
      </c>
      <c r="EI123" s="66">
        <f t="shared" si="124"/>
        <v>750.8406414542377</v>
      </c>
      <c r="EJ123" s="66">
        <f t="shared" si="125"/>
        <v>370.03968813729011</v>
      </c>
      <c r="EK123" s="66">
        <f t="shared" si="126"/>
        <v>2.4480840915730891E-2</v>
      </c>
      <c r="EL123" s="66">
        <f t="shared" si="127"/>
        <v>2.3596810549329499</v>
      </c>
      <c r="EM123" s="67">
        <f t="shared" si="128"/>
        <v>0.99268265084463092</v>
      </c>
      <c r="EN123" s="67">
        <f t="shared" si="129"/>
        <v>0.49267560848139635</v>
      </c>
      <c r="EO123" s="67">
        <f t="shared" si="130"/>
        <v>1.1492664304168947</v>
      </c>
      <c r="EP123" s="67">
        <f t="shared" si="131"/>
        <v>1.9765792550479999</v>
      </c>
      <c r="EQ123" s="66">
        <f t="shared" si="132"/>
        <v>0.50127045744921261</v>
      </c>
      <c r="ER123" s="66">
        <f t="shared" si="133"/>
        <v>96.889688137290136</v>
      </c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</row>
    <row r="124" spans="19:160" x14ac:dyDescent="0.25">
      <c r="S124" s="50">
        <v>0.62</v>
      </c>
      <c r="T124" s="56">
        <f t="shared" si="5"/>
        <v>380.45766139754573</v>
      </c>
      <c r="U124" s="66">
        <f t="shared" si="6"/>
        <v>2.3810488411560502E-2</v>
      </c>
      <c r="V124" s="66">
        <f t="shared" si="7"/>
        <v>2.2950665218920818</v>
      </c>
      <c r="W124" s="67">
        <f t="shared" si="8"/>
        <v>0.99288230511002062</v>
      </c>
      <c r="X124" s="67">
        <f t="shared" si="9"/>
        <v>0.50231897306239104</v>
      </c>
      <c r="Y124" s="67">
        <f t="shared" si="10"/>
        <v>1.1395354489073661</v>
      </c>
      <c r="Z124" s="67">
        <f t="shared" si="11"/>
        <v>1.9799627959534518</v>
      </c>
      <c r="AA124" s="66">
        <f t="shared" si="12"/>
        <v>761.30649546159088</v>
      </c>
      <c r="AB124" s="66">
        <f t="shared" si="13"/>
        <v>370.40753816408665</v>
      </c>
      <c r="AC124" s="66">
        <f t="shared" si="14"/>
        <v>2.4456529104930583E-2</v>
      </c>
      <c r="AD124" s="66">
        <f t="shared" si="15"/>
        <v>2.3573376665030312</v>
      </c>
      <c r="AE124" s="67">
        <f t="shared" si="16"/>
        <v>0.99268989104487193</v>
      </c>
      <c r="AF124" s="67">
        <f t="shared" si="17"/>
        <v>0.493022089354202</v>
      </c>
      <c r="AG124" s="67">
        <f t="shared" si="18"/>
        <v>1.1393729598106592</v>
      </c>
      <c r="AH124" s="67">
        <f t="shared" si="19"/>
        <v>2.0032229245189646</v>
      </c>
      <c r="AI124" s="66">
        <f t="shared" si="20"/>
        <v>752.82874267629779</v>
      </c>
      <c r="AJ124" s="66">
        <f t="shared" si="21"/>
        <v>370.10988602391262</v>
      </c>
      <c r="AK124" s="66">
        <f t="shared" si="22"/>
        <v>2.4476197691218605E-2</v>
      </c>
      <c r="AL124" s="66">
        <f t="shared" si="23"/>
        <v>2.3592334996813489</v>
      </c>
      <c r="AM124" s="67">
        <f t="shared" si="24"/>
        <v>0.99268403362011925</v>
      </c>
      <c r="AN124" s="67">
        <f t="shared" si="25"/>
        <v>0.4927417627892266</v>
      </c>
      <c r="AO124" s="67">
        <f t="shared" si="26"/>
        <v>1.1393661275891951</v>
      </c>
      <c r="AP124" s="67">
        <f t="shared" si="27"/>
        <v>2.00392341303424</v>
      </c>
      <c r="AQ124" s="66">
        <f t="shared" si="28"/>
        <v>752.55784217482096</v>
      </c>
      <c r="AR124" s="66">
        <f t="shared" si="29"/>
        <v>370.10032971321118</v>
      </c>
      <c r="AS124" s="66">
        <f t="shared" si="30"/>
        <v>2.4476829687818308E-2</v>
      </c>
      <c r="AT124" s="66">
        <f t="shared" si="31"/>
        <v>2.3592944171313759</v>
      </c>
      <c r="AU124" s="67">
        <f t="shared" si="32"/>
        <v>0.99268384540825694</v>
      </c>
      <c r="AV124" s="67">
        <f t="shared" si="33"/>
        <v>0.49273275789999682</v>
      </c>
      <c r="AW124" s="67">
        <f t="shared" si="34"/>
        <v>1.1393659062409685</v>
      </c>
      <c r="AX124" s="67">
        <f t="shared" si="35"/>
        <v>2.0039459137142792</v>
      </c>
      <c r="AY124" s="66">
        <f t="shared" si="36"/>
        <v>752.54912479071561</v>
      </c>
      <c r="AZ124" s="66">
        <f t="shared" si="37"/>
        <v>370.10002215131385</v>
      </c>
      <c r="BA124" s="66">
        <f t="shared" si="38"/>
        <v>2.4476850028644376E-2</v>
      </c>
      <c r="BB124" s="66">
        <f t="shared" si="39"/>
        <v>2.3592963777609999</v>
      </c>
      <c r="BC124" s="67">
        <f t="shared" si="40"/>
        <v>0.99268383935065407</v>
      </c>
      <c r="BD124" s="67">
        <f t="shared" si="41"/>
        <v>0.49273246808014948</v>
      </c>
      <c r="BE124" s="67">
        <f t="shared" si="42"/>
        <v>1.1393658991149958</v>
      </c>
      <c r="BF124" s="67">
        <f t="shared" si="43"/>
        <v>2.003946637891338</v>
      </c>
      <c r="BG124" s="66">
        <f t="shared" si="44"/>
        <v>752.54884420831991</v>
      </c>
      <c r="BH124" s="66">
        <f t="shared" si="45"/>
        <v>370.10001225191343</v>
      </c>
      <c r="BI124" s="66">
        <f t="shared" si="46"/>
        <v>2.4476850683348868E-2</v>
      </c>
      <c r="BJ124" s="66">
        <f t="shared" si="47"/>
        <v>2.3592964408672383</v>
      </c>
      <c r="BK124" s="67">
        <f t="shared" si="48"/>
        <v>0.9926838391556797</v>
      </c>
      <c r="BL124" s="67">
        <f t="shared" si="49"/>
        <v>0.49273245875180177</v>
      </c>
      <c r="BM124" s="67">
        <f t="shared" si="50"/>
        <v>1.1393658988856321</v>
      </c>
      <c r="BN124" s="67">
        <f t="shared" si="51"/>
        <v>2.003946661200215</v>
      </c>
      <c r="BO124" s="66">
        <f t="shared" si="52"/>
        <v>752.54883517727933</v>
      </c>
      <c r="BP124" s="66">
        <f t="shared" si="53"/>
        <v>370.10001193328367</v>
      </c>
      <c r="BQ124" s="66">
        <f t="shared" si="54"/>
        <v>2.4476850704421696E-2</v>
      </c>
      <c r="BR124" s="66">
        <f t="shared" si="55"/>
        <v>2.3592964428984247</v>
      </c>
      <c r="BS124" s="67">
        <f t="shared" si="56"/>
        <v>0.99268383914940417</v>
      </c>
      <c r="BT124" s="67">
        <f t="shared" si="57"/>
        <v>0.49273245845155234</v>
      </c>
      <c r="BU124" s="67">
        <f t="shared" si="58"/>
        <v>1.1393658988782498</v>
      </c>
      <c r="BV124" s="67">
        <f t="shared" si="59"/>
        <v>2.0039466619504527</v>
      </c>
      <c r="BW124" s="66">
        <f t="shared" si="60"/>
        <v>752.54883488659823</v>
      </c>
      <c r="BX124" s="66">
        <f t="shared" si="61"/>
        <v>370.10001192302798</v>
      </c>
      <c r="BY124" s="66">
        <f t="shared" si="62"/>
        <v>2.4476850705099962E-2</v>
      </c>
      <c r="BZ124" s="66">
        <f t="shared" si="63"/>
        <v>2.3592964429638017</v>
      </c>
      <c r="CA124" s="67">
        <f t="shared" si="64"/>
        <v>0.99268383914920222</v>
      </c>
      <c r="CB124" s="67">
        <f t="shared" si="65"/>
        <v>0.49273245844188834</v>
      </c>
      <c r="CC124" s="67">
        <f t="shared" si="66"/>
        <v>1.1393658988780122</v>
      </c>
      <c r="CD124" s="67">
        <f t="shared" si="67"/>
        <v>2.0039466619746005</v>
      </c>
      <c r="CE124" s="66">
        <f t="shared" si="68"/>
        <v>752.54883487724271</v>
      </c>
      <c r="CF124" s="66">
        <f t="shared" si="69"/>
        <v>370.10001192269795</v>
      </c>
      <c r="CG124" s="66">
        <f t="shared" si="70"/>
        <v>2.4476850705121789E-2</v>
      </c>
      <c r="CH124" s="66">
        <f t="shared" si="71"/>
        <v>2.3592964429659058</v>
      </c>
      <c r="CI124" s="67">
        <f t="shared" si="72"/>
        <v>0.99268383914919567</v>
      </c>
      <c r="CJ124" s="67">
        <f t="shared" si="73"/>
        <v>0.49273245844157731</v>
      </c>
      <c r="CK124" s="67">
        <f t="shared" si="74"/>
        <v>1.1393658988780044</v>
      </c>
      <c r="CL124" s="67">
        <f t="shared" si="75"/>
        <v>2.0039466619753776</v>
      </c>
      <c r="CM124" s="66">
        <f t="shared" si="76"/>
        <v>752.54883487694212</v>
      </c>
      <c r="CN124" s="66">
        <f t="shared" si="77"/>
        <v>370.10001192268737</v>
      </c>
      <c r="CO124" s="66">
        <f t="shared" si="78"/>
        <v>2.4476850705122486E-2</v>
      </c>
      <c r="CP124" s="66">
        <f t="shared" si="79"/>
        <v>2.3592964429659733</v>
      </c>
      <c r="CQ124" s="67">
        <f t="shared" si="80"/>
        <v>0.99268383914919545</v>
      </c>
      <c r="CR124" s="67">
        <f t="shared" si="81"/>
        <v>0.49273245844156732</v>
      </c>
      <c r="CS124" s="67">
        <f t="shared" si="82"/>
        <v>1.1393658988780042</v>
      </c>
      <c r="CT124" s="67">
        <f t="shared" si="83"/>
        <v>2.0039466619754025</v>
      </c>
      <c r="CU124" s="66">
        <f t="shared" si="84"/>
        <v>752.54883487693166</v>
      </c>
      <c r="CV124" s="66">
        <f t="shared" si="85"/>
        <v>370.10001192268692</v>
      </c>
      <c r="CW124" s="66">
        <f t="shared" si="86"/>
        <v>2.4476850705122517E-2</v>
      </c>
      <c r="CX124" s="66">
        <f t="shared" si="87"/>
        <v>2.359296442965976</v>
      </c>
      <c r="CY124" s="67">
        <f t="shared" si="88"/>
        <v>0.99268383914919545</v>
      </c>
      <c r="CZ124" s="67">
        <f t="shared" si="89"/>
        <v>0.49273245844156699</v>
      </c>
      <c r="DA124" s="67">
        <f t="shared" si="90"/>
        <v>1.1393658988780042</v>
      </c>
      <c r="DB124" s="67">
        <f t="shared" si="91"/>
        <v>2.0039466619754034</v>
      </c>
      <c r="DC124" s="66">
        <f t="shared" si="92"/>
        <v>752.54883487693155</v>
      </c>
      <c r="DD124" s="66">
        <f t="shared" si="93"/>
        <v>370.10001192268692</v>
      </c>
      <c r="DE124" s="66">
        <f t="shared" si="94"/>
        <v>2.4476850705122517E-2</v>
      </c>
      <c r="DF124" s="66">
        <f t="shared" si="95"/>
        <v>2.359296442965976</v>
      </c>
      <c r="DG124" s="67">
        <f t="shared" si="96"/>
        <v>0.99268383914919545</v>
      </c>
      <c r="DH124" s="67">
        <f t="shared" si="97"/>
        <v>0.49273245844156699</v>
      </c>
      <c r="DI124" s="67">
        <f t="shared" si="98"/>
        <v>1.1393658988780042</v>
      </c>
      <c r="DJ124" s="67">
        <f t="shared" si="99"/>
        <v>2.0039466619754034</v>
      </c>
      <c r="DK124" s="66">
        <f t="shared" si="100"/>
        <v>752.54883487693155</v>
      </c>
      <c r="DL124" s="66">
        <f t="shared" si="101"/>
        <v>370.10001192268692</v>
      </c>
      <c r="DM124" s="66">
        <f t="shared" si="102"/>
        <v>2.4476850705122517E-2</v>
      </c>
      <c r="DN124" s="66">
        <f t="shared" si="103"/>
        <v>2.359296442965976</v>
      </c>
      <c r="DO124" s="67">
        <f t="shared" si="104"/>
        <v>0.99268383914919545</v>
      </c>
      <c r="DP124" s="67">
        <f t="shared" si="105"/>
        <v>0.49273245844156699</v>
      </c>
      <c r="DQ124" s="67">
        <f t="shared" si="106"/>
        <v>1.1393658988780042</v>
      </c>
      <c r="DR124" s="67">
        <f t="shared" si="107"/>
        <v>2.0039466619754034</v>
      </c>
      <c r="DS124" s="66">
        <f t="shared" si="108"/>
        <v>752.54883487693155</v>
      </c>
      <c r="DT124" s="66">
        <f t="shared" si="109"/>
        <v>370.10001192268692</v>
      </c>
      <c r="DU124" s="66">
        <f t="shared" si="110"/>
        <v>2.4476850705122517E-2</v>
      </c>
      <c r="DV124" s="66">
        <f t="shared" si="111"/>
        <v>2.359296442965976</v>
      </c>
      <c r="DW124" s="67">
        <f t="shared" si="112"/>
        <v>0.99268383914919545</v>
      </c>
      <c r="DX124" s="67">
        <f t="shared" si="113"/>
        <v>0.49273245844156699</v>
      </c>
      <c r="DY124" s="67">
        <f t="shared" si="114"/>
        <v>1.1393658988780042</v>
      </c>
      <c r="DZ124" s="67">
        <f t="shared" si="115"/>
        <v>2.0039466619754034</v>
      </c>
      <c r="EA124" s="66">
        <f t="shared" si="116"/>
        <v>752.54883487693155</v>
      </c>
      <c r="EB124" s="66">
        <f t="shared" si="117"/>
        <v>370.10001192268692</v>
      </c>
      <c r="EC124" s="66">
        <f t="shared" si="118"/>
        <v>2.4476850705122517E-2</v>
      </c>
      <c r="ED124" s="66">
        <f t="shared" si="119"/>
        <v>2.359296442965976</v>
      </c>
      <c r="EE124" s="67">
        <f t="shared" si="120"/>
        <v>0.99268383914919545</v>
      </c>
      <c r="EF124" s="67">
        <f t="shared" si="121"/>
        <v>0.49273245844156699</v>
      </c>
      <c r="EG124" s="67">
        <f t="shared" si="122"/>
        <v>1.1393658988780042</v>
      </c>
      <c r="EH124" s="67">
        <f t="shared" si="123"/>
        <v>2.0039466619754034</v>
      </c>
      <c r="EI124" s="66">
        <f t="shared" si="124"/>
        <v>752.54883487693155</v>
      </c>
      <c r="EJ124" s="66">
        <f t="shared" si="125"/>
        <v>370.10001192268692</v>
      </c>
      <c r="EK124" s="66">
        <f t="shared" si="126"/>
        <v>2.4476850705122517E-2</v>
      </c>
      <c r="EL124" s="66">
        <f t="shared" si="127"/>
        <v>2.359296442965976</v>
      </c>
      <c r="EM124" s="67">
        <f t="shared" si="128"/>
        <v>0.99268383914919545</v>
      </c>
      <c r="EN124" s="67">
        <f t="shared" si="129"/>
        <v>0.49273245844156699</v>
      </c>
      <c r="EO124" s="67">
        <f t="shared" si="130"/>
        <v>1.1393658988780042</v>
      </c>
      <c r="EP124" s="67">
        <f t="shared" si="131"/>
        <v>2.0039466619754034</v>
      </c>
      <c r="EQ124" s="66">
        <f t="shared" si="132"/>
        <v>0.50624806446309256</v>
      </c>
      <c r="ER124" s="66">
        <f t="shared" si="133"/>
        <v>96.95001192268694</v>
      </c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</row>
    <row r="125" spans="19:160" x14ac:dyDescent="0.25">
      <c r="S125" s="50">
        <v>0.63</v>
      </c>
      <c r="T125" s="56">
        <f t="shared" si="5"/>
        <v>380.42520395015799</v>
      </c>
      <c r="U125" s="66">
        <f t="shared" si="6"/>
        <v>2.381251989545502E-2</v>
      </c>
      <c r="V125" s="66">
        <f t="shared" si="7"/>
        <v>2.2952623343674698</v>
      </c>
      <c r="W125" s="67">
        <f t="shared" si="8"/>
        <v>0.99288170000288145</v>
      </c>
      <c r="X125" s="67">
        <f t="shared" si="9"/>
        <v>0.50228946583261724</v>
      </c>
      <c r="Y125" s="67">
        <f t="shared" si="10"/>
        <v>1.1301721443180615</v>
      </c>
      <c r="Z125" s="67">
        <f t="shared" si="11"/>
        <v>2.0074499331702289</v>
      </c>
      <c r="AA125" s="66">
        <f t="shared" si="12"/>
        <v>763.01785860656128</v>
      </c>
      <c r="AB125" s="66">
        <f t="shared" si="13"/>
        <v>370.46729510368777</v>
      </c>
      <c r="AC125" s="66">
        <f t="shared" si="14"/>
        <v>2.4452584229493826E-2</v>
      </c>
      <c r="AD125" s="66">
        <f t="shared" si="15"/>
        <v>2.3569574243428772</v>
      </c>
      <c r="AE125" s="67">
        <f t="shared" si="16"/>
        <v>0.99269106585695732</v>
      </c>
      <c r="AF125" s="67">
        <f t="shared" si="17"/>
        <v>0.49307833289734387</v>
      </c>
      <c r="AG125" s="67">
        <f t="shared" si="18"/>
        <v>1.1299864480641451</v>
      </c>
      <c r="AH125" s="67">
        <f t="shared" si="19"/>
        <v>2.0308931260942358</v>
      </c>
      <c r="AI125" s="66">
        <f t="shared" si="20"/>
        <v>754.68452903406001</v>
      </c>
      <c r="AJ125" s="66">
        <f t="shared" si="21"/>
        <v>370.17527548879093</v>
      </c>
      <c r="AK125" s="66">
        <f t="shared" si="22"/>
        <v>2.447187410297471E-2</v>
      </c>
      <c r="AL125" s="66">
        <f t="shared" si="23"/>
        <v>2.3588167538145068</v>
      </c>
      <c r="AM125" s="67">
        <f t="shared" si="24"/>
        <v>0.99268532120805963</v>
      </c>
      <c r="AN125" s="67">
        <f t="shared" si="25"/>
        <v>0.49280337106831457</v>
      </c>
      <c r="AO125" s="67">
        <f t="shared" si="26"/>
        <v>1.1299791592095954</v>
      </c>
      <c r="AP125" s="67">
        <f t="shared" si="27"/>
        <v>2.0315917548091211</v>
      </c>
      <c r="AQ125" s="66">
        <f t="shared" si="28"/>
        <v>754.42105567728186</v>
      </c>
      <c r="AR125" s="66">
        <f t="shared" si="29"/>
        <v>370.16599989223118</v>
      </c>
      <c r="AS125" s="66">
        <f t="shared" si="30"/>
        <v>2.4472487317671106E-2</v>
      </c>
      <c r="AT125" s="66">
        <f t="shared" si="31"/>
        <v>2.3588758608977427</v>
      </c>
      <c r="AU125" s="67">
        <f t="shared" si="32"/>
        <v>0.99268513858930807</v>
      </c>
      <c r="AV125" s="67">
        <f t="shared" si="33"/>
        <v>0.49279463269482798</v>
      </c>
      <c r="AW125" s="67">
        <f t="shared" si="34"/>
        <v>1.1299789259069835</v>
      </c>
      <c r="AX125" s="67">
        <f t="shared" si="35"/>
        <v>2.0316139561671678</v>
      </c>
      <c r="AY125" s="66">
        <f t="shared" si="36"/>
        <v>754.41266798741265</v>
      </c>
      <c r="AZ125" s="66">
        <f t="shared" si="37"/>
        <v>370.16570455961141</v>
      </c>
      <c r="BA125" s="66">
        <f t="shared" si="38"/>
        <v>2.4472506842774869E-2</v>
      </c>
      <c r="BB125" s="66">
        <f t="shared" si="39"/>
        <v>2.3588777429008001</v>
      </c>
      <c r="BC125" s="67">
        <f t="shared" si="40"/>
        <v>0.992685132774624</v>
      </c>
      <c r="BD125" s="67">
        <f t="shared" si="41"/>
        <v>0.49279435446260489</v>
      </c>
      <c r="BE125" s="67">
        <f t="shared" si="42"/>
        <v>1.1299789184768834</v>
      </c>
      <c r="BF125" s="67">
        <f t="shared" si="43"/>
        <v>2.0316146630632317</v>
      </c>
      <c r="BG125" s="66">
        <f t="shared" si="44"/>
        <v>754.41240090644294</v>
      </c>
      <c r="BH125" s="66">
        <f t="shared" si="45"/>
        <v>370.16569515558081</v>
      </c>
      <c r="BI125" s="66">
        <f t="shared" si="46"/>
        <v>2.4472507464496997E-2</v>
      </c>
      <c r="BJ125" s="66">
        <f t="shared" si="47"/>
        <v>2.3588778028279052</v>
      </c>
      <c r="BK125" s="67">
        <f t="shared" si="48"/>
        <v>0.99268513258947166</v>
      </c>
      <c r="BL125" s="67">
        <f t="shared" si="49"/>
        <v>0.49279434560308322</v>
      </c>
      <c r="BM125" s="67">
        <f t="shared" si="50"/>
        <v>1.1299789182402911</v>
      </c>
      <c r="BN125" s="67">
        <f t="shared" si="51"/>
        <v>2.0316146855723445</v>
      </c>
      <c r="BO125" s="66">
        <f t="shared" si="52"/>
        <v>754.41239240198706</v>
      </c>
      <c r="BP125" s="66">
        <f t="shared" si="53"/>
        <v>370.16569485613536</v>
      </c>
      <c r="BQ125" s="66">
        <f t="shared" si="54"/>
        <v>2.4472507484294026E-2</v>
      </c>
      <c r="BR125" s="66">
        <f t="shared" si="55"/>
        <v>2.3588778047361183</v>
      </c>
      <c r="BS125" s="67">
        <f t="shared" si="56"/>
        <v>0.99268513258357605</v>
      </c>
      <c r="BT125" s="67">
        <f t="shared" si="57"/>
        <v>0.49279434532097627</v>
      </c>
      <c r="BU125" s="67">
        <f t="shared" si="58"/>
        <v>1.1299789182327575</v>
      </c>
      <c r="BV125" s="67">
        <f t="shared" si="59"/>
        <v>2.0316146862890854</v>
      </c>
      <c r="BW125" s="66">
        <f t="shared" si="60"/>
        <v>754.41239213118592</v>
      </c>
      <c r="BX125" s="66">
        <f t="shared" si="61"/>
        <v>370.16569484660033</v>
      </c>
      <c r="BY125" s="66">
        <f t="shared" si="62"/>
        <v>2.4472507484924407E-2</v>
      </c>
      <c r="BZ125" s="66">
        <f t="shared" si="63"/>
        <v>2.3588778047968804</v>
      </c>
      <c r="CA125" s="67">
        <f t="shared" si="64"/>
        <v>0.99268513258338831</v>
      </c>
      <c r="CB125" s="67">
        <f t="shared" si="65"/>
        <v>0.49279434531199329</v>
      </c>
      <c r="CC125" s="67">
        <f t="shared" si="66"/>
        <v>1.1299789182325175</v>
      </c>
      <c r="CD125" s="67">
        <f t="shared" si="67"/>
        <v>2.031614686311908</v>
      </c>
      <c r="CE125" s="66">
        <f t="shared" si="68"/>
        <v>754.41239212256266</v>
      </c>
      <c r="CF125" s="66">
        <f t="shared" si="69"/>
        <v>370.16569484629679</v>
      </c>
      <c r="CG125" s="66">
        <f t="shared" si="70"/>
        <v>2.4472507484944474E-2</v>
      </c>
      <c r="CH125" s="66">
        <f t="shared" si="71"/>
        <v>2.3588778047988148</v>
      </c>
      <c r="CI125" s="67">
        <f t="shared" si="72"/>
        <v>0.99268513258338231</v>
      </c>
      <c r="CJ125" s="67">
        <f t="shared" si="73"/>
        <v>0.49279434531170735</v>
      </c>
      <c r="CK125" s="67">
        <f t="shared" si="74"/>
        <v>1.12997891823251</v>
      </c>
      <c r="CL125" s="67">
        <f t="shared" si="75"/>
        <v>2.0316146863126341</v>
      </c>
      <c r="CM125" s="66">
        <f t="shared" si="76"/>
        <v>754.412392122288</v>
      </c>
      <c r="CN125" s="66">
        <f t="shared" si="77"/>
        <v>370.16569484628712</v>
      </c>
      <c r="CO125" s="66">
        <f t="shared" si="78"/>
        <v>2.4472507484945116E-2</v>
      </c>
      <c r="CP125" s="66">
        <f t="shared" si="79"/>
        <v>2.3588778047988765</v>
      </c>
      <c r="CQ125" s="67">
        <f t="shared" si="80"/>
        <v>0.99268513258338209</v>
      </c>
      <c r="CR125" s="67">
        <f t="shared" si="81"/>
        <v>0.49279434531169819</v>
      </c>
      <c r="CS125" s="67">
        <f t="shared" si="82"/>
        <v>1.1299789182325097</v>
      </c>
      <c r="CT125" s="67">
        <f t="shared" si="83"/>
        <v>2.0316146863126576</v>
      </c>
      <c r="CU125" s="66">
        <f t="shared" si="84"/>
        <v>754.41239212227993</v>
      </c>
      <c r="CV125" s="66">
        <f t="shared" si="85"/>
        <v>370.16569484628678</v>
      </c>
      <c r="CW125" s="66">
        <f t="shared" si="86"/>
        <v>2.4472507484945137E-2</v>
      </c>
      <c r="CX125" s="66">
        <f t="shared" si="87"/>
        <v>2.3588778047988783</v>
      </c>
      <c r="CY125" s="67">
        <f t="shared" si="88"/>
        <v>0.99268513258338209</v>
      </c>
      <c r="CZ125" s="67">
        <f t="shared" si="89"/>
        <v>0.49279434531169791</v>
      </c>
      <c r="DA125" s="67">
        <f t="shared" si="90"/>
        <v>1.1299789182325097</v>
      </c>
      <c r="DB125" s="67">
        <f t="shared" si="91"/>
        <v>2.0316146863126581</v>
      </c>
      <c r="DC125" s="66">
        <f t="shared" si="92"/>
        <v>754.41239212227924</v>
      </c>
      <c r="DD125" s="66">
        <f t="shared" si="93"/>
        <v>370.16569484628678</v>
      </c>
      <c r="DE125" s="66">
        <f t="shared" si="94"/>
        <v>2.4472507484945137E-2</v>
      </c>
      <c r="DF125" s="66">
        <f t="shared" si="95"/>
        <v>2.3588778047988783</v>
      </c>
      <c r="DG125" s="67">
        <f t="shared" si="96"/>
        <v>0.99268513258338209</v>
      </c>
      <c r="DH125" s="67">
        <f t="shared" si="97"/>
        <v>0.49279434531169791</v>
      </c>
      <c r="DI125" s="67">
        <f t="shared" si="98"/>
        <v>1.1299789182325097</v>
      </c>
      <c r="DJ125" s="67">
        <f t="shared" si="99"/>
        <v>2.0316146863126581</v>
      </c>
      <c r="DK125" s="66">
        <f t="shared" si="100"/>
        <v>754.41239212227924</v>
      </c>
      <c r="DL125" s="66">
        <f t="shared" si="101"/>
        <v>370.16569484628678</v>
      </c>
      <c r="DM125" s="66">
        <f t="shared" si="102"/>
        <v>2.4472507484945137E-2</v>
      </c>
      <c r="DN125" s="66">
        <f t="shared" si="103"/>
        <v>2.3588778047988783</v>
      </c>
      <c r="DO125" s="67">
        <f t="shared" si="104"/>
        <v>0.99268513258338209</v>
      </c>
      <c r="DP125" s="67">
        <f t="shared" si="105"/>
        <v>0.49279434531169791</v>
      </c>
      <c r="DQ125" s="67">
        <f t="shared" si="106"/>
        <v>1.1299789182325097</v>
      </c>
      <c r="DR125" s="67">
        <f t="shared" si="107"/>
        <v>2.0316146863126581</v>
      </c>
      <c r="DS125" s="66">
        <f t="shared" si="108"/>
        <v>754.41239212227924</v>
      </c>
      <c r="DT125" s="66">
        <f t="shared" si="109"/>
        <v>370.16569484628678</v>
      </c>
      <c r="DU125" s="66">
        <f t="shared" si="110"/>
        <v>2.4472507484945137E-2</v>
      </c>
      <c r="DV125" s="66">
        <f t="shared" si="111"/>
        <v>2.3588778047988783</v>
      </c>
      <c r="DW125" s="67">
        <f t="shared" si="112"/>
        <v>0.99268513258338209</v>
      </c>
      <c r="DX125" s="67">
        <f t="shared" si="113"/>
        <v>0.49279434531169791</v>
      </c>
      <c r="DY125" s="67">
        <f t="shared" si="114"/>
        <v>1.1299789182325097</v>
      </c>
      <c r="DZ125" s="67">
        <f t="shared" si="115"/>
        <v>2.0316146863126581</v>
      </c>
      <c r="EA125" s="66">
        <f t="shared" si="116"/>
        <v>754.41239212227924</v>
      </c>
      <c r="EB125" s="66">
        <f t="shared" si="117"/>
        <v>370.16569484628678</v>
      </c>
      <c r="EC125" s="66">
        <f t="shared" si="118"/>
        <v>2.4472507484945137E-2</v>
      </c>
      <c r="ED125" s="66">
        <f t="shared" si="119"/>
        <v>2.3588778047988783</v>
      </c>
      <c r="EE125" s="67">
        <f t="shared" si="120"/>
        <v>0.99268513258338209</v>
      </c>
      <c r="EF125" s="67">
        <f t="shared" si="121"/>
        <v>0.49279434531169791</v>
      </c>
      <c r="EG125" s="67">
        <f t="shared" si="122"/>
        <v>1.1299789182325097</v>
      </c>
      <c r="EH125" s="67">
        <f t="shared" si="123"/>
        <v>2.0316146863126581</v>
      </c>
      <c r="EI125" s="66">
        <f t="shared" si="124"/>
        <v>754.41239212227924</v>
      </c>
      <c r="EJ125" s="66">
        <f t="shared" si="125"/>
        <v>370.16569484628678</v>
      </c>
      <c r="EK125" s="66">
        <f t="shared" si="126"/>
        <v>2.4472507484945137E-2</v>
      </c>
      <c r="EL125" s="66">
        <f t="shared" si="127"/>
        <v>2.3588778047988783</v>
      </c>
      <c r="EM125" s="67">
        <f t="shared" si="128"/>
        <v>0.99268513258338209</v>
      </c>
      <c r="EN125" s="67">
        <f t="shared" si="129"/>
        <v>0.49279434531169791</v>
      </c>
      <c r="EO125" s="67">
        <f t="shared" si="130"/>
        <v>1.1299789182325097</v>
      </c>
      <c r="EP125" s="67">
        <f t="shared" si="131"/>
        <v>2.0316146863126581</v>
      </c>
      <c r="EQ125" s="66">
        <f t="shared" si="132"/>
        <v>0.51143858015242594</v>
      </c>
      <c r="ER125" s="66">
        <f t="shared" si="133"/>
        <v>97.015694846286806</v>
      </c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</row>
    <row r="126" spans="19:160" x14ac:dyDescent="0.25">
      <c r="S126" s="50">
        <v>0.64</v>
      </c>
      <c r="T126" s="56">
        <f t="shared" si="5"/>
        <v>380.39274650277025</v>
      </c>
      <c r="U126" s="66">
        <f t="shared" si="6"/>
        <v>2.3814551726026929E-2</v>
      </c>
      <c r="V126" s="66">
        <f t="shared" si="7"/>
        <v>2.2954581802587066</v>
      </c>
      <c r="W126" s="67">
        <f t="shared" si="8"/>
        <v>0.99288109479284814</v>
      </c>
      <c r="X126" s="67">
        <f t="shared" si="9"/>
        <v>0.50225995530112466</v>
      </c>
      <c r="Y126" s="67">
        <f t="shared" si="10"/>
        <v>1.1212919419785243</v>
      </c>
      <c r="Z126" s="67">
        <f t="shared" si="11"/>
        <v>2.0352626286148108</v>
      </c>
      <c r="AA126" s="66">
        <f t="shared" si="12"/>
        <v>764.88478121153719</v>
      </c>
      <c r="AB126" s="66">
        <f t="shared" si="13"/>
        <v>370.53235913213712</v>
      </c>
      <c r="AC126" s="66">
        <f t="shared" si="14"/>
        <v>2.4448290451644861E-2</v>
      </c>
      <c r="AD126" s="66">
        <f t="shared" si="15"/>
        <v>2.3565435518668796</v>
      </c>
      <c r="AE126" s="67">
        <f t="shared" si="16"/>
        <v>0.99269234457625377</v>
      </c>
      <c r="AF126" s="67">
        <f t="shared" si="17"/>
        <v>0.49313955816333216</v>
      </c>
      <c r="AG126" s="67">
        <f t="shared" si="18"/>
        <v>1.1210885794168244</v>
      </c>
      <c r="AH126" s="67">
        <f t="shared" si="19"/>
        <v>2.0588632290700928</v>
      </c>
      <c r="AI126" s="66">
        <f t="shared" si="20"/>
        <v>756.70263296592725</v>
      </c>
      <c r="AJ126" s="66">
        <f t="shared" si="21"/>
        <v>370.24623538320566</v>
      </c>
      <c r="AK126" s="66">
        <f t="shared" si="22"/>
        <v>2.4467183922666245E-2</v>
      </c>
      <c r="AL126" s="66">
        <f t="shared" si="23"/>
        <v>2.3583646725458856</v>
      </c>
      <c r="AM126" s="67">
        <f t="shared" si="24"/>
        <v>0.99268671797098607</v>
      </c>
      <c r="AN126" s="67">
        <f t="shared" si="25"/>
        <v>0.49287021175277734</v>
      </c>
      <c r="AO126" s="67">
        <f t="shared" si="26"/>
        <v>1.1210810021592212</v>
      </c>
      <c r="AP126" s="67">
        <f t="shared" si="27"/>
        <v>2.0595587356466569</v>
      </c>
      <c r="AQ126" s="66">
        <f t="shared" si="28"/>
        <v>756.44685184525281</v>
      </c>
      <c r="AR126" s="66">
        <f t="shared" si="29"/>
        <v>370.23725025347653</v>
      </c>
      <c r="AS126" s="66">
        <f t="shared" si="30"/>
        <v>2.4467777706304983E-2</v>
      </c>
      <c r="AT126" s="66">
        <f t="shared" si="31"/>
        <v>2.3584219066910634</v>
      </c>
      <c r="AU126" s="67">
        <f t="shared" si="32"/>
        <v>0.99268654113866239</v>
      </c>
      <c r="AV126" s="67">
        <f t="shared" si="33"/>
        <v>0.49286174912385422</v>
      </c>
      <c r="AW126" s="67">
        <f t="shared" si="34"/>
        <v>1.121080762626818</v>
      </c>
      <c r="AX126" s="67">
        <f t="shared" si="35"/>
        <v>2.0595805863225189</v>
      </c>
      <c r="AY126" s="66">
        <f t="shared" si="36"/>
        <v>756.43880186820127</v>
      </c>
      <c r="AZ126" s="66">
        <f t="shared" si="37"/>
        <v>370.23696743201708</v>
      </c>
      <c r="BA126" s="66">
        <f t="shared" si="38"/>
        <v>2.4467796397071188E-2</v>
      </c>
      <c r="BB126" s="66">
        <f t="shared" si="39"/>
        <v>2.3584237082732509</v>
      </c>
      <c r="BC126" s="67">
        <f t="shared" si="40"/>
        <v>0.9926865355724408</v>
      </c>
      <c r="BD126" s="67">
        <f t="shared" si="41"/>
        <v>0.49286148274464187</v>
      </c>
      <c r="BE126" s="67">
        <f t="shared" si="42"/>
        <v>1.1210807550855815</v>
      </c>
      <c r="BF126" s="67">
        <f t="shared" si="43"/>
        <v>2.0595812741174124</v>
      </c>
      <c r="BG126" s="66">
        <f t="shared" si="44"/>
        <v>756.43854846466172</v>
      </c>
      <c r="BH126" s="66">
        <f t="shared" si="45"/>
        <v>370.23695852909975</v>
      </c>
      <c r="BI126" s="66">
        <f t="shared" si="46"/>
        <v>2.4467796985437003E-2</v>
      </c>
      <c r="BJ126" s="66">
        <f t="shared" si="47"/>
        <v>2.3584237649851776</v>
      </c>
      <c r="BK126" s="67">
        <f t="shared" si="48"/>
        <v>0.99268653539722196</v>
      </c>
      <c r="BL126" s="67">
        <f t="shared" si="49"/>
        <v>0.49286147435930461</v>
      </c>
      <c r="BM126" s="67">
        <f t="shared" si="50"/>
        <v>1.1210807548481898</v>
      </c>
      <c r="BN126" s="67">
        <f t="shared" si="51"/>
        <v>2.0595812957684703</v>
      </c>
      <c r="BO126" s="66">
        <f t="shared" si="52"/>
        <v>756.43854048777143</v>
      </c>
      <c r="BP126" s="66">
        <f t="shared" si="53"/>
        <v>370.23695824884476</v>
      </c>
      <c r="BQ126" s="66">
        <f t="shared" si="54"/>
        <v>2.4467797003958174E-2</v>
      </c>
      <c r="BR126" s="66">
        <f t="shared" si="55"/>
        <v>2.3584237667704131</v>
      </c>
      <c r="BS126" s="67">
        <f t="shared" si="56"/>
        <v>0.99268653539170615</v>
      </c>
      <c r="BT126" s="67">
        <f t="shared" si="57"/>
        <v>0.49286147409534248</v>
      </c>
      <c r="BU126" s="67">
        <f t="shared" si="58"/>
        <v>1.1210807548407169</v>
      </c>
      <c r="BV126" s="67">
        <f t="shared" si="59"/>
        <v>2.0595812964500242</v>
      </c>
      <c r="BW126" s="66">
        <f t="shared" si="60"/>
        <v>756.43854023666665</v>
      </c>
      <c r="BX126" s="66">
        <f t="shared" si="61"/>
        <v>370.23695824002266</v>
      </c>
      <c r="BY126" s="66">
        <f t="shared" si="62"/>
        <v>2.4467797004541197E-2</v>
      </c>
      <c r="BZ126" s="66">
        <f t="shared" si="63"/>
        <v>2.3584237668266099</v>
      </c>
      <c r="CA126" s="67">
        <f t="shared" si="64"/>
        <v>0.99268653539153262</v>
      </c>
      <c r="CB126" s="67">
        <f t="shared" si="65"/>
        <v>0.49286147408703329</v>
      </c>
      <c r="CC126" s="67">
        <f t="shared" si="66"/>
        <v>1.1210807548404818</v>
      </c>
      <c r="CD126" s="67">
        <f t="shared" si="67"/>
        <v>2.0595812964714786</v>
      </c>
      <c r="CE126" s="66">
        <f t="shared" si="68"/>
        <v>756.43854022876269</v>
      </c>
      <c r="CF126" s="66">
        <f t="shared" si="69"/>
        <v>370.23695823974492</v>
      </c>
      <c r="CG126" s="66">
        <f t="shared" si="70"/>
        <v>2.4467797004559554E-2</v>
      </c>
      <c r="CH126" s="66">
        <f t="shared" si="71"/>
        <v>2.3584237668283792</v>
      </c>
      <c r="CI126" s="67">
        <f t="shared" si="72"/>
        <v>0.99268653539152707</v>
      </c>
      <c r="CJ126" s="67">
        <f t="shared" si="73"/>
        <v>0.49286147408677167</v>
      </c>
      <c r="CK126" s="67">
        <f t="shared" si="74"/>
        <v>1.1210807548404742</v>
      </c>
      <c r="CL126" s="67">
        <f t="shared" si="75"/>
        <v>2.0595812964721536</v>
      </c>
      <c r="CM126" s="66">
        <f t="shared" si="76"/>
        <v>756.43854022851372</v>
      </c>
      <c r="CN126" s="66">
        <f t="shared" si="77"/>
        <v>370.23695823973617</v>
      </c>
      <c r="CO126" s="66">
        <f t="shared" si="78"/>
        <v>2.446779700456013E-2</v>
      </c>
      <c r="CP126" s="66">
        <f t="shared" si="79"/>
        <v>2.3584237668284347</v>
      </c>
      <c r="CQ126" s="67">
        <f t="shared" si="80"/>
        <v>0.99268653539152696</v>
      </c>
      <c r="CR126" s="67">
        <f t="shared" si="81"/>
        <v>0.49286147408676345</v>
      </c>
      <c r="CS126" s="67">
        <f t="shared" si="82"/>
        <v>1.121080754840474</v>
      </c>
      <c r="CT126" s="67">
        <f t="shared" si="83"/>
        <v>2.0595812964721749</v>
      </c>
      <c r="CU126" s="66">
        <f t="shared" si="84"/>
        <v>756.4385402285061</v>
      </c>
      <c r="CV126" s="66">
        <f t="shared" si="85"/>
        <v>370.23695823973594</v>
      </c>
      <c r="CW126" s="66">
        <f t="shared" si="86"/>
        <v>2.4467797004560147E-2</v>
      </c>
      <c r="CX126" s="66">
        <f t="shared" si="87"/>
        <v>2.3584237668284365</v>
      </c>
      <c r="CY126" s="67">
        <f t="shared" si="88"/>
        <v>0.99268653539152696</v>
      </c>
      <c r="CZ126" s="67">
        <f t="shared" si="89"/>
        <v>0.49286147408676317</v>
      </c>
      <c r="DA126" s="67">
        <f t="shared" si="90"/>
        <v>1.121080754840474</v>
      </c>
      <c r="DB126" s="67">
        <f t="shared" si="91"/>
        <v>2.0595812964721758</v>
      </c>
      <c r="DC126" s="66">
        <f t="shared" si="92"/>
        <v>756.4385402285053</v>
      </c>
      <c r="DD126" s="66">
        <f t="shared" si="93"/>
        <v>370.23695823973594</v>
      </c>
      <c r="DE126" s="66">
        <f t="shared" si="94"/>
        <v>2.4467797004560147E-2</v>
      </c>
      <c r="DF126" s="66">
        <f t="shared" si="95"/>
        <v>2.3584237668284365</v>
      </c>
      <c r="DG126" s="67">
        <f t="shared" si="96"/>
        <v>0.99268653539152696</v>
      </c>
      <c r="DH126" s="67">
        <f t="shared" si="97"/>
        <v>0.49286147408676317</v>
      </c>
      <c r="DI126" s="67">
        <f t="shared" si="98"/>
        <v>1.121080754840474</v>
      </c>
      <c r="DJ126" s="67">
        <f t="shared" si="99"/>
        <v>2.0595812964721758</v>
      </c>
      <c r="DK126" s="66">
        <f t="shared" si="100"/>
        <v>756.4385402285053</v>
      </c>
      <c r="DL126" s="66">
        <f t="shared" si="101"/>
        <v>370.23695823973594</v>
      </c>
      <c r="DM126" s="66">
        <f t="shared" si="102"/>
        <v>2.4467797004560147E-2</v>
      </c>
      <c r="DN126" s="66">
        <f t="shared" si="103"/>
        <v>2.3584237668284365</v>
      </c>
      <c r="DO126" s="67">
        <f t="shared" si="104"/>
        <v>0.99268653539152696</v>
      </c>
      <c r="DP126" s="67">
        <f t="shared" si="105"/>
        <v>0.49286147408676317</v>
      </c>
      <c r="DQ126" s="67">
        <f t="shared" si="106"/>
        <v>1.121080754840474</v>
      </c>
      <c r="DR126" s="67">
        <f t="shared" si="107"/>
        <v>2.0595812964721758</v>
      </c>
      <c r="DS126" s="66">
        <f t="shared" si="108"/>
        <v>756.4385402285053</v>
      </c>
      <c r="DT126" s="66">
        <f t="shared" si="109"/>
        <v>370.23695823973594</v>
      </c>
      <c r="DU126" s="66">
        <f t="shared" si="110"/>
        <v>2.4467797004560147E-2</v>
      </c>
      <c r="DV126" s="66">
        <f t="shared" si="111"/>
        <v>2.3584237668284365</v>
      </c>
      <c r="DW126" s="67">
        <f t="shared" si="112"/>
        <v>0.99268653539152696</v>
      </c>
      <c r="DX126" s="67">
        <f t="shared" si="113"/>
        <v>0.49286147408676317</v>
      </c>
      <c r="DY126" s="67">
        <f t="shared" si="114"/>
        <v>1.121080754840474</v>
      </c>
      <c r="DZ126" s="67">
        <f t="shared" si="115"/>
        <v>2.0595812964721758</v>
      </c>
      <c r="EA126" s="66">
        <f t="shared" si="116"/>
        <v>756.4385402285053</v>
      </c>
      <c r="EB126" s="66">
        <f t="shared" si="117"/>
        <v>370.23695823973594</v>
      </c>
      <c r="EC126" s="66">
        <f t="shared" si="118"/>
        <v>2.4467797004560147E-2</v>
      </c>
      <c r="ED126" s="66">
        <f t="shared" si="119"/>
        <v>2.3584237668284365</v>
      </c>
      <c r="EE126" s="67">
        <f t="shared" si="120"/>
        <v>0.99268653539152696</v>
      </c>
      <c r="EF126" s="67">
        <f t="shared" si="121"/>
        <v>0.49286147408676317</v>
      </c>
      <c r="EG126" s="67">
        <f t="shared" si="122"/>
        <v>1.121080754840474</v>
      </c>
      <c r="EH126" s="67">
        <f t="shared" si="123"/>
        <v>2.0595812964721758</v>
      </c>
      <c r="EI126" s="66">
        <f t="shared" si="124"/>
        <v>756.4385402285053</v>
      </c>
      <c r="EJ126" s="66">
        <f t="shared" si="125"/>
        <v>370.23695823973594</v>
      </c>
      <c r="EK126" s="66">
        <f t="shared" si="126"/>
        <v>2.4467797004560147E-2</v>
      </c>
      <c r="EL126" s="66">
        <f t="shared" si="127"/>
        <v>2.3584237668284365</v>
      </c>
      <c r="EM126" s="67">
        <f t="shared" si="128"/>
        <v>0.99268653539152696</v>
      </c>
      <c r="EN126" s="67">
        <f t="shared" si="129"/>
        <v>0.49286147408676317</v>
      </c>
      <c r="EO126" s="67">
        <f t="shared" si="130"/>
        <v>1.121080754840474</v>
      </c>
      <c r="EP126" s="67">
        <f t="shared" si="131"/>
        <v>2.0595812964721758</v>
      </c>
      <c r="EQ126" s="66">
        <f t="shared" si="132"/>
        <v>0.51684973839392845</v>
      </c>
      <c r="ER126" s="66">
        <f t="shared" si="133"/>
        <v>97.086958239735964</v>
      </c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</row>
    <row r="127" spans="19:160" x14ac:dyDescent="0.25">
      <c r="S127" s="50">
        <v>0.65</v>
      </c>
      <c r="T127" s="56">
        <f t="shared" ref="T127:T162" si="134">S127*$V$58+(1-S127)*$V$59</f>
        <v>380.36028905538251</v>
      </c>
      <c r="U127" s="66">
        <f t="shared" ref="U127:U162" si="135">$P$71/($S$59*T127)</f>
        <v>2.3816583903364975E-2</v>
      </c>
      <c r="V127" s="66">
        <f t="shared" ref="V127:V162" si="136">$Q$71/($S$59*T127)</f>
        <v>2.2956540595743462</v>
      </c>
      <c r="W127" s="67">
        <f t="shared" ref="W127:W162" si="137">EXP(-1*$P$70*U127)</f>
        <v>0.9928804894798946</v>
      </c>
      <c r="X127" s="67">
        <f t="shared" ref="X127:X162" si="138">EXP(-1*$Q$70*V127)</f>
        <v>0.50223044146741036</v>
      </c>
      <c r="Y127" s="67">
        <f t="shared" ref="Y127:Y162" si="139">IF($P$61,1,EXP((1-S127)^2*(V127*X127^2/(S127+(1-S127)*X127)^2 + U127*W127/(1-S127+S127*W127)^2)))</f>
        <v>1.1128722860856268</v>
      </c>
      <c r="Z127" s="67">
        <f t="shared" ref="Z127:Z162" si="140">IF($P$61,1,EXP(S127^2*(U127*W127^2/(1-S127+(S127)*W127)^2+V127*X127/(S127+(1-S127)*X127)^2)))</f>
        <v>2.0634001230255126</v>
      </c>
      <c r="AA127" s="66">
        <f t="shared" ref="AA127:AA162" si="141">$S$58/(S127*Y127+(1-S127)*Z127*EXP($Q$64-$Q$65/(T127+$Q$66))/EXP($P$64-$P$65/(T127+$P$66)))</f>
        <v>766.91463429690305</v>
      </c>
      <c r="AB127" s="66">
        <f t="shared" ref="AB127:AB162" si="142">$P$65/($P$64-LN(AA127))-$P$66</f>
        <v>370.60295445852705</v>
      </c>
      <c r="AC127" s="66">
        <f t="shared" ref="AC127:AC162" si="143">$P$71/($S$59*AB127)</f>
        <v>2.4443633351577669E-2</v>
      </c>
      <c r="AD127" s="66">
        <f t="shared" ref="AD127:AD162" si="144">$Q$71/($S$59*AB127)</f>
        <v>2.3560946591659584</v>
      </c>
      <c r="AE127" s="67">
        <f t="shared" ref="AE127:AE162" si="145">EXP(-1*$P$70*AC127)</f>
        <v>0.99269373149749796</v>
      </c>
      <c r="AF127" s="67">
        <f t="shared" ref="AF127:AF162" si="146">EXP(-1*$Q$70*AD127)</f>
        <v>0.49320597265963773</v>
      </c>
      <c r="AG127" s="67">
        <f t="shared" ref="AG127:AG162" si="147">IF($P$61,1,EXP((1-S127)^2*(AD127*AF127^2/(S127+(1-S127)*AF127)^2 + AC127*AE127/(1-S127+S127*AE127)^2)))</f>
        <v>1.1126561664675139</v>
      </c>
      <c r="AH127" s="67">
        <f t="shared" ref="AH127:AH162" si="148">IF($P$61,1,EXP(S127^2*(AC127*AE127^2/(1-S127+(S127)*AE127)^2+AD127*AF127/(S127+(1-S127)*AF127)^2)))</f>
        <v>2.0871312354604719</v>
      </c>
      <c r="AI127" s="66">
        <f t="shared" ref="AI127:AI162" si="149">$S$58/(S127*AG127+(1-S127)*AH127*EXP($Q$64-$Q$65/(AB127+$Q$66))/EXP($P$64-$P$65/(AB127+$P$66)))</f>
        <v>758.89055700933386</v>
      </c>
      <c r="AJ127" s="66">
        <f t="shared" ref="AJ127:AJ162" si="150">$P$65/($P$64-LN(AI127))-$P$66</f>
        <v>370.3229920205016</v>
      </c>
      <c r="AK127" s="66">
        <f t="shared" ref="AK127:AK162" si="151">$P$71/($S$59*AJ127)</f>
        <v>2.446211262328038E-2</v>
      </c>
      <c r="AL127" s="66">
        <f t="shared" ref="AL127:AL162" si="152">$Q$71/($S$59*AJ127)</f>
        <v>2.3578758556328587</v>
      </c>
      <c r="AM127" s="67">
        <f t="shared" ref="AM127:AM162" si="153">EXP(-1*$P$70*AK127)</f>
        <v>0.99268822823559788</v>
      </c>
      <c r="AN127" s="67">
        <f t="shared" ref="AN127:AN162" si="154">EXP(-1*$Q$70*AL127)</f>
        <v>0.49294249404119811</v>
      </c>
      <c r="AO127" s="67">
        <f t="shared" ref="AO127:AO162" si="155">IF($P$61,1,EXP((1-S127)^2*(AL127*AN127^2/(S127+(1-S127)*AN127)^2 + AK127*AM127/(1-S127+S127*AM127)^2)))</f>
        <v>1.1126484468174305</v>
      </c>
      <c r="AP127" s="67">
        <f t="shared" ref="AP127:AP162" si="156">IF($P$61,1,EXP(S127^2*(AK127*AM127^2/(1-S127+(S127)*AM127)^2+AL127*AN127/(S127+(1-S127)*AN127)^2)))</f>
        <v>2.0878223269618763</v>
      </c>
      <c r="AQ127" s="66">
        <f t="shared" ref="AQ127:AQ162" si="157">$S$58/(S127*AO127+(1-S127)*AP127*EXP($Q$64-$Q$65/(AJ127+$Q$66))/EXP($P$64-$P$65/(AJ127+$P$66)))</f>
        <v>758.64272609389604</v>
      </c>
      <c r="AR127" s="66">
        <f t="shared" ref="AR127:AR162" si="158">$P$65/($P$64-LN(AQ127))-$P$66</f>
        <v>370.31430671301678</v>
      </c>
      <c r="AS127" s="66">
        <f t="shared" ref="AS127:AS162" si="159">$P$71/($S$59*AR127)</f>
        <v>2.4462686354745813E-2</v>
      </c>
      <c r="AT127" s="66">
        <f t="shared" ref="AT127:AT162" si="160">$Q$71/($S$59*AR127)</f>
        <v>2.3579311569713326</v>
      </c>
      <c r="AU127" s="67">
        <f t="shared" ref="AU127:AU162" si="161">EXP(-1*$P$70*AS127)</f>
        <v>0.99268805737467103</v>
      </c>
      <c r="AV127" s="67">
        <f t="shared" ref="AV127:AV162" si="162">EXP(-1*$Q$70*AT127)</f>
        <v>0.49293431599512355</v>
      </c>
      <c r="AW127" s="67">
        <f t="shared" ref="AW127:AW162" si="163">IF($P$61,1,EXP((1-S127)^2*(AT127*AV127^2/(S127+(1-S127)*AV127)^2 + AS127*AU127/(1-S127+S127*AU127)^2)))</f>
        <v>1.1126482059290077</v>
      </c>
      <c r="AX127" s="67">
        <f t="shared" ref="AX127:AX162" si="164">IF($P$61,1,EXP(S127^2*(AS127*AU127^2/(1-S127+(S127)*AU127)^2+AT127*AV127/(S127+(1-S127)*AV127)^2)))</f>
        <v>2.0878437758159567</v>
      </c>
      <c r="AY127" s="66">
        <f t="shared" ref="AY127:AY162" si="165">$S$58/(S127*AW127+(1-S127)*AX127*EXP($Q$64-$Q$65/(AR127+$Q$66))/EXP($P$64-$P$65/(AR127+$P$66)))</f>
        <v>758.63502104019892</v>
      </c>
      <c r="AZ127" s="66">
        <f t="shared" ref="AZ127:AZ162" si="166">$P$65/($P$64-LN(AY127))-$P$66</f>
        <v>370.31403664999903</v>
      </c>
      <c r="BA127" s="66">
        <f t="shared" ref="BA127:BA162" si="167">$P$71/($S$59*AZ127)</f>
        <v>2.446270419491995E-2</v>
      </c>
      <c r="BB127" s="66">
        <f t="shared" ref="BB127:BB162" si="168">$Q$71/($S$59*AZ127)</f>
        <v>2.3579328765658953</v>
      </c>
      <c r="BC127" s="67">
        <f t="shared" ref="BC127:BC162" si="169">EXP(-1*$P$70*BA127)</f>
        <v>0.9926880520617527</v>
      </c>
      <c r="BD127" s="67">
        <f t="shared" ref="BD127:BD162" si="170">EXP(-1*$Q$70*BB127)</f>
        <v>0.49293406170103821</v>
      </c>
      <c r="BE127" s="67">
        <f t="shared" ref="BE127:BE162" si="171">IF($P$61,1,EXP((1-S127)^2*(BB127*BD127^2/(S127+(1-S127)*BD127)^2 + BA127*BC127/(1-S127+S127*BC127)^2)))</f>
        <v>1.1126481984374132</v>
      </c>
      <c r="BF127" s="67">
        <f t="shared" ref="BF127:BF162" si="172">IF($P$61,1,EXP(S127^2*(BA127*BC127^2/(1-S127+(S127)*BC127)^2+BB127*BD127/(S127+(1-S127)*BD127)^2)))</f>
        <v>2.0878444427604506</v>
      </c>
      <c r="BG127" s="66">
        <f t="shared" ref="BG127:BG162" si="173">$S$58/(S127*BE127+(1-S127)*BF127*EXP($Q$64-$Q$65/(AZ127+$Q$66))/EXP($P$64-$P$65/(AZ127+$P$66)))</f>
        <v>758.63478144141914</v>
      </c>
      <c r="BH127" s="66">
        <f t="shared" ref="BH127:BH162" si="174">$P$65/($P$64-LN(BG127))-$P$66</f>
        <v>370.31402825199837</v>
      </c>
      <c r="BI127" s="66">
        <f t="shared" ref="BI127:BI162" si="175">$P$71/($S$59*BH127)</f>
        <v>2.4462704749686419E-2</v>
      </c>
      <c r="BJ127" s="66">
        <f t="shared" ref="BJ127:BJ162" si="176">$Q$71/($S$59*BH127)</f>
        <v>2.3579329300392184</v>
      </c>
      <c r="BK127" s="67">
        <f t="shared" ref="BK127:BK162" si="177">EXP(-1*$P$70*BI127)</f>
        <v>0.99268805189653964</v>
      </c>
      <c r="BL127" s="67">
        <f t="shared" ref="BL127:BL162" si="178">EXP(-1*$Q$70*BJ127)</f>
        <v>0.49293405379339161</v>
      </c>
      <c r="BM127" s="67">
        <f t="shared" ref="BM127:BM162" si="179">IF($P$61,1,EXP((1-S127)^2*(BJ127*BL127^2/(S127+(1-S127)*BL127)^2 + BI127*BK127/(1-S127+S127*BK127)^2)))</f>
        <v>1.1126481982044498</v>
      </c>
      <c r="BN127" s="67">
        <f t="shared" ref="BN127:BN162" si="180">IF($P$61,1,EXP(S127^2*(BI127*BK127^2/(1-S127+(S127)*BK127)^2+BJ127*BL127/(S127+(1-S127)*BL127)^2)))</f>
        <v>2.0878444635000633</v>
      </c>
      <c r="BO127" s="66">
        <f t="shared" ref="BO127:BO162" si="181">$S$58/(S127*BM127+(1-S127)*BN127*EXP($Q$64-$Q$65/(BH127+$Q$66))/EXP($P$64-$P$65/(BH127+$P$66)))</f>
        <v>758.63477399073258</v>
      </c>
      <c r="BP127" s="66">
        <f t="shared" ref="BP127:BP162" si="182">$P$65/($P$64-LN(BO127))-$P$66</f>
        <v>370.31402799084981</v>
      </c>
      <c r="BQ127" s="66">
        <f t="shared" ref="BQ127:BQ162" si="183">$P$71/($S$59*BP127)</f>
        <v>2.4462704766937723E-2</v>
      </c>
      <c r="BR127" s="66">
        <f t="shared" ref="BR127:BR162" si="184">$Q$71/($S$59*BP127)</f>
        <v>2.3579329317020528</v>
      </c>
      <c r="BS127" s="67">
        <f t="shared" ref="BS127:BS162" si="185">EXP(-1*$P$70*BQ127)</f>
        <v>0.99268805189140208</v>
      </c>
      <c r="BT127" s="67">
        <f t="shared" ref="BT127:BT162" si="186">EXP(-1*$Q$70*BR127)</f>
        <v>0.49293405354749131</v>
      </c>
      <c r="BU127" s="67">
        <f t="shared" ref="BU127:BU162" si="187">IF($P$61,1,EXP((1-S127)^2*(BR127*BT127^2/(S127+(1-S127)*BT127)^2 + BQ127*BS127/(1-S127+S127*BS127)^2)))</f>
        <v>1.1126481981972056</v>
      </c>
      <c r="BV127" s="67">
        <f t="shared" ref="BV127:BV162" si="188">IF($P$61,1,EXP(S127^2*(BQ127*BS127^2/(1-S127+(S127)*BS127)^2+BR127*BT127/(S127+(1-S127)*BT127)^2)))</f>
        <v>2.0878444641449931</v>
      </c>
      <c r="BW127" s="66">
        <f t="shared" ref="BW127:BW162" si="189">$S$58/(S127*BU127+(1-S127)*BV127*EXP($Q$64-$Q$65/(BP127+$Q$66))/EXP($P$64-$P$65/(BP127+$P$66)))</f>
        <v>758.63477375904176</v>
      </c>
      <c r="BX127" s="66">
        <f t="shared" ref="BX127:BX162" si="190">$P$65/($P$64-LN(BW127))-$P$66</f>
        <v>370.31402798272904</v>
      </c>
      <c r="BY127" s="66">
        <f t="shared" ref="BY127:BY162" si="191">$P$71/($S$59*BX127)</f>
        <v>2.4462704767474176E-2</v>
      </c>
      <c r="BZ127" s="66">
        <f t="shared" ref="BZ127:BZ162" si="192">$Q$71/($S$59*BX127)</f>
        <v>2.3579329317537612</v>
      </c>
      <c r="CA127" s="67">
        <f t="shared" ref="CA127:CA162" si="193">EXP(-1*$P$70*BY127)</f>
        <v>0.99268805189124232</v>
      </c>
      <c r="CB127" s="67">
        <f t="shared" ref="CB127:CB162" si="194">EXP(-1*$Q$70*BZ127)</f>
        <v>0.49293405353984465</v>
      </c>
      <c r="CC127" s="67">
        <f t="shared" ref="CC127:CC162" si="195">IF($P$61,1,EXP((1-S127)^2*(BZ127*CB127^2/(S127+(1-S127)*CB127)^2 + BY127*CA127/(1-S127+S127*CA127)^2)))</f>
        <v>1.1126481981969802</v>
      </c>
      <c r="CD127" s="67">
        <f t="shared" ref="CD127:CD162" si="196">IF($P$61,1,EXP(S127^2*(BY127*CA127^2/(1-S127+(S127)*CA127)^2+BZ127*CB127/(S127+(1-S127)*CB127)^2)))</f>
        <v>2.0878444641650487</v>
      </c>
      <c r="CE127" s="66">
        <f t="shared" ref="CE127:CE162" si="197">$S$58/(S127*CC127+(1-S127)*CD127*EXP($Q$64-$Q$65/(BX127+$Q$66))/EXP($P$64-$P$65/(BX127+$P$66)))</f>
        <v>758.63477375183732</v>
      </c>
      <c r="CF127" s="66">
        <f t="shared" ref="CF127:CF162" si="198">$P$65/($P$64-LN(CE127))-$P$66</f>
        <v>370.31402798247643</v>
      </c>
      <c r="CG127" s="66">
        <f t="shared" ref="CG127:CG162" si="199">$P$71/($S$59*CF127)</f>
        <v>2.4462704767490864E-2</v>
      </c>
      <c r="CH127" s="66">
        <f t="shared" ref="CH127:CH162" si="200">$Q$71/($S$59*CF127)</f>
        <v>2.3579329317553692</v>
      </c>
      <c r="CI127" s="67">
        <f t="shared" ref="CI127:CI162" si="201">EXP(-1*$P$70*CG127)</f>
        <v>0.99268805189123743</v>
      </c>
      <c r="CJ127" s="67">
        <f t="shared" ref="CJ127:CJ162" si="202">EXP(-1*$Q$70*CH127)</f>
        <v>0.49293405353960684</v>
      </c>
      <c r="CK127" s="67">
        <f t="shared" ref="CK127:CK162" si="203">IF($P$61,1,EXP((1-S127)^2*(CH127*CJ127^2/(S127+(1-S127)*CJ127)^2 + CG127*CI127/(1-S127+S127*CI127)^2)))</f>
        <v>1.1126481981969734</v>
      </c>
      <c r="CL127" s="67">
        <f t="shared" ref="CL127:CL162" si="204">IF($P$61,1,EXP(S127^2*(CG127*CI127^2/(1-S127+(S127)*CI127)^2+CH127*CJ127/(S127+(1-S127)*CJ127)^2)))</f>
        <v>2.0878444641656722</v>
      </c>
      <c r="CM127" s="66">
        <f t="shared" ref="CM127:CM162" si="205">$S$58/(S127*CK127+(1-S127)*CL127*EXP($Q$64-$Q$65/(CF127+$Q$66))/EXP($P$64-$P$65/(CF127+$P$66)))</f>
        <v>758.63477375161301</v>
      </c>
      <c r="CN127" s="66">
        <f t="shared" ref="CN127:CN162" si="206">$P$65/($P$64-LN(CM127))-$P$66</f>
        <v>370.31402798246859</v>
      </c>
      <c r="CO127" s="66">
        <f t="shared" ref="CO127:CO162" si="207">$P$71/($S$59*CN127)</f>
        <v>2.4462704767491381E-2</v>
      </c>
      <c r="CP127" s="66">
        <f t="shared" ref="CP127:CP162" si="208">$Q$71/($S$59*CN127)</f>
        <v>2.3579329317554194</v>
      </c>
      <c r="CQ127" s="67">
        <f t="shared" ref="CQ127:CQ162" si="209">EXP(-1*$P$70*CO127)</f>
        <v>0.99268805189123721</v>
      </c>
      <c r="CR127" s="67">
        <f t="shared" ref="CR127:CR162" si="210">EXP(-1*$Q$70*CP127)</f>
        <v>0.4929340535395994</v>
      </c>
      <c r="CS127" s="67">
        <f t="shared" ref="CS127:CS162" si="211">IF($P$61,1,EXP((1-S127)^2*(CP127*CR127^2/(S127+(1-S127)*CR127)^2 + CO127*CQ127/(1-S127+S127*CQ127)^2)))</f>
        <v>1.1126481981969731</v>
      </c>
      <c r="CT127" s="67">
        <f t="shared" ref="CT127:CT162" si="212">IF($P$61,1,EXP(S127^2*(CO127*CQ127^2/(1-S127+(S127)*CQ127)^2+CP127*CR127/(S127+(1-S127)*CR127)^2)))</f>
        <v>2.0878444641656917</v>
      </c>
      <c r="CU127" s="66">
        <f t="shared" ref="CU127:CU162" si="213">$S$58/(S127*CS127+(1-S127)*CT127*EXP($Q$64-$Q$65/(CN127+$Q$66))/EXP($P$64-$P$65/(CN127+$P$66)))</f>
        <v>758.63477375160664</v>
      </c>
      <c r="CV127" s="66">
        <f t="shared" ref="CV127:CV162" si="214">$P$65/($P$64-LN(CU127))-$P$66</f>
        <v>370.31402798246836</v>
      </c>
      <c r="CW127" s="66">
        <f t="shared" ref="CW127:CW162" si="215">$P$71/($S$59*CV127)</f>
        <v>2.4462704767491399E-2</v>
      </c>
      <c r="CX127" s="66">
        <f t="shared" ref="CX127:CX162" si="216">$Q$71/($S$59*CV127)</f>
        <v>2.3579329317554207</v>
      </c>
      <c r="CY127" s="67">
        <f t="shared" ref="CY127:CY162" si="217">EXP(-1*$P$70*CW127)</f>
        <v>0.99268805189123721</v>
      </c>
      <c r="CZ127" s="67">
        <f t="shared" ref="CZ127:CZ162" si="218">EXP(-1*$Q$70*CX127)</f>
        <v>0.49293405353959924</v>
      </c>
      <c r="DA127" s="67">
        <f t="shared" ref="DA127:DA162" si="219">IF($P$61,1,EXP((1-S127)^2*(CX127*CZ127^2/(S127+(1-S127)*CZ127)^2 + CW127*CY127/(1-S127+S127*CY127)^2)))</f>
        <v>1.1126481981969731</v>
      </c>
      <c r="DB127" s="67">
        <f t="shared" ref="DB127:DB162" si="220">IF($P$61,1,EXP(S127^2*(CW127*CY127^2/(1-S127+(S127)*CY127)^2+CX127*CZ127/(S127+(1-S127)*CZ127)^2)))</f>
        <v>2.0878444641656921</v>
      </c>
      <c r="DC127" s="66">
        <f t="shared" ref="DC127:DC162" si="221">$S$58/(S127*DA127+(1-S127)*DB127*EXP($Q$64-$Q$65/(CV127+$Q$66))/EXP($P$64-$P$65/(CV127+$P$66)))</f>
        <v>758.63477375160585</v>
      </c>
      <c r="DD127" s="66">
        <f t="shared" ref="DD127:DD162" si="222">$P$65/($P$64-LN(DC127))-$P$66</f>
        <v>370.31402798246836</v>
      </c>
      <c r="DE127" s="66">
        <f t="shared" ref="DE127:DE162" si="223">$P$71/($S$59*DD127)</f>
        <v>2.4462704767491399E-2</v>
      </c>
      <c r="DF127" s="66">
        <f t="shared" ref="DF127:DF162" si="224">$Q$71/($S$59*DD127)</f>
        <v>2.3579329317554207</v>
      </c>
      <c r="DG127" s="67">
        <f t="shared" ref="DG127:DG162" si="225">EXP(-1*$P$70*DE127)</f>
        <v>0.99268805189123721</v>
      </c>
      <c r="DH127" s="67">
        <f t="shared" ref="DH127:DH162" si="226">EXP(-1*$Q$70*DF127)</f>
        <v>0.49293405353959924</v>
      </c>
      <c r="DI127" s="67">
        <f t="shared" ref="DI127:DI162" si="227">IF($P$61,1,EXP((1-S127)^2*(DF127*DH127^2/(S127+(1-S127)*DH127)^2 + DE127*DG127/(1-S127+S127*DG127)^2)))</f>
        <v>1.1126481981969731</v>
      </c>
      <c r="DJ127" s="67">
        <f t="shared" ref="DJ127:DJ162" si="228">IF($P$61,1,EXP(S127^2*(DE127*DG127^2/(1-S127+(S127)*DG127)^2+DF127*DH127/(S127+(1-S127)*DH127)^2)))</f>
        <v>2.0878444641656921</v>
      </c>
      <c r="DK127" s="66">
        <f t="shared" ref="DK127:DK162" si="229">$S$58/(S127*DI127+(1-S127)*DJ127*EXP($Q$64-$Q$65/(DD127+$Q$66))/EXP($P$64-$P$65/(DD127+$P$66)))</f>
        <v>758.63477375160585</v>
      </c>
      <c r="DL127" s="66">
        <f t="shared" ref="DL127:DL162" si="230">$P$65/($P$64-LN(DK127))-$P$66</f>
        <v>370.31402798246836</v>
      </c>
      <c r="DM127" s="66">
        <f t="shared" ref="DM127:DM162" si="231">$P$71/($S$59*DL127)</f>
        <v>2.4462704767491399E-2</v>
      </c>
      <c r="DN127" s="66">
        <f t="shared" ref="DN127:DN162" si="232">$Q$71/($S$59*DL127)</f>
        <v>2.3579329317554207</v>
      </c>
      <c r="DO127" s="67">
        <f t="shared" ref="DO127:DO162" si="233">EXP(-1*$P$70*DM127)</f>
        <v>0.99268805189123721</v>
      </c>
      <c r="DP127" s="67">
        <f t="shared" ref="DP127:DP162" si="234">EXP(-1*$Q$70*DN127)</f>
        <v>0.49293405353959924</v>
      </c>
      <c r="DQ127" s="67">
        <f t="shared" ref="DQ127:DQ162" si="235">IF($P$61,1,EXP((1-S127)^2*(DN127*DP127^2/(S127+(1-S127)*DP127)^2 + DM127*DO127/(1-S127+S127*DO127)^2)))</f>
        <v>1.1126481981969731</v>
      </c>
      <c r="DR127" s="67">
        <f t="shared" ref="DR127:DR162" si="236">IF($P$61,1,EXP(S127^2*(DM127*DO127^2/(1-S127+(S127)*DO127)^2+DN127*DP127/(S127+(1-S127)*DP127)^2)))</f>
        <v>2.0878444641656921</v>
      </c>
      <c r="DS127" s="66">
        <f t="shared" ref="DS127:DS162" si="237">$S$58/(S127*DQ127+(1-S127)*DR127*EXP($Q$64-$Q$65/(DL127+$Q$66))/EXP($P$64-$P$65/(DL127+$P$66)))</f>
        <v>758.63477375160585</v>
      </c>
      <c r="DT127" s="66">
        <f t="shared" ref="DT127:DT162" si="238">$P$65/($P$64-LN(DS127))-$P$66</f>
        <v>370.31402798246836</v>
      </c>
      <c r="DU127" s="66">
        <f t="shared" ref="DU127:DU162" si="239">$P$71/($S$59*DT127)</f>
        <v>2.4462704767491399E-2</v>
      </c>
      <c r="DV127" s="66">
        <f t="shared" ref="DV127:DV162" si="240">$Q$71/($S$59*DT127)</f>
        <v>2.3579329317554207</v>
      </c>
      <c r="DW127" s="67">
        <f t="shared" ref="DW127:DW162" si="241">EXP(-1*$P$70*DU127)</f>
        <v>0.99268805189123721</v>
      </c>
      <c r="DX127" s="67">
        <f t="shared" ref="DX127:DX162" si="242">EXP(-1*$Q$70*DV127)</f>
        <v>0.49293405353959924</v>
      </c>
      <c r="DY127" s="67">
        <f t="shared" ref="DY127:DY162" si="243">IF($P$61,1,EXP((1-S127)^2*(DV127*DX127^2/(S127+(1-S127)*DX127)^2 + DU127*DW127/(1-S127+S127*DW127)^2)))</f>
        <v>1.1126481981969731</v>
      </c>
      <c r="DZ127" s="67">
        <f t="shared" ref="DZ127:DZ162" si="244">IF($P$61,1,EXP(S127^2*(DU127*DW127^2/(1-S127+(S127)*DW127)^2+DV127*DX127/(S127+(1-S127)*DX127)^2)))</f>
        <v>2.0878444641656921</v>
      </c>
      <c r="EA127" s="66">
        <f t="shared" ref="EA127:EA162" si="245">$S$58/(S127*DY127+(1-S127)*DZ127*EXP($Q$64-$Q$65/(DT127+$Q$66))/EXP($P$64-$P$65/(DT127+$P$66)))</f>
        <v>758.63477375160585</v>
      </c>
      <c r="EB127" s="66">
        <f t="shared" ref="EB127:EB162" si="246">$P$65/($P$64-LN(EA127))-$P$66</f>
        <v>370.31402798246836</v>
      </c>
      <c r="EC127" s="66">
        <f t="shared" ref="EC127:EC162" si="247">$P$71/($S$59*EB127)</f>
        <v>2.4462704767491399E-2</v>
      </c>
      <c r="ED127" s="66">
        <f t="shared" ref="ED127:ED162" si="248">$Q$71/($S$59*EB127)</f>
        <v>2.3579329317554207</v>
      </c>
      <c r="EE127" s="67">
        <f t="shared" ref="EE127:EE162" si="249">EXP(-1*$P$70*EC127)</f>
        <v>0.99268805189123721</v>
      </c>
      <c r="EF127" s="67">
        <f t="shared" ref="EF127:EF162" si="250">EXP(-1*$Q$70*ED127)</f>
        <v>0.49293405353959924</v>
      </c>
      <c r="EG127" s="67">
        <f t="shared" ref="EG127:EG162" si="251">IF($P$61,1,EXP((1-S127)^2*(ED127*EF127^2/(S127+(1-S127)*EF127)^2 + EC127*EE127/(1-S127+S127*EE127)^2)))</f>
        <v>1.1126481981969731</v>
      </c>
      <c r="EH127" s="67">
        <f t="shared" ref="EH127:EH162" si="252">IF($P$61,1,EXP(S127^2*(EC127*EE127^2/(1-S127+(S127)*EE127)^2+ED127*EF127/(S127+(1-S127)*EF127)^2)))</f>
        <v>2.0878444641656921</v>
      </c>
      <c r="EI127" s="66">
        <f t="shared" ref="EI127:EI162" si="253">$S$58/(S127*EG127+(1-S127)*EH127*EXP($Q$64-$Q$65/(EB127+$Q$66))/EXP($P$64-$P$65/(EB127+$P$66)))</f>
        <v>758.63477375160585</v>
      </c>
      <c r="EJ127" s="66">
        <f t="shared" ref="EJ127:EJ162" si="254">$P$65/($P$64-LN(EI127))-$P$66</f>
        <v>370.31402798246836</v>
      </c>
      <c r="EK127" s="66">
        <f t="shared" ref="EK127:EK162" si="255">$P$71/($S$59*EJ127)</f>
        <v>2.4462704767491399E-2</v>
      </c>
      <c r="EL127" s="66">
        <f t="shared" ref="EL127:EL162" si="256">$Q$71/($S$59*EJ127)</f>
        <v>2.3579329317554207</v>
      </c>
      <c r="EM127" s="67">
        <f t="shared" ref="EM127:EM162" si="257">EXP(-1*$P$70*EK127)</f>
        <v>0.99268805189123721</v>
      </c>
      <c r="EN127" s="67">
        <f t="shared" ref="EN127:EN162" si="258">EXP(-1*$Q$70*EL127)</f>
        <v>0.49293405353959924</v>
      </c>
      <c r="EO127" s="67">
        <f t="shared" ref="EO127:EO162" si="259">IF($P$61,1,EXP((1-S127)^2*(EL127*EN127^2/(S127+(1-S127)*EN127)^2 + EK127*EM127/(1-S127+S127*EM127)^2)))</f>
        <v>1.1126481981969731</v>
      </c>
      <c r="EP127" s="67">
        <f t="shared" ref="EP127:EP162" si="260">IF($P$61,1,EXP(S127^2*(EK127*EM127^2/(1-S127+(S127)*EM127)^2+EL127*EN127/(S127+(1-S127)*EN127)^2)))</f>
        <v>2.0878444641656921</v>
      </c>
      <c r="EQ127" s="66">
        <f t="shared" ref="EQ127:EQ162" si="261">S127*EO127*EXP($P$64-$P$65/(EJ127+$P$66))/$S$58</f>
        <v>0.52248972347153844</v>
      </c>
      <c r="ER127" s="66">
        <f t="shared" ref="ER127:ER162" si="262">EJ127-273.15</f>
        <v>97.164027982468383</v>
      </c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</row>
    <row r="128" spans="19:160" x14ac:dyDescent="0.25">
      <c r="S128" s="50">
        <v>0.66</v>
      </c>
      <c r="T128" s="56">
        <f t="shared" si="134"/>
        <v>380.32783160799477</v>
      </c>
      <c r="U128" s="66">
        <f t="shared" si="135"/>
        <v>2.3818616427557931E-2</v>
      </c>
      <c r="V128" s="66">
        <f t="shared" si="136"/>
        <v>2.2958499723229453</v>
      </c>
      <c r="W128" s="67">
        <f t="shared" si="137"/>
        <v>0.99287988406399452</v>
      </c>
      <c r="X128" s="67">
        <f t="shared" si="138"/>
        <v>0.50220092433097097</v>
      </c>
      <c r="Y128" s="67">
        <f t="shared" si="139"/>
        <v>1.1048919777443715</v>
      </c>
      <c r="Z128" s="67">
        <f t="shared" si="140"/>
        <v>2.091861672512461</v>
      </c>
      <c r="AA128" s="66">
        <f t="shared" si="141"/>
        <v>769.11509999360806</v>
      </c>
      <c r="AB128" s="66">
        <f t="shared" si="142"/>
        <v>370.67931130644081</v>
      </c>
      <c r="AC128" s="66">
        <f t="shared" si="143"/>
        <v>2.4438598166884713E-2</v>
      </c>
      <c r="AD128" s="66">
        <f t="shared" si="144"/>
        <v>2.3556093233080544</v>
      </c>
      <c r="AE128" s="67">
        <f t="shared" si="145"/>
        <v>0.992695231017515</v>
      </c>
      <c r="AF128" s="67">
        <f t="shared" si="146"/>
        <v>0.4932777890509305</v>
      </c>
      <c r="AG128" s="67">
        <f t="shared" si="147"/>
        <v>1.1046674322283196</v>
      </c>
      <c r="AH128" s="67">
        <f t="shared" si="148"/>
        <v>2.1156951454995041</v>
      </c>
      <c r="AI128" s="66">
        <f t="shared" si="149"/>
        <v>761.25610009572176</v>
      </c>
      <c r="AJ128" s="66">
        <f t="shared" si="150"/>
        <v>370.40577680952799</v>
      </c>
      <c r="AK128" s="66">
        <f t="shared" si="151"/>
        <v>2.4456645400684388E-2</v>
      </c>
      <c r="AL128" s="66">
        <f t="shared" si="152"/>
        <v>2.3573488761215229</v>
      </c>
      <c r="AM128" s="67">
        <f t="shared" si="153"/>
        <v>0.99268985641118679</v>
      </c>
      <c r="AN128" s="67">
        <f t="shared" si="154"/>
        <v>0.49302043138013085</v>
      </c>
      <c r="AO128" s="67">
        <f t="shared" si="155"/>
        <v>1.1046596958616892</v>
      </c>
      <c r="AP128" s="67">
        <f t="shared" si="156"/>
        <v>2.1163805021436852</v>
      </c>
      <c r="AQ128" s="66">
        <f t="shared" si="157"/>
        <v>761.01646842186233</v>
      </c>
      <c r="AR128" s="66">
        <f t="shared" si="158"/>
        <v>370.39740020570082</v>
      </c>
      <c r="AS128" s="66">
        <f t="shared" si="159"/>
        <v>2.4457198492119019E-2</v>
      </c>
      <c r="AT128" s="66">
        <f t="shared" si="160"/>
        <v>2.3574021879903611</v>
      </c>
      <c r="AU128" s="67">
        <f t="shared" si="161"/>
        <v>0.99268969169672339</v>
      </c>
      <c r="AV128" s="67">
        <f t="shared" si="162"/>
        <v>0.49301254629101471</v>
      </c>
      <c r="AW128" s="67">
        <f t="shared" si="163"/>
        <v>1.1046594577145408</v>
      </c>
      <c r="AX128" s="67">
        <f t="shared" si="164"/>
        <v>2.1164014985789064</v>
      </c>
      <c r="AY128" s="66">
        <f t="shared" si="165"/>
        <v>761.00911460069995</v>
      </c>
      <c r="AZ128" s="66">
        <f t="shared" si="166"/>
        <v>370.39714311026569</v>
      </c>
      <c r="BA128" s="66">
        <f t="shared" si="167"/>
        <v>2.4457215468043927E-2</v>
      </c>
      <c r="BB128" s="66">
        <f t="shared" si="168"/>
        <v>2.357403824280901</v>
      </c>
      <c r="BC128" s="67">
        <f t="shared" si="169"/>
        <v>0.99268968664117574</v>
      </c>
      <c r="BD128" s="67">
        <f t="shared" si="170"/>
        <v>0.49301230427754439</v>
      </c>
      <c r="BE128" s="67">
        <f t="shared" si="171"/>
        <v>1.1046594504041494</v>
      </c>
      <c r="BF128" s="67">
        <f t="shared" si="172"/>
        <v>2.1164021430111379</v>
      </c>
      <c r="BG128" s="66">
        <f t="shared" si="173"/>
        <v>761.0088888820593</v>
      </c>
      <c r="BH128" s="66">
        <f t="shared" si="174"/>
        <v>370.39713521893043</v>
      </c>
      <c r="BI128" s="66">
        <f t="shared" si="175"/>
        <v>2.4457215989106513E-2</v>
      </c>
      <c r="BJ128" s="66">
        <f t="shared" si="176"/>
        <v>2.3574038745055446</v>
      </c>
      <c r="BK128" s="67">
        <f t="shared" si="177"/>
        <v>0.99268968648599964</v>
      </c>
      <c r="BL128" s="67">
        <f t="shared" si="178"/>
        <v>0.49301229684913428</v>
      </c>
      <c r="BM128" s="67">
        <f t="shared" si="179"/>
        <v>1.1046594501797617</v>
      </c>
      <c r="BN128" s="67">
        <f t="shared" si="180"/>
        <v>2.1164021627914686</v>
      </c>
      <c r="BO128" s="66">
        <f t="shared" si="181"/>
        <v>761.00888195379525</v>
      </c>
      <c r="BP128" s="66">
        <f t="shared" si="182"/>
        <v>370.39713497671175</v>
      </c>
      <c r="BQ128" s="66">
        <f t="shared" si="183"/>
        <v>2.4457216005100139E-2</v>
      </c>
      <c r="BR128" s="66">
        <f t="shared" si="184"/>
        <v>2.3574038760471523</v>
      </c>
      <c r="BS128" s="67">
        <f t="shared" si="185"/>
        <v>0.99268968648123668</v>
      </c>
      <c r="BT128" s="67">
        <f t="shared" si="186"/>
        <v>0.49301229662112478</v>
      </c>
      <c r="BU128" s="67">
        <f t="shared" si="187"/>
        <v>1.1046594501728744</v>
      </c>
      <c r="BV128" s="67">
        <f t="shared" si="188"/>
        <v>2.1164021633986114</v>
      </c>
      <c r="BW128" s="66">
        <f t="shared" si="189"/>
        <v>761.00888174113754</v>
      </c>
      <c r="BX128" s="66">
        <f t="shared" si="190"/>
        <v>370.39713496927698</v>
      </c>
      <c r="BY128" s="66">
        <f t="shared" si="191"/>
        <v>2.4457216005591056E-2</v>
      </c>
      <c r="BZ128" s="66">
        <f t="shared" si="192"/>
        <v>2.3574038760944713</v>
      </c>
      <c r="CA128" s="67">
        <f t="shared" si="193"/>
        <v>0.99268968648109046</v>
      </c>
      <c r="CB128" s="67">
        <f t="shared" si="194"/>
        <v>0.49301229661412616</v>
      </c>
      <c r="CC128" s="67">
        <f t="shared" si="195"/>
        <v>1.1046594501726628</v>
      </c>
      <c r="CD128" s="67">
        <f t="shared" si="196"/>
        <v>2.1164021634172476</v>
      </c>
      <c r="CE128" s="66">
        <f t="shared" si="197"/>
        <v>761.0088817346101</v>
      </c>
      <c r="CF128" s="66">
        <f t="shared" si="198"/>
        <v>370.39713496904881</v>
      </c>
      <c r="CG128" s="66">
        <f t="shared" si="199"/>
        <v>2.4457216005606124E-2</v>
      </c>
      <c r="CH128" s="66">
        <f t="shared" si="200"/>
        <v>2.3574038760959235</v>
      </c>
      <c r="CI128" s="67">
        <f t="shared" si="201"/>
        <v>0.99268968648108602</v>
      </c>
      <c r="CJ128" s="67">
        <f t="shared" si="202"/>
        <v>0.49301229661391138</v>
      </c>
      <c r="CK128" s="67">
        <f t="shared" si="203"/>
        <v>1.1046594501726563</v>
      </c>
      <c r="CL128" s="67">
        <f t="shared" si="204"/>
        <v>2.1164021634178196</v>
      </c>
      <c r="CM128" s="66">
        <f t="shared" si="205"/>
        <v>761.00888173440956</v>
      </c>
      <c r="CN128" s="66">
        <f t="shared" si="206"/>
        <v>370.39713496904187</v>
      </c>
      <c r="CO128" s="66">
        <f t="shared" si="207"/>
        <v>2.4457216005606578E-2</v>
      </c>
      <c r="CP128" s="66">
        <f t="shared" si="208"/>
        <v>2.3574038760959675</v>
      </c>
      <c r="CQ128" s="67">
        <f t="shared" si="209"/>
        <v>0.9926896864810858</v>
      </c>
      <c r="CR128" s="67">
        <f t="shared" si="210"/>
        <v>0.49301229661390489</v>
      </c>
      <c r="CS128" s="67">
        <f t="shared" si="211"/>
        <v>1.1046594501726561</v>
      </c>
      <c r="CT128" s="67">
        <f t="shared" si="212"/>
        <v>2.1164021634178365</v>
      </c>
      <c r="CU128" s="66">
        <f t="shared" si="213"/>
        <v>761.00888173440353</v>
      </c>
      <c r="CV128" s="66">
        <f t="shared" si="214"/>
        <v>370.39713496904164</v>
      </c>
      <c r="CW128" s="66">
        <f t="shared" si="215"/>
        <v>2.4457216005606595E-2</v>
      </c>
      <c r="CX128" s="66">
        <f t="shared" si="216"/>
        <v>2.3574038760959688</v>
      </c>
      <c r="CY128" s="67">
        <f t="shared" si="217"/>
        <v>0.9926896864810858</v>
      </c>
      <c r="CZ128" s="67">
        <f t="shared" si="218"/>
        <v>0.49301229661390467</v>
      </c>
      <c r="DA128" s="67">
        <f t="shared" si="219"/>
        <v>1.1046594501726561</v>
      </c>
      <c r="DB128" s="67">
        <f t="shared" si="220"/>
        <v>2.1164021634178369</v>
      </c>
      <c r="DC128" s="66">
        <f t="shared" si="221"/>
        <v>761.00888173440353</v>
      </c>
      <c r="DD128" s="66">
        <f t="shared" si="222"/>
        <v>370.39713496904164</v>
      </c>
      <c r="DE128" s="66">
        <f t="shared" si="223"/>
        <v>2.4457216005606595E-2</v>
      </c>
      <c r="DF128" s="66">
        <f t="shared" si="224"/>
        <v>2.3574038760959688</v>
      </c>
      <c r="DG128" s="67">
        <f t="shared" si="225"/>
        <v>0.9926896864810858</v>
      </c>
      <c r="DH128" s="67">
        <f t="shared" si="226"/>
        <v>0.49301229661390467</v>
      </c>
      <c r="DI128" s="67">
        <f t="shared" si="227"/>
        <v>1.1046594501726561</v>
      </c>
      <c r="DJ128" s="67">
        <f t="shared" si="228"/>
        <v>2.1164021634178369</v>
      </c>
      <c r="DK128" s="66">
        <f t="shared" si="229"/>
        <v>761.00888173440353</v>
      </c>
      <c r="DL128" s="66">
        <f t="shared" si="230"/>
        <v>370.39713496904164</v>
      </c>
      <c r="DM128" s="66">
        <f t="shared" si="231"/>
        <v>2.4457216005606595E-2</v>
      </c>
      <c r="DN128" s="66">
        <f t="shared" si="232"/>
        <v>2.3574038760959688</v>
      </c>
      <c r="DO128" s="67">
        <f t="shared" si="233"/>
        <v>0.9926896864810858</v>
      </c>
      <c r="DP128" s="67">
        <f t="shared" si="234"/>
        <v>0.49301229661390467</v>
      </c>
      <c r="DQ128" s="67">
        <f t="shared" si="235"/>
        <v>1.1046594501726561</v>
      </c>
      <c r="DR128" s="67">
        <f t="shared" si="236"/>
        <v>2.1164021634178369</v>
      </c>
      <c r="DS128" s="66">
        <f t="shared" si="237"/>
        <v>761.00888173440353</v>
      </c>
      <c r="DT128" s="66">
        <f t="shared" si="238"/>
        <v>370.39713496904164</v>
      </c>
      <c r="DU128" s="66">
        <f t="shared" si="239"/>
        <v>2.4457216005606595E-2</v>
      </c>
      <c r="DV128" s="66">
        <f t="shared" si="240"/>
        <v>2.3574038760959688</v>
      </c>
      <c r="DW128" s="67">
        <f t="shared" si="241"/>
        <v>0.9926896864810858</v>
      </c>
      <c r="DX128" s="67">
        <f t="shared" si="242"/>
        <v>0.49301229661390467</v>
      </c>
      <c r="DY128" s="67">
        <f t="shared" si="243"/>
        <v>1.1046594501726561</v>
      </c>
      <c r="DZ128" s="67">
        <f t="shared" si="244"/>
        <v>2.1164021634178369</v>
      </c>
      <c r="EA128" s="66">
        <f t="shared" si="245"/>
        <v>761.00888173440353</v>
      </c>
      <c r="EB128" s="66">
        <f t="shared" si="246"/>
        <v>370.39713496904164</v>
      </c>
      <c r="EC128" s="66">
        <f t="shared" si="247"/>
        <v>2.4457216005606595E-2</v>
      </c>
      <c r="ED128" s="66">
        <f t="shared" si="248"/>
        <v>2.3574038760959688</v>
      </c>
      <c r="EE128" s="67">
        <f t="shared" si="249"/>
        <v>0.9926896864810858</v>
      </c>
      <c r="EF128" s="67">
        <f t="shared" si="250"/>
        <v>0.49301229661390467</v>
      </c>
      <c r="EG128" s="67">
        <f t="shared" si="251"/>
        <v>1.1046594501726561</v>
      </c>
      <c r="EH128" s="67">
        <f t="shared" si="252"/>
        <v>2.1164021634178369</v>
      </c>
      <c r="EI128" s="66">
        <f t="shared" si="253"/>
        <v>761.00888173440353</v>
      </c>
      <c r="EJ128" s="66">
        <f t="shared" si="254"/>
        <v>370.39713496904164</v>
      </c>
      <c r="EK128" s="66">
        <f t="shared" si="255"/>
        <v>2.4457216005606595E-2</v>
      </c>
      <c r="EL128" s="66">
        <f t="shared" si="256"/>
        <v>2.3574038760959688</v>
      </c>
      <c r="EM128" s="67">
        <f t="shared" si="257"/>
        <v>0.9926896864810858</v>
      </c>
      <c r="EN128" s="67">
        <f t="shared" si="258"/>
        <v>0.49301229661390467</v>
      </c>
      <c r="EO128" s="67">
        <f t="shared" si="259"/>
        <v>1.1046594501726561</v>
      </c>
      <c r="EP128" s="67">
        <f t="shared" si="260"/>
        <v>2.1164021634178369</v>
      </c>
      <c r="EQ128" s="66">
        <f t="shared" si="261"/>
        <v>0.52836720640573609</v>
      </c>
      <c r="ER128" s="66">
        <f t="shared" si="262"/>
        <v>97.247134969041667</v>
      </c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</row>
    <row r="129" spans="19:160" x14ac:dyDescent="0.25">
      <c r="S129" s="50">
        <v>0.67</v>
      </c>
      <c r="T129" s="56">
        <f t="shared" si="134"/>
        <v>380.29537416060703</v>
      </c>
      <c r="U129" s="66">
        <f t="shared" si="135"/>
        <v>2.382064929869462E-2</v>
      </c>
      <c r="V129" s="66">
        <f t="shared" si="136"/>
        <v>2.2960459185130646</v>
      </c>
      <c r="W129" s="67">
        <f t="shared" si="137"/>
        <v>0.99287927854512159</v>
      </c>
      <c r="X129" s="67">
        <f t="shared" si="138"/>
        <v>0.50217140389130299</v>
      </c>
      <c r="Y129" s="67">
        <f t="shared" si="139"/>
        <v>1.0973310784833525</v>
      </c>
      <c r="Z129" s="67">
        <f t="shared" si="140"/>
        <v>2.1206465470701543</v>
      </c>
      <c r="AA129" s="66">
        <f t="shared" si="141"/>
        <v>771.4942013226655</v>
      </c>
      <c r="AB129" s="66">
        <f t="shared" si="142"/>
        <v>370.76166645039825</v>
      </c>
      <c r="AC129" s="66">
        <f t="shared" si="143"/>
        <v>2.4433169762461404E-2</v>
      </c>
      <c r="AD129" s="66">
        <f t="shared" si="144"/>
        <v>2.355086085437252</v>
      </c>
      <c r="AE129" s="67">
        <f t="shared" si="145"/>
        <v>0.99269684764418631</v>
      </c>
      <c r="AF129" s="67">
        <f t="shared" si="146"/>
        <v>0.49335522561445005</v>
      </c>
      <c r="AG129" s="67">
        <f t="shared" si="147"/>
        <v>1.0971019087778271</v>
      </c>
      <c r="AH129" s="67">
        <f t="shared" si="148"/>
        <v>2.1445529563705517</v>
      </c>
      <c r="AI129" s="66">
        <f t="shared" si="149"/>
        <v>763.80738686960967</v>
      </c>
      <c r="AJ129" s="66">
        <f t="shared" si="150"/>
        <v>370.49482676072557</v>
      </c>
      <c r="AK129" s="66">
        <f t="shared" si="151"/>
        <v>2.4450767145653331E-2</v>
      </c>
      <c r="AL129" s="66">
        <f t="shared" si="152"/>
        <v>2.3567822776504737</v>
      </c>
      <c r="AM129" s="67">
        <f t="shared" si="153"/>
        <v>0.9926916069979731</v>
      </c>
      <c r="AN129" s="67">
        <f t="shared" si="154"/>
        <v>0.49310424188974988</v>
      </c>
      <c r="AO129" s="67">
        <f t="shared" si="155"/>
        <v>1.0970942627709606</v>
      </c>
      <c r="AP129" s="67">
        <f t="shared" si="156"/>
        <v>2.1452312355894692</v>
      </c>
      <c r="AQ129" s="66">
        <f t="shared" si="157"/>
        <v>763.57619271375609</v>
      </c>
      <c r="AR129" s="66">
        <f t="shared" si="158"/>
        <v>370.48676719151945</v>
      </c>
      <c r="AS129" s="66">
        <f t="shared" si="159"/>
        <v>2.4451299047646612E-2</v>
      </c>
      <c r="AT129" s="66">
        <f t="shared" si="160"/>
        <v>2.3568335470926041</v>
      </c>
      <c r="AU129" s="67">
        <f t="shared" si="161"/>
        <v>0.99269144859359248</v>
      </c>
      <c r="AV129" s="67">
        <f t="shared" si="162"/>
        <v>0.4930966575942583</v>
      </c>
      <c r="AW129" s="67">
        <f t="shared" si="163"/>
        <v>1.0970940307553783</v>
      </c>
      <c r="AX129" s="67">
        <f t="shared" si="164"/>
        <v>2.1452517298850284</v>
      </c>
      <c r="AY129" s="66">
        <f t="shared" si="165"/>
        <v>763.56919544405832</v>
      </c>
      <c r="AZ129" s="66">
        <f t="shared" si="166"/>
        <v>370.48652323136548</v>
      </c>
      <c r="BA129" s="66">
        <f t="shared" si="167"/>
        <v>2.4451315148482419E-2</v>
      </c>
      <c r="BB129" s="66">
        <f t="shared" si="168"/>
        <v>2.3568350990342779</v>
      </c>
      <c r="BC129" s="67">
        <f t="shared" si="169"/>
        <v>0.99269144379864382</v>
      </c>
      <c r="BD129" s="67">
        <f t="shared" si="170"/>
        <v>0.49309642801713605</v>
      </c>
      <c r="BE129" s="67">
        <f t="shared" si="171"/>
        <v>1.0970940237313673</v>
      </c>
      <c r="BF129" s="67">
        <f t="shared" si="172"/>
        <v>2.1452523502467442</v>
      </c>
      <c r="BG129" s="66">
        <f t="shared" si="173"/>
        <v>763.56898362619211</v>
      </c>
      <c r="BH129" s="66">
        <f t="shared" si="174"/>
        <v>370.48651584629658</v>
      </c>
      <c r="BI129" s="66">
        <f t="shared" si="175"/>
        <v>2.4451315635881127E-2</v>
      </c>
      <c r="BJ129" s="66">
        <f t="shared" si="176"/>
        <v>2.3568351460140975</v>
      </c>
      <c r="BK129" s="67">
        <f t="shared" si="177"/>
        <v>0.99269144365349293</v>
      </c>
      <c r="BL129" s="67">
        <f t="shared" si="178"/>
        <v>0.49309642106746171</v>
      </c>
      <c r="BM129" s="67">
        <f t="shared" si="179"/>
        <v>1.0970940235187383</v>
      </c>
      <c r="BN129" s="67">
        <f t="shared" si="180"/>
        <v>2.1452523690261045</v>
      </c>
      <c r="BO129" s="66">
        <f t="shared" si="181"/>
        <v>763.56897721410985</v>
      </c>
      <c r="BP129" s="66">
        <f t="shared" si="182"/>
        <v>370.48651562273812</v>
      </c>
      <c r="BQ129" s="66">
        <f t="shared" si="183"/>
        <v>2.4451315650635502E-2</v>
      </c>
      <c r="BR129" s="66">
        <f t="shared" si="184"/>
        <v>2.3568351474362554</v>
      </c>
      <c r="BS129" s="67">
        <f t="shared" si="185"/>
        <v>0.99269144364909889</v>
      </c>
      <c r="BT129" s="67">
        <f t="shared" si="186"/>
        <v>0.49309642085708344</v>
      </c>
      <c r="BU129" s="67">
        <f t="shared" si="187"/>
        <v>1.0970940235123017</v>
      </c>
      <c r="BV129" s="67">
        <f t="shared" si="188"/>
        <v>2.1452523695945871</v>
      </c>
      <c r="BW129" s="66">
        <f t="shared" si="189"/>
        <v>763.56897702000526</v>
      </c>
      <c r="BX129" s="66">
        <f t="shared" si="190"/>
        <v>370.48651561597069</v>
      </c>
      <c r="BY129" s="66">
        <f t="shared" si="191"/>
        <v>2.4451315651082137E-2</v>
      </c>
      <c r="BZ129" s="66">
        <f t="shared" si="192"/>
        <v>2.3568351474793063</v>
      </c>
      <c r="CA129" s="67">
        <f t="shared" si="193"/>
        <v>0.99269144364896589</v>
      </c>
      <c r="CB129" s="67">
        <f t="shared" si="194"/>
        <v>0.49309642085071498</v>
      </c>
      <c r="CC129" s="67">
        <f t="shared" si="195"/>
        <v>1.0970940235121067</v>
      </c>
      <c r="CD129" s="67">
        <f t="shared" si="196"/>
        <v>2.145252369611796</v>
      </c>
      <c r="CE129" s="66">
        <f t="shared" si="197"/>
        <v>763.56897701413004</v>
      </c>
      <c r="CF129" s="66">
        <f t="shared" si="198"/>
        <v>370.48651561576582</v>
      </c>
      <c r="CG129" s="66">
        <f t="shared" si="199"/>
        <v>2.4451315651095661E-2</v>
      </c>
      <c r="CH129" s="66">
        <f t="shared" si="200"/>
        <v>2.3568351474806097</v>
      </c>
      <c r="CI129" s="67">
        <f t="shared" si="201"/>
        <v>0.99269144364896189</v>
      </c>
      <c r="CJ129" s="67">
        <f t="shared" si="202"/>
        <v>0.49309642085052219</v>
      </c>
      <c r="CK129" s="67">
        <f t="shared" si="203"/>
        <v>1.0970940235121009</v>
      </c>
      <c r="CL129" s="67">
        <f t="shared" si="204"/>
        <v>2.1452523696123169</v>
      </c>
      <c r="CM129" s="66">
        <f t="shared" si="205"/>
        <v>763.56897701395189</v>
      </c>
      <c r="CN129" s="66">
        <f t="shared" si="206"/>
        <v>370.48651561575957</v>
      </c>
      <c r="CO129" s="66">
        <f t="shared" si="207"/>
        <v>2.4451315651096074E-2</v>
      </c>
      <c r="CP129" s="66">
        <f t="shared" si="208"/>
        <v>2.3568351474806493</v>
      </c>
      <c r="CQ129" s="67">
        <f t="shared" si="209"/>
        <v>0.99269144364896178</v>
      </c>
      <c r="CR129" s="67">
        <f t="shared" si="210"/>
        <v>0.4930964208505163</v>
      </c>
      <c r="CS129" s="67">
        <f t="shared" si="211"/>
        <v>1.0970940235121007</v>
      </c>
      <c r="CT129" s="67">
        <f t="shared" si="212"/>
        <v>2.1452523696123329</v>
      </c>
      <c r="CU129" s="66">
        <f t="shared" si="213"/>
        <v>763.5689770139461</v>
      </c>
      <c r="CV129" s="66">
        <f t="shared" si="214"/>
        <v>370.48651561575934</v>
      </c>
      <c r="CW129" s="66">
        <f t="shared" si="215"/>
        <v>2.4451315651096088E-2</v>
      </c>
      <c r="CX129" s="66">
        <f t="shared" si="216"/>
        <v>2.3568351474806506</v>
      </c>
      <c r="CY129" s="67">
        <f t="shared" si="217"/>
        <v>0.99269144364896178</v>
      </c>
      <c r="CZ129" s="67">
        <f t="shared" si="218"/>
        <v>0.49309642085051614</v>
      </c>
      <c r="DA129" s="67">
        <f t="shared" si="219"/>
        <v>1.0970940235121007</v>
      </c>
      <c r="DB129" s="67">
        <f t="shared" si="220"/>
        <v>2.1452523696123338</v>
      </c>
      <c r="DC129" s="66">
        <f t="shared" si="221"/>
        <v>763.56897701394655</v>
      </c>
      <c r="DD129" s="66">
        <f t="shared" si="222"/>
        <v>370.48651561575934</v>
      </c>
      <c r="DE129" s="66">
        <f t="shared" si="223"/>
        <v>2.4451315651096088E-2</v>
      </c>
      <c r="DF129" s="66">
        <f t="shared" si="224"/>
        <v>2.3568351474806506</v>
      </c>
      <c r="DG129" s="67">
        <f t="shared" si="225"/>
        <v>0.99269144364896178</v>
      </c>
      <c r="DH129" s="67">
        <f t="shared" si="226"/>
        <v>0.49309642085051614</v>
      </c>
      <c r="DI129" s="67">
        <f t="shared" si="227"/>
        <v>1.0970940235121007</v>
      </c>
      <c r="DJ129" s="67">
        <f t="shared" si="228"/>
        <v>2.1452523696123338</v>
      </c>
      <c r="DK129" s="66">
        <f t="shared" si="229"/>
        <v>763.56897701394655</v>
      </c>
      <c r="DL129" s="66">
        <f t="shared" si="230"/>
        <v>370.48651561575934</v>
      </c>
      <c r="DM129" s="66">
        <f t="shared" si="231"/>
        <v>2.4451315651096088E-2</v>
      </c>
      <c r="DN129" s="66">
        <f t="shared" si="232"/>
        <v>2.3568351474806506</v>
      </c>
      <c r="DO129" s="67">
        <f t="shared" si="233"/>
        <v>0.99269144364896178</v>
      </c>
      <c r="DP129" s="67">
        <f t="shared" si="234"/>
        <v>0.49309642085051614</v>
      </c>
      <c r="DQ129" s="67">
        <f t="shared" si="235"/>
        <v>1.0970940235121007</v>
      </c>
      <c r="DR129" s="67">
        <f t="shared" si="236"/>
        <v>2.1452523696123338</v>
      </c>
      <c r="DS129" s="66">
        <f t="shared" si="237"/>
        <v>763.56897701394655</v>
      </c>
      <c r="DT129" s="66">
        <f t="shared" si="238"/>
        <v>370.48651561575934</v>
      </c>
      <c r="DU129" s="66">
        <f t="shared" si="239"/>
        <v>2.4451315651096088E-2</v>
      </c>
      <c r="DV129" s="66">
        <f t="shared" si="240"/>
        <v>2.3568351474806506</v>
      </c>
      <c r="DW129" s="67">
        <f t="shared" si="241"/>
        <v>0.99269144364896178</v>
      </c>
      <c r="DX129" s="67">
        <f t="shared" si="242"/>
        <v>0.49309642085051614</v>
      </c>
      <c r="DY129" s="67">
        <f t="shared" si="243"/>
        <v>1.0970940235121007</v>
      </c>
      <c r="DZ129" s="67">
        <f t="shared" si="244"/>
        <v>2.1452523696123338</v>
      </c>
      <c r="EA129" s="66">
        <f t="shared" si="245"/>
        <v>763.56897701394655</v>
      </c>
      <c r="EB129" s="66">
        <f t="shared" si="246"/>
        <v>370.48651561575934</v>
      </c>
      <c r="EC129" s="66">
        <f t="shared" si="247"/>
        <v>2.4451315651096088E-2</v>
      </c>
      <c r="ED129" s="66">
        <f t="shared" si="248"/>
        <v>2.3568351474806506</v>
      </c>
      <c r="EE129" s="67">
        <f t="shared" si="249"/>
        <v>0.99269144364896178</v>
      </c>
      <c r="EF129" s="67">
        <f t="shared" si="250"/>
        <v>0.49309642085051614</v>
      </c>
      <c r="EG129" s="67">
        <f t="shared" si="251"/>
        <v>1.0970940235121007</v>
      </c>
      <c r="EH129" s="67">
        <f t="shared" si="252"/>
        <v>2.1452523696123338</v>
      </c>
      <c r="EI129" s="66">
        <f t="shared" si="253"/>
        <v>763.56897701394655</v>
      </c>
      <c r="EJ129" s="66">
        <f t="shared" si="254"/>
        <v>370.48651561575934</v>
      </c>
      <c r="EK129" s="66">
        <f t="shared" si="255"/>
        <v>2.4451315651096088E-2</v>
      </c>
      <c r="EL129" s="66">
        <f t="shared" si="256"/>
        <v>2.3568351474806506</v>
      </c>
      <c r="EM129" s="67">
        <f t="shared" si="257"/>
        <v>0.99269144364896178</v>
      </c>
      <c r="EN129" s="67">
        <f t="shared" si="258"/>
        <v>0.49309642085051614</v>
      </c>
      <c r="EO129" s="67">
        <f t="shared" si="259"/>
        <v>1.0970940235121007</v>
      </c>
      <c r="EP129" s="67">
        <f t="shared" si="260"/>
        <v>2.1452523696123338</v>
      </c>
      <c r="EQ129" s="66">
        <f t="shared" si="261"/>
        <v>0.53449138398032137</v>
      </c>
      <c r="ER129" s="66">
        <f t="shared" si="262"/>
        <v>97.336515615759367</v>
      </c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</row>
    <row r="130" spans="19:160" x14ac:dyDescent="0.25">
      <c r="S130" s="50">
        <v>0.68</v>
      </c>
      <c r="T130" s="56">
        <f t="shared" si="134"/>
        <v>380.26291671321923</v>
      </c>
      <c r="U130" s="66">
        <f t="shared" si="135"/>
        <v>2.3822682516863876E-2</v>
      </c>
      <c r="V130" s="66">
        <f t="shared" si="136"/>
        <v>2.296241898153268</v>
      </c>
      <c r="W130" s="67">
        <f t="shared" si="137"/>
        <v>0.99287867292324961</v>
      </c>
      <c r="X130" s="67">
        <f t="shared" si="138"/>
        <v>0.50214188014790284</v>
      </c>
      <c r="Y130" s="67">
        <f t="shared" si="139"/>
        <v>1.0901708216106203</v>
      </c>
      <c r="Z130" s="67">
        <f t="shared" si="140"/>
        <v>2.1497540292060138</v>
      </c>
      <c r="AA130" s="66">
        <f t="shared" si="141"/>
        <v>774.06033472926151</v>
      </c>
      <c r="AB130" s="66">
        <f t="shared" si="142"/>
        <v>370.85026379959322</v>
      </c>
      <c r="AC130" s="66">
        <f t="shared" si="143"/>
        <v>2.4427332597749138E-2</v>
      </c>
      <c r="AD130" s="66">
        <f t="shared" si="144"/>
        <v>2.3545234476163754</v>
      </c>
      <c r="AE130" s="67">
        <f t="shared" si="145"/>
        <v>0.99269858600621108</v>
      </c>
      <c r="AF130" s="67">
        <f t="shared" si="146"/>
        <v>0.49343850673553596</v>
      </c>
      <c r="AG130" s="67">
        <f t="shared" si="147"/>
        <v>1.0899403442889743</v>
      </c>
      <c r="AH130" s="67">
        <f t="shared" si="148"/>
        <v>2.173702660940894</v>
      </c>
      <c r="AI130" s="66">
        <f t="shared" si="149"/>
        <v>766.5528995428316</v>
      </c>
      <c r="AJ130" s="66">
        <f t="shared" si="150"/>
        <v>370.59038503318629</v>
      </c>
      <c r="AK130" s="66">
        <f t="shared" si="151"/>
        <v>2.4444462413628056E-2</v>
      </c>
      <c r="AL130" s="66">
        <f t="shared" si="152"/>
        <v>2.3561745715358153</v>
      </c>
      <c r="AM130" s="67">
        <f t="shared" si="153"/>
        <v>0.99269348459611861</v>
      </c>
      <c r="AN130" s="67">
        <f t="shared" si="154"/>
        <v>0.49319414882393803</v>
      </c>
      <c r="AO130" s="67">
        <f t="shared" si="155"/>
        <v>1.0899328787218874</v>
      </c>
      <c r="AP130" s="67">
        <f t="shared" si="156"/>
        <v>2.174372501755454</v>
      </c>
      <c r="AQ130" s="66">
        <f t="shared" si="157"/>
        <v>766.33036857237676</v>
      </c>
      <c r="AR130" s="66">
        <f t="shared" si="158"/>
        <v>370.58265020297722</v>
      </c>
      <c r="AS130" s="66">
        <f t="shared" si="159"/>
        <v>2.44449726203693E-2</v>
      </c>
      <c r="AT130" s="66">
        <f t="shared" si="160"/>
        <v>2.3562237497967078</v>
      </c>
      <c r="AU130" s="67">
        <f t="shared" si="161"/>
        <v>0.99269333265245785</v>
      </c>
      <c r="AV130" s="67">
        <f t="shared" si="162"/>
        <v>0.49318687254845689</v>
      </c>
      <c r="AW130" s="67">
        <f t="shared" si="163"/>
        <v>1.0899326555863622</v>
      </c>
      <c r="AX130" s="67">
        <f t="shared" si="164"/>
        <v>2.1743924454111054</v>
      </c>
      <c r="AY130" s="66">
        <f t="shared" si="165"/>
        <v>766.32373209871423</v>
      </c>
      <c r="AZ130" s="66">
        <f t="shared" si="166"/>
        <v>370.58241950131901</v>
      </c>
      <c r="BA130" s="66">
        <f t="shared" si="167"/>
        <v>2.444498783829498E-2</v>
      </c>
      <c r="BB130" s="66">
        <f t="shared" si="168"/>
        <v>2.356225216635655</v>
      </c>
      <c r="BC130" s="67">
        <f t="shared" si="169"/>
        <v>0.99269332812043787</v>
      </c>
      <c r="BD130" s="67">
        <f t="shared" si="170"/>
        <v>0.49318665552079077</v>
      </c>
      <c r="BE130" s="67">
        <f t="shared" si="171"/>
        <v>1.0899326489302148</v>
      </c>
      <c r="BF130" s="67">
        <f t="shared" si="172"/>
        <v>2.1743930402635558</v>
      </c>
      <c r="BG130" s="66">
        <f t="shared" si="173"/>
        <v>766.323534145243</v>
      </c>
      <c r="BH130" s="66">
        <f t="shared" si="174"/>
        <v>370.58241261989929</v>
      </c>
      <c r="BI130" s="66">
        <f t="shared" si="175"/>
        <v>2.4444988292218899E-2</v>
      </c>
      <c r="BJ130" s="66">
        <f t="shared" si="176"/>
        <v>2.3562252603888769</v>
      </c>
      <c r="BK130" s="67">
        <f t="shared" si="177"/>
        <v>0.99269332798525567</v>
      </c>
      <c r="BL130" s="67">
        <f t="shared" si="178"/>
        <v>0.49318664904723925</v>
      </c>
      <c r="BM130" s="67">
        <f t="shared" si="179"/>
        <v>1.0899326487316732</v>
      </c>
      <c r="BN130" s="67">
        <f t="shared" si="180"/>
        <v>2.1743930580069515</v>
      </c>
      <c r="BO130" s="66">
        <f t="shared" si="181"/>
        <v>766.32352824063241</v>
      </c>
      <c r="BP130" s="66">
        <f t="shared" si="182"/>
        <v>370.58241241463838</v>
      </c>
      <c r="BQ130" s="66">
        <f t="shared" si="183"/>
        <v>2.4444988305758669E-2</v>
      </c>
      <c r="BR130" s="66">
        <f t="shared" si="184"/>
        <v>2.3562252616939605</v>
      </c>
      <c r="BS130" s="67">
        <f t="shared" si="185"/>
        <v>0.99269332798122345</v>
      </c>
      <c r="BT130" s="67">
        <f t="shared" si="186"/>
        <v>0.49318664885414432</v>
      </c>
      <c r="BU130" s="67">
        <f t="shared" si="187"/>
        <v>1.0899326487257508</v>
      </c>
      <c r="BV130" s="67">
        <f t="shared" si="188"/>
        <v>2.1743930585362059</v>
      </c>
      <c r="BW130" s="66">
        <f t="shared" si="189"/>
        <v>766.32352806450808</v>
      </c>
      <c r="BX130" s="66">
        <f t="shared" si="190"/>
        <v>370.58241240851578</v>
      </c>
      <c r="BY130" s="66">
        <f t="shared" si="191"/>
        <v>2.4444988306162541E-2</v>
      </c>
      <c r="BZ130" s="66">
        <f t="shared" si="192"/>
        <v>2.3562252617328894</v>
      </c>
      <c r="CA130" s="67">
        <f t="shared" si="193"/>
        <v>0.9926933279811031</v>
      </c>
      <c r="CB130" s="67">
        <f t="shared" si="194"/>
        <v>0.49318664884838453</v>
      </c>
      <c r="CC130" s="67">
        <f t="shared" si="195"/>
        <v>1.0899326487255743</v>
      </c>
      <c r="CD130" s="67">
        <f t="shared" si="196"/>
        <v>2.1743930585519933</v>
      </c>
      <c r="CE130" s="66">
        <f t="shared" si="197"/>
        <v>766.32352805925507</v>
      </c>
      <c r="CF130" s="66">
        <f t="shared" si="198"/>
        <v>370.5824124083332</v>
      </c>
      <c r="CG130" s="66">
        <f t="shared" si="199"/>
        <v>2.4444988306174583E-2</v>
      </c>
      <c r="CH130" s="66">
        <f t="shared" si="200"/>
        <v>2.3562252617340502</v>
      </c>
      <c r="CI130" s="67">
        <f t="shared" si="201"/>
        <v>0.99269332798109955</v>
      </c>
      <c r="CJ130" s="67">
        <f t="shared" si="202"/>
        <v>0.49318664884821278</v>
      </c>
      <c r="CK130" s="67">
        <f t="shared" si="203"/>
        <v>1.0899326487255689</v>
      </c>
      <c r="CL130" s="67">
        <f t="shared" si="204"/>
        <v>2.1743930585524636</v>
      </c>
      <c r="CM130" s="66">
        <f t="shared" si="205"/>
        <v>766.32352805909795</v>
      </c>
      <c r="CN130" s="66">
        <f t="shared" si="206"/>
        <v>370.58241240832774</v>
      </c>
      <c r="CO130" s="66">
        <f t="shared" si="207"/>
        <v>2.444498830617494E-2</v>
      </c>
      <c r="CP130" s="66">
        <f t="shared" si="208"/>
        <v>2.3562252617340844</v>
      </c>
      <c r="CQ130" s="67">
        <f t="shared" si="209"/>
        <v>0.99269332798109944</v>
      </c>
      <c r="CR130" s="67">
        <f t="shared" si="210"/>
        <v>0.49318664884820773</v>
      </c>
      <c r="CS130" s="67">
        <f t="shared" si="211"/>
        <v>1.0899326487255687</v>
      </c>
      <c r="CT130" s="67">
        <f t="shared" si="212"/>
        <v>2.1743930585524773</v>
      </c>
      <c r="CU130" s="66">
        <f t="shared" si="213"/>
        <v>766.32352805909329</v>
      </c>
      <c r="CV130" s="66">
        <f t="shared" si="214"/>
        <v>370.58241240832763</v>
      </c>
      <c r="CW130" s="66">
        <f t="shared" si="215"/>
        <v>2.4444988306174947E-2</v>
      </c>
      <c r="CX130" s="66">
        <f t="shared" si="216"/>
        <v>2.3562252617340853</v>
      </c>
      <c r="CY130" s="67">
        <f t="shared" si="217"/>
        <v>0.99269332798109944</v>
      </c>
      <c r="CZ130" s="67">
        <f t="shared" si="218"/>
        <v>0.49318664884820762</v>
      </c>
      <c r="DA130" s="67">
        <f t="shared" si="219"/>
        <v>1.0899326487255687</v>
      </c>
      <c r="DB130" s="67">
        <f t="shared" si="220"/>
        <v>2.1743930585524778</v>
      </c>
      <c r="DC130" s="66">
        <f t="shared" si="221"/>
        <v>766.32352805909375</v>
      </c>
      <c r="DD130" s="66">
        <f t="shared" si="222"/>
        <v>370.58241240832763</v>
      </c>
      <c r="DE130" s="66">
        <f t="shared" si="223"/>
        <v>2.4444988306174947E-2</v>
      </c>
      <c r="DF130" s="66">
        <f t="shared" si="224"/>
        <v>2.3562252617340853</v>
      </c>
      <c r="DG130" s="67">
        <f t="shared" si="225"/>
        <v>0.99269332798109944</v>
      </c>
      <c r="DH130" s="67">
        <f t="shared" si="226"/>
        <v>0.49318664884820762</v>
      </c>
      <c r="DI130" s="67">
        <f t="shared" si="227"/>
        <v>1.0899326487255687</v>
      </c>
      <c r="DJ130" s="67">
        <f t="shared" si="228"/>
        <v>2.1743930585524778</v>
      </c>
      <c r="DK130" s="66">
        <f t="shared" si="229"/>
        <v>766.32352805909375</v>
      </c>
      <c r="DL130" s="66">
        <f t="shared" si="230"/>
        <v>370.58241240832763</v>
      </c>
      <c r="DM130" s="66">
        <f t="shared" si="231"/>
        <v>2.4444988306174947E-2</v>
      </c>
      <c r="DN130" s="66">
        <f t="shared" si="232"/>
        <v>2.3562252617340853</v>
      </c>
      <c r="DO130" s="67">
        <f t="shared" si="233"/>
        <v>0.99269332798109944</v>
      </c>
      <c r="DP130" s="67">
        <f t="shared" si="234"/>
        <v>0.49318664884820762</v>
      </c>
      <c r="DQ130" s="67">
        <f t="shared" si="235"/>
        <v>1.0899326487255687</v>
      </c>
      <c r="DR130" s="67">
        <f t="shared" si="236"/>
        <v>2.1743930585524778</v>
      </c>
      <c r="DS130" s="66">
        <f t="shared" si="237"/>
        <v>766.32352805909375</v>
      </c>
      <c r="DT130" s="66">
        <f t="shared" si="238"/>
        <v>370.58241240832763</v>
      </c>
      <c r="DU130" s="66">
        <f t="shared" si="239"/>
        <v>2.4444988306174947E-2</v>
      </c>
      <c r="DV130" s="66">
        <f t="shared" si="240"/>
        <v>2.3562252617340853</v>
      </c>
      <c r="DW130" s="67">
        <f t="shared" si="241"/>
        <v>0.99269332798109944</v>
      </c>
      <c r="DX130" s="67">
        <f t="shared" si="242"/>
        <v>0.49318664884820762</v>
      </c>
      <c r="DY130" s="67">
        <f t="shared" si="243"/>
        <v>1.0899326487255687</v>
      </c>
      <c r="DZ130" s="67">
        <f t="shared" si="244"/>
        <v>2.1743930585524778</v>
      </c>
      <c r="EA130" s="66">
        <f t="shared" si="245"/>
        <v>766.32352805909375</v>
      </c>
      <c r="EB130" s="66">
        <f t="shared" si="246"/>
        <v>370.58241240832763</v>
      </c>
      <c r="EC130" s="66">
        <f t="shared" si="247"/>
        <v>2.4444988306174947E-2</v>
      </c>
      <c r="ED130" s="66">
        <f t="shared" si="248"/>
        <v>2.3562252617340853</v>
      </c>
      <c r="EE130" s="67">
        <f t="shared" si="249"/>
        <v>0.99269332798109944</v>
      </c>
      <c r="EF130" s="67">
        <f t="shared" si="250"/>
        <v>0.49318664884820762</v>
      </c>
      <c r="EG130" s="67">
        <f t="shared" si="251"/>
        <v>1.0899326487255687</v>
      </c>
      <c r="EH130" s="67">
        <f t="shared" si="252"/>
        <v>2.1743930585524778</v>
      </c>
      <c r="EI130" s="66">
        <f t="shared" si="253"/>
        <v>766.32352805909375</v>
      </c>
      <c r="EJ130" s="66">
        <f t="shared" si="254"/>
        <v>370.58241240832763</v>
      </c>
      <c r="EK130" s="66">
        <f t="shared" si="255"/>
        <v>2.4444988306174947E-2</v>
      </c>
      <c r="EL130" s="66">
        <f t="shared" si="256"/>
        <v>2.3562252617340853</v>
      </c>
      <c r="EM130" s="67">
        <f t="shared" si="257"/>
        <v>0.99269332798109944</v>
      </c>
      <c r="EN130" s="67">
        <f t="shared" si="258"/>
        <v>0.49318664884820762</v>
      </c>
      <c r="EO130" s="67">
        <f t="shared" si="259"/>
        <v>1.0899326487255687</v>
      </c>
      <c r="EP130" s="67">
        <f t="shared" si="260"/>
        <v>2.1743930585524778</v>
      </c>
      <c r="EQ130" s="66">
        <f t="shared" si="261"/>
        <v>0.54087202080789742</v>
      </c>
      <c r="ER130" s="66">
        <f t="shared" si="262"/>
        <v>97.43241240832765</v>
      </c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</row>
    <row r="131" spans="19:160" x14ac:dyDescent="0.25">
      <c r="S131" s="50">
        <v>0.69</v>
      </c>
      <c r="T131" s="56">
        <f t="shared" si="134"/>
        <v>380.23045926583154</v>
      </c>
      <c r="U131" s="66">
        <f t="shared" si="135"/>
        <v>2.382471608215456E-2</v>
      </c>
      <c r="V131" s="66">
        <f t="shared" si="136"/>
        <v>2.29643791125212</v>
      </c>
      <c r="W131" s="67">
        <f t="shared" si="137"/>
        <v>0.99287806719835225</v>
      </c>
      <c r="X131" s="67">
        <f t="shared" si="138"/>
        <v>0.50211235310026725</v>
      </c>
      <c r="Y131" s="67">
        <f t="shared" si="139"/>
        <v>1.0833935306974734</v>
      </c>
      <c r="Z131" s="67">
        <f t="shared" si="140"/>
        <v>2.1791834126768999</v>
      </c>
      <c r="AA131" s="66">
        <f t="shared" si="141"/>
        <v>776.8223056239724</v>
      </c>
      <c r="AB131" s="66">
        <f t="shared" si="142"/>
        <v>370.94535503178918</v>
      </c>
      <c r="AC131" s="66">
        <f t="shared" si="143"/>
        <v>2.442107069117861E-2</v>
      </c>
      <c r="AD131" s="66">
        <f t="shared" si="144"/>
        <v>2.3539198693997161</v>
      </c>
      <c r="AE131" s="67">
        <f t="shared" si="145"/>
        <v>0.99270045086370218</v>
      </c>
      <c r="AF131" s="67">
        <f t="shared" si="146"/>
        <v>0.49352786344553429</v>
      </c>
      <c r="AG131" s="67">
        <f t="shared" si="147"/>
        <v>1.0831646176588658</v>
      </c>
      <c r="AH131" s="67">
        <f t="shared" si="148"/>
        <v>2.20314224648184</v>
      </c>
      <c r="AI131" s="66">
        <f t="shared" si="149"/>
        <v>769.50151250791055</v>
      </c>
      <c r="AJ131" s="66">
        <f t="shared" si="150"/>
        <v>370.69270152487866</v>
      </c>
      <c r="AK131" s="66">
        <f t="shared" si="151"/>
        <v>2.443771539210543E-2</v>
      </c>
      <c r="AL131" s="66">
        <f t="shared" si="152"/>
        <v>2.3555242336279401</v>
      </c>
      <c r="AM131" s="67">
        <f t="shared" si="153"/>
        <v>0.99269549391544387</v>
      </c>
      <c r="AN131" s="67">
        <f t="shared" si="154"/>
        <v>0.49329038106643081</v>
      </c>
      <c r="AO131" s="67">
        <f t="shared" si="155"/>
        <v>1.0831574071025185</v>
      </c>
      <c r="AP131" s="67">
        <f t="shared" si="156"/>
        <v>2.2038022742045325</v>
      </c>
      <c r="AQ131" s="66">
        <f t="shared" si="157"/>
        <v>769.28785590475979</v>
      </c>
      <c r="AR131" s="66">
        <f t="shared" si="158"/>
        <v>370.6852984356866</v>
      </c>
      <c r="AS131" s="66">
        <f t="shared" si="159"/>
        <v>2.4438203446494049E-2</v>
      </c>
      <c r="AT131" s="66">
        <f t="shared" si="160"/>
        <v>2.3555712766481767</v>
      </c>
      <c r="AU131" s="67">
        <f t="shared" si="161"/>
        <v>0.99269534856863684</v>
      </c>
      <c r="AV131" s="67">
        <f t="shared" si="162"/>
        <v>0.49328341935474218</v>
      </c>
      <c r="AW131" s="67">
        <f t="shared" si="163"/>
        <v>1.0831571950151517</v>
      </c>
      <c r="AX131" s="67">
        <f t="shared" si="164"/>
        <v>2.203821620293982</v>
      </c>
      <c r="AY131" s="66">
        <f t="shared" si="165"/>
        <v>769.28158331843997</v>
      </c>
      <c r="AZ131" s="66">
        <f t="shared" si="166"/>
        <v>370.68508106849686</v>
      </c>
      <c r="BA131" s="66">
        <f t="shared" si="167"/>
        <v>2.4438217776888975E-2</v>
      </c>
      <c r="BB131" s="66">
        <f t="shared" si="168"/>
        <v>2.3555726579390206</v>
      </c>
      <c r="BC131" s="67">
        <f t="shared" si="169"/>
        <v>0.99269534430092188</v>
      </c>
      <c r="BD131" s="67">
        <f t="shared" si="170"/>
        <v>0.49328321494442334</v>
      </c>
      <c r="BE131" s="67">
        <f t="shared" si="171"/>
        <v>1.0831571887872127</v>
      </c>
      <c r="BF131" s="67">
        <f t="shared" si="172"/>
        <v>2.2038221883333016</v>
      </c>
      <c r="BG131" s="66">
        <f t="shared" si="173"/>
        <v>769.28139913424616</v>
      </c>
      <c r="BH131" s="66">
        <f t="shared" si="174"/>
        <v>370.6850746858446</v>
      </c>
      <c r="BI131" s="66">
        <f t="shared" si="175"/>
        <v>2.4438218197679173E-2</v>
      </c>
      <c r="BJ131" s="66">
        <f t="shared" si="176"/>
        <v>2.3555726984985204</v>
      </c>
      <c r="BK131" s="67">
        <f t="shared" si="177"/>
        <v>0.99269534417560701</v>
      </c>
      <c r="BL131" s="67">
        <f t="shared" si="178"/>
        <v>0.49328320894222727</v>
      </c>
      <c r="BM131" s="67">
        <f t="shared" si="179"/>
        <v>1.0831571886043383</v>
      </c>
      <c r="BN131" s="67">
        <f t="shared" si="180"/>
        <v>2.2038222050129055</v>
      </c>
      <c r="BO131" s="66">
        <f t="shared" si="181"/>
        <v>769.2813937259524</v>
      </c>
      <c r="BP131" s="66">
        <f t="shared" si="182"/>
        <v>370.68507449842753</v>
      </c>
      <c r="BQ131" s="66">
        <f t="shared" si="183"/>
        <v>2.443821821003505E-2</v>
      </c>
      <c r="BR131" s="66">
        <f t="shared" si="184"/>
        <v>2.3555726996894895</v>
      </c>
      <c r="BS131" s="67">
        <f t="shared" si="185"/>
        <v>0.99269534417192729</v>
      </c>
      <c r="BT131" s="67">
        <f t="shared" si="186"/>
        <v>0.4932832087659817</v>
      </c>
      <c r="BU131" s="67">
        <f t="shared" si="187"/>
        <v>1.0831571885989684</v>
      </c>
      <c r="BV131" s="67">
        <f t="shared" si="188"/>
        <v>2.2038222055026768</v>
      </c>
      <c r="BW131" s="66">
        <f t="shared" si="189"/>
        <v>769.28139356714587</v>
      </c>
      <c r="BX131" s="66">
        <f t="shared" si="190"/>
        <v>370.68507449292417</v>
      </c>
      <c r="BY131" s="66">
        <f t="shared" si="191"/>
        <v>2.4438218210397874E-2</v>
      </c>
      <c r="BZ131" s="66">
        <f t="shared" si="192"/>
        <v>2.3555726997244615</v>
      </c>
      <c r="CA131" s="67">
        <f t="shared" si="193"/>
        <v>0.99269534417181926</v>
      </c>
      <c r="CB131" s="67">
        <f t="shared" si="194"/>
        <v>0.49328320876080639</v>
      </c>
      <c r="CC131" s="67">
        <f t="shared" si="195"/>
        <v>1.0831571885988107</v>
      </c>
      <c r="CD131" s="67">
        <f t="shared" si="196"/>
        <v>2.2038222055170591</v>
      </c>
      <c r="CE131" s="66">
        <f t="shared" si="197"/>
        <v>769.28139356248278</v>
      </c>
      <c r="CF131" s="66">
        <f t="shared" si="198"/>
        <v>370.68507449276262</v>
      </c>
      <c r="CG131" s="66">
        <f t="shared" si="199"/>
        <v>2.4438218210408522E-2</v>
      </c>
      <c r="CH131" s="66">
        <f t="shared" si="200"/>
        <v>2.3555726997254882</v>
      </c>
      <c r="CI131" s="67">
        <f t="shared" si="201"/>
        <v>0.99269534417181604</v>
      </c>
      <c r="CJ131" s="67">
        <f t="shared" si="202"/>
        <v>0.49328320876065446</v>
      </c>
      <c r="CK131" s="67">
        <f t="shared" si="203"/>
        <v>1.0831571885988061</v>
      </c>
      <c r="CL131" s="67">
        <f t="shared" si="204"/>
        <v>2.203822205517481</v>
      </c>
      <c r="CM131" s="66">
        <f t="shared" si="205"/>
        <v>769.28139356234567</v>
      </c>
      <c r="CN131" s="66">
        <f t="shared" si="206"/>
        <v>370.68507449275785</v>
      </c>
      <c r="CO131" s="66">
        <f t="shared" si="207"/>
        <v>2.4438218210408837E-2</v>
      </c>
      <c r="CP131" s="66">
        <f t="shared" si="208"/>
        <v>2.3555726997255184</v>
      </c>
      <c r="CQ131" s="67">
        <f t="shared" si="209"/>
        <v>0.99269534417181593</v>
      </c>
      <c r="CR131" s="67">
        <f t="shared" si="210"/>
        <v>0.49328320876064996</v>
      </c>
      <c r="CS131" s="67">
        <f t="shared" si="211"/>
        <v>1.0831571885988061</v>
      </c>
      <c r="CT131" s="67">
        <f t="shared" si="212"/>
        <v>2.203822205517493</v>
      </c>
      <c r="CU131" s="66">
        <f t="shared" si="213"/>
        <v>769.28139356234112</v>
      </c>
      <c r="CV131" s="66">
        <f t="shared" si="214"/>
        <v>370.68507449275774</v>
      </c>
      <c r="CW131" s="66">
        <f t="shared" si="215"/>
        <v>2.4438218210408844E-2</v>
      </c>
      <c r="CX131" s="66">
        <f t="shared" si="216"/>
        <v>2.3555726997255193</v>
      </c>
      <c r="CY131" s="67">
        <f t="shared" si="217"/>
        <v>0.99269534417181593</v>
      </c>
      <c r="CZ131" s="67">
        <f t="shared" si="218"/>
        <v>0.49328320876064985</v>
      </c>
      <c r="DA131" s="67">
        <f t="shared" si="219"/>
        <v>1.0831571885988061</v>
      </c>
      <c r="DB131" s="67">
        <f t="shared" si="220"/>
        <v>2.2038222055174934</v>
      </c>
      <c r="DC131" s="66">
        <f t="shared" si="221"/>
        <v>769.28139356234158</v>
      </c>
      <c r="DD131" s="66">
        <f t="shared" si="222"/>
        <v>370.68507449275774</v>
      </c>
      <c r="DE131" s="66">
        <f t="shared" si="223"/>
        <v>2.4438218210408844E-2</v>
      </c>
      <c r="DF131" s="66">
        <f t="shared" si="224"/>
        <v>2.3555726997255193</v>
      </c>
      <c r="DG131" s="67">
        <f t="shared" si="225"/>
        <v>0.99269534417181593</v>
      </c>
      <c r="DH131" s="67">
        <f t="shared" si="226"/>
        <v>0.49328320876064985</v>
      </c>
      <c r="DI131" s="67">
        <f t="shared" si="227"/>
        <v>1.0831571885988061</v>
      </c>
      <c r="DJ131" s="67">
        <f t="shared" si="228"/>
        <v>2.2038222055174934</v>
      </c>
      <c r="DK131" s="66">
        <f t="shared" si="229"/>
        <v>769.28139356234158</v>
      </c>
      <c r="DL131" s="66">
        <f t="shared" si="230"/>
        <v>370.68507449275774</v>
      </c>
      <c r="DM131" s="66">
        <f t="shared" si="231"/>
        <v>2.4438218210408844E-2</v>
      </c>
      <c r="DN131" s="66">
        <f t="shared" si="232"/>
        <v>2.3555726997255193</v>
      </c>
      <c r="DO131" s="67">
        <f t="shared" si="233"/>
        <v>0.99269534417181593</v>
      </c>
      <c r="DP131" s="67">
        <f t="shared" si="234"/>
        <v>0.49328320876064985</v>
      </c>
      <c r="DQ131" s="67">
        <f t="shared" si="235"/>
        <v>1.0831571885988061</v>
      </c>
      <c r="DR131" s="67">
        <f t="shared" si="236"/>
        <v>2.2038222055174934</v>
      </c>
      <c r="DS131" s="66">
        <f t="shared" si="237"/>
        <v>769.28139356234158</v>
      </c>
      <c r="DT131" s="66">
        <f t="shared" si="238"/>
        <v>370.68507449275774</v>
      </c>
      <c r="DU131" s="66">
        <f t="shared" si="239"/>
        <v>2.4438218210408844E-2</v>
      </c>
      <c r="DV131" s="66">
        <f t="shared" si="240"/>
        <v>2.3555726997255193</v>
      </c>
      <c r="DW131" s="67">
        <f t="shared" si="241"/>
        <v>0.99269534417181593</v>
      </c>
      <c r="DX131" s="67">
        <f t="shared" si="242"/>
        <v>0.49328320876064985</v>
      </c>
      <c r="DY131" s="67">
        <f t="shared" si="243"/>
        <v>1.0831571885988061</v>
      </c>
      <c r="DZ131" s="67">
        <f t="shared" si="244"/>
        <v>2.2038222055174934</v>
      </c>
      <c r="EA131" s="66">
        <f t="shared" si="245"/>
        <v>769.28139356234158</v>
      </c>
      <c r="EB131" s="66">
        <f t="shared" si="246"/>
        <v>370.68507449275774</v>
      </c>
      <c r="EC131" s="66">
        <f t="shared" si="247"/>
        <v>2.4438218210408844E-2</v>
      </c>
      <c r="ED131" s="66">
        <f t="shared" si="248"/>
        <v>2.3555726997255193</v>
      </c>
      <c r="EE131" s="67">
        <f t="shared" si="249"/>
        <v>0.99269534417181593</v>
      </c>
      <c r="EF131" s="67">
        <f t="shared" si="250"/>
        <v>0.49328320876064985</v>
      </c>
      <c r="EG131" s="67">
        <f t="shared" si="251"/>
        <v>1.0831571885988061</v>
      </c>
      <c r="EH131" s="67">
        <f t="shared" si="252"/>
        <v>2.2038222055174934</v>
      </c>
      <c r="EI131" s="66">
        <f t="shared" si="253"/>
        <v>769.28139356234158</v>
      </c>
      <c r="EJ131" s="66">
        <f t="shared" si="254"/>
        <v>370.68507449275774</v>
      </c>
      <c r="EK131" s="66">
        <f t="shared" si="255"/>
        <v>2.4438218210408844E-2</v>
      </c>
      <c r="EL131" s="66">
        <f t="shared" si="256"/>
        <v>2.3555726997255193</v>
      </c>
      <c r="EM131" s="67">
        <f t="shared" si="257"/>
        <v>0.99269534417181593</v>
      </c>
      <c r="EN131" s="67">
        <f t="shared" si="258"/>
        <v>0.49328320876064985</v>
      </c>
      <c r="EO131" s="67">
        <f t="shared" si="259"/>
        <v>1.0831571885988061</v>
      </c>
      <c r="EP131" s="67">
        <f t="shared" si="260"/>
        <v>2.2038222055174934</v>
      </c>
      <c r="EQ131" s="66">
        <f t="shared" si="261"/>
        <v>0.54751949480908824</v>
      </c>
      <c r="ER131" s="66">
        <f t="shared" si="262"/>
        <v>97.535074492757758</v>
      </c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</row>
    <row r="132" spans="19:160" x14ac:dyDescent="0.25">
      <c r="S132" s="61">
        <v>0.7</v>
      </c>
      <c r="T132" s="64">
        <f t="shared" si="134"/>
        <v>380.19800181844374</v>
      </c>
      <c r="U132" s="61">
        <f t="shared" si="135"/>
        <v>2.3826749994655592E-2</v>
      </c>
      <c r="V132" s="61">
        <f t="shared" si="136"/>
        <v>2.2966339578181918</v>
      </c>
      <c r="W132" s="65">
        <f t="shared" si="137"/>
        <v>0.99287746137040322</v>
      </c>
      <c r="X132" s="65">
        <f t="shared" si="138"/>
        <v>0.50208282274789218</v>
      </c>
      <c r="Y132" s="65">
        <f t="shared" si="139"/>
        <v>1.0769825445489956</v>
      </c>
      <c r="Z132" s="65">
        <f t="shared" si="140"/>
        <v>2.2089340013261709</v>
      </c>
      <c r="AA132" s="61">
        <f t="shared" si="141"/>
        <v>779.78936722391541</v>
      </c>
      <c r="AB132" s="61">
        <f t="shared" si="142"/>
        <v>371.04720028083921</v>
      </c>
      <c r="AC132" s="61">
        <f t="shared" si="143"/>
        <v>2.4414367581642334E-2</v>
      </c>
      <c r="AD132" s="61">
        <f t="shared" si="144"/>
        <v>2.3532737641194141</v>
      </c>
      <c r="AE132" s="65">
        <f t="shared" si="145"/>
        <v>0.99270244711966704</v>
      </c>
      <c r="AF132" s="65">
        <f t="shared" si="146"/>
        <v>0.49362353400478726</v>
      </c>
      <c r="AG132" s="65">
        <f t="shared" si="147"/>
        <v>1.0767576600464837</v>
      </c>
      <c r="AH132" s="65">
        <f t="shared" si="148"/>
        <v>2.2328696933533836</v>
      </c>
      <c r="AI132" s="61">
        <f t="shared" si="149"/>
        <v>772.66252996983417</v>
      </c>
      <c r="AJ132" s="61">
        <f t="shared" si="150"/>
        <v>370.80203350872057</v>
      </c>
      <c r="AK132" s="61">
        <f t="shared" si="151"/>
        <v>2.443050986553617E-2</v>
      </c>
      <c r="AL132" s="61">
        <f t="shared" si="152"/>
        <v>2.3548297009280694</v>
      </c>
      <c r="AM132" s="65">
        <f t="shared" si="153"/>
        <v>0.99269763978589021</v>
      </c>
      <c r="AN132" s="65">
        <f t="shared" si="154"/>
        <v>0.49339317366503671</v>
      </c>
      <c r="AO132" s="65">
        <f t="shared" si="155"/>
        <v>1.07675076494739</v>
      </c>
      <c r="AP132" s="65">
        <f t="shared" si="156"/>
        <v>2.2335185246329914</v>
      </c>
      <c r="AQ132" s="61">
        <f t="shared" si="157"/>
        <v>772.45794252135033</v>
      </c>
      <c r="AR132" s="61">
        <f t="shared" si="158"/>
        <v>370.79496838488615</v>
      </c>
      <c r="AS132" s="61">
        <f t="shared" si="159"/>
        <v>2.4430975364240992E-2</v>
      </c>
      <c r="AT132" s="61">
        <f t="shared" si="160"/>
        <v>2.3548745698310065</v>
      </c>
      <c r="AU132" s="65">
        <f t="shared" si="161"/>
        <v>0.99269750115606015</v>
      </c>
      <c r="AV132" s="65">
        <f t="shared" si="162"/>
        <v>0.49338653230660967</v>
      </c>
      <c r="AW132" s="65">
        <f t="shared" si="163"/>
        <v>1.0767505655539018</v>
      </c>
      <c r="AX132" s="65">
        <f t="shared" si="164"/>
        <v>2.2335372281649009</v>
      </c>
      <c r="AY132" s="61">
        <f t="shared" si="165"/>
        <v>772.4520356871958</v>
      </c>
      <c r="AZ132" s="61">
        <f t="shared" si="166"/>
        <v>370.79476437844778</v>
      </c>
      <c r="BA132" s="61">
        <f t="shared" si="167"/>
        <v>2.4430988805844673E-2</v>
      </c>
      <c r="BB132" s="61">
        <f t="shared" si="168"/>
        <v>2.3548758654522506</v>
      </c>
      <c r="BC132" s="65">
        <f t="shared" si="169"/>
        <v>0.99269749715302624</v>
      </c>
      <c r="BD132" s="65">
        <f t="shared" si="170"/>
        <v>0.49338634053402514</v>
      </c>
      <c r="BE132" s="65">
        <f t="shared" si="171"/>
        <v>1.0767505597958096</v>
      </c>
      <c r="BF132" s="65">
        <f t="shared" si="172"/>
        <v>2.2335377682367876</v>
      </c>
      <c r="BG132" s="61">
        <f t="shared" si="173"/>
        <v>772.45186511727604</v>
      </c>
      <c r="BH132" s="61">
        <f t="shared" si="174"/>
        <v>370.79475848739457</v>
      </c>
      <c r="BI132" s="61">
        <f t="shared" si="175"/>
        <v>2.44309891939954E-2</v>
      </c>
      <c r="BJ132" s="61">
        <f t="shared" si="176"/>
        <v>2.3548759028656678</v>
      </c>
      <c r="BK132" s="65">
        <f t="shared" si="177"/>
        <v>0.99269749703743138</v>
      </c>
      <c r="BL132" s="65">
        <f t="shared" si="178"/>
        <v>0.49338633499624446</v>
      </c>
      <c r="BM132" s="65">
        <f t="shared" si="179"/>
        <v>1.0767505596295339</v>
      </c>
      <c r="BN132" s="65">
        <f t="shared" si="180"/>
        <v>2.23353778383234</v>
      </c>
      <c r="BO132" s="61">
        <f t="shared" si="181"/>
        <v>772.45186019175446</v>
      </c>
      <c r="BP132" s="61">
        <f t="shared" si="182"/>
        <v>370.7947583172795</v>
      </c>
      <c r="BQ132" s="61">
        <f t="shared" si="183"/>
        <v>2.4430989205203972E-2</v>
      </c>
      <c r="BR132" s="61">
        <f t="shared" si="184"/>
        <v>2.3548759039460498</v>
      </c>
      <c r="BS132" s="65">
        <f t="shared" si="185"/>
        <v>0.99269749703409338</v>
      </c>
      <c r="BT132" s="65">
        <f t="shared" si="186"/>
        <v>0.49338633483633076</v>
      </c>
      <c r="BU132" s="65">
        <f t="shared" si="187"/>
        <v>1.0767505596247324</v>
      </c>
      <c r="BV132" s="65">
        <f t="shared" si="188"/>
        <v>2.2335377842826909</v>
      </c>
      <c r="BW132" s="61">
        <f t="shared" si="189"/>
        <v>772.45186004952052</v>
      </c>
      <c r="BX132" s="61">
        <f t="shared" si="190"/>
        <v>370.79475831236721</v>
      </c>
      <c r="BY132" s="61">
        <f t="shared" si="191"/>
        <v>2.4430989205527633E-2</v>
      </c>
      <c r="BZ132" s="61">
        <f t="shared" si="192"/>
        <v>2.3548759039772471</v>
      </c>
      <c r="CA132" s="65">
        <f t="shared" si="193"/>
        <v>0.99269749703399701</v>
      </c>
      <c r="CB132" s="65">
        <f t="shared" si="194"/>
        <v>0.49338633483171307</v>
      </c>
      <c r="CC132" s="65">
        <f t="shared" si="195"/>
        <v>1.0767505596245937</v>
      </c>
      <c r="CD132" s="65">
        <f t="shared" si="196"/>
        <v>2.2335377842956947</v>
      </c>
      <c r="CE132" s="61">
        <f t="shared" si="197"/>
        <v>772.45186004541313</v>
      </c>
      <c r="CF132" s="61">
        <f t="shared" si="198"/>
        <v>370.79475831222533</v>
      </c>
      <c r="CG132" s="61">
        <f t="shared" si="199"/>
        <v>2.4430989205536983E-2</v>
      </c>
      <c r="CH132" s="61">
        <f t="shared" si="200"/>
        <v>2.3548759039781482</v>
      </c>
      <c r="CI132" s="65">
        <f t="shared" si="201"/>
        <v>0.99269749703399424</v>
      </c>
      <c r="CJ132" s="65">
        <f t="shared" si="202"/>
        <v>0.49338633483157968</v>
      </c>
      <c r="CK132" s="65">
        <f t="shared" si="203"/>
        <v>1.0767505596245897</v>
      </c>
      <c r="CL132" s="65">
        <f t="shared" si="204"/>
        <v>2.23353778429607</v>
      </c>
      <c r="CM132" s="61">
        <f t="shared" si="205"/>
        <v>772.45186004529455</v>
      </c>
      <c r="CN132" s="61">
        <f t="shared" si="206"/>
        <v>370.79475831222123</v>
      </c>
      <c r="CO132" s="61">
        <f t="shared" si="207"/>
        <v>2.4430989205537251E-2</v>
      </c>
      <c r="CP132" s="61">
        <f t="shared" si="208"/>
        <v>2.3548759039781739</v>
      </c>
      <c r="CQ132" s="65">
        <f t="shared" si="209"/>
        <v>0.99269749703399413</v>
      </c>
      <c r="CR132" s="65">
        <f t="shared" si="210"/>
        <v>0.4933863348315759</v>
      </c>
      <c r="CS132" s="65">
        <f t="shared" si="211"/>
        <v>1.0767505596245897</v>
      </c>
      <c r="CT132" s="65">
        <f t="shared" si="212"/>
        <v>2.2335377842960811</v>
      </c>
      <c r="CU132" s="61">
        <f t="shared" si="213"/>
        <v>772.45186004529182</v>
      </c>
      <c r="CV132" s="61">
        <f t="shared" si="214"/>
        <v>370.79475831222112</v>
      </c>
      <c r="CW132" s="61">
        <f t="shared" si="215"/>
        <v>2.4430989205537258E-2</v>
      </c>
      <c r="CX132" s="61">
        <f t="shared" si="216"/>
        <v>2.3548759039781748</v>
      </c>
      <c r="CY132" s="65">
        <f t="shared" si="217"/>
        <v>0.99269749703399413</v>
      </c>
      <c r="CZ132" s="65">
        <f t="shared" si="218"/>
        <v>0.49338633483157573</v>
      </c>
      <c r="DA132" s="65">
        <f t="shared" si="219"/>
        <v>1.0767505596245897</v>
      </c>
      <c r="DB132" s="65">
        <f t="shared" si="220"/>
        <v>2.2335377842960811</v>
      </c>
      <c r="DC132" s="61">
        <f t="shared" si="221"/>
        <v>772.45186004529171</v>
      </c>
      <c r="DD132" s="61">
        <f t="shared" si="222"/>
        <v>370.79475831222112</v>
      </c>
      <c r="DE132" s="61">
        <f t="shared" si="223"/>
        <v>2.4430989205537258E-2</v>
      </c>
      <c r="DF132" s="61">
        <f t="shared" si="224"/>
        <v>2.3548759039781748</v>
      </c>
      <c r="DG132" s="65">
        <f t="shared" si="225"/>
        <v>0.99269749703399413</v>
      </c>
      <c r="DH132" s="65">
        <f t="shared" si="226"/>
        <v>0.49338633483157573</v>
      </c>
      <c r="DI132" s="65">
        <f t="shared" si="227"/>
        <v>1.0767505596245897</v>
      </c>
      <c r="DJ132" s="65">
        <f t="shared" si="228"/>
        <v>2.2335377842960811</v>
      </c>
      <c r="DK132" s="61">
        <f t="shared" si="229"/>
        <v>772.45186004529171</v>
      </c>
      <c r="DL132" s="61">
        <f t="shared" si="230"/>
        <v>370.79475831222112</v>
      </c>
      <c r="DM132" s="61">
        <f t="shared" si="231"/>
        <v>2.4430989205537258E-2</v>
      </c>
      <c r="DN132" s="61">
        <f t="shared" si="232"/>
        <v>2.3548759039781748</v>
      </c>
      <c r="DO132" s="65">
        <f t="shared" si="233"/>
        <v>0.99269749703399413</v>
      </c>
      <c r="DP132" s="65">
        <f t="shared" si="234"/>
        <v>0.49338633483157573</v>
      </c>
      <c r="DQ132" s="65">
        <f t="shared" si="235"/>
        <v>1.0767505596245897</v>
      </c>
      <c r="DR132" s="65">
        <f t="shared" si="236"/>
        <v>2.2335377842960811</v>
      </c>
      <c r="DS132" s="61">
        <f t="shared" si="237"/>
        <v>772.45186004529171</v>
      </c>
      <c r="DT132" s="61">
        <f t="shared" si="238"/>
        <v>370.79475831222112</v>
      </c>
      <c r="DU132" s="61">
        <f t="shared" si="239"/>
        <v>2.4430989205537258E-2</v>
      </c>
      <c r="DV132" s="61">
        <f t="shared" si="240"/>
        <v>2.3548759039781748</v>
      </c>
      <c r="DW132" s="65">
        <f t="shared" si="241"/>
        <v>0.99269749703399413</v>
      </c>
      <c r="DX132" s="65">
        <f t="shared" si="242"/>
        <v>0.49338633483157573</v>
      </c>
      <c r="DY132" s="65">
        <f t="shared" si="243"/>
        <v>1.0767505596245897</v>
      </c>
      <c r="DZ132" s="65">
        <f t="shared" si="244"/>
        <v>2.2335377842960811</v>
      </c>
      <c r="EA132" s="61">
        <f t="shared" si="245"/>
        <v>772.45186004529171</v>
      </c>
      <c r="EB132" s="61">
        <f t="shared" si="246"/>
        <v>370.79475831222112</v>
      </c>
      <c r="EC132" s="61">
        <f t="shared" si="247"/>
        <v>2.4430989205537258E-2</v>
      </c>
      <c r="ED132" s="61">
        <f t="shared" si="248"/>
        <v>2.3548759039781748</v>
      </c>
      <c r="EE132" s="65">
        <f t="shared" si="249"/>
        <v>0.99269749703399413</v>
      </c>
      <c r="EF132" s="65">
        <f t="shared" si="250"/>
        <v>0.49338633483157573</v>
      </c>
      <c r="EG132" s="65">
        <f t="shared" si="251"/>
        <v>1.0767505596245897</v>
      </c>
      <c r="EH132" s="65">
        <f t="shared" si="252"/>
        <v>2.2335377842960811</v>
      </c>
      <c r="EI132" s="61">
        <f t="shared" si="253"/>
        <v>772.45186004529171</v>
      </c>
      <c r="EJ132" s="61">
        <f t="shared" si="254"/>
        <v>370.79475831222112</v>
      </c>
      <c r="EK132" s="61">
        <f t="shared" si="255"/>
        <v>2.4430989205537258E-2</v>
      </c>
      <c r="EL132" s="61">
        <f t="shared" si="256"/>
        <v>2.3548759039781748</v>
      </c>
      <c r="EM132" s="65">
        <f t="shared" si="257"/>
        <v>0.99269749703399413</v>
      </c>
      <c r="EN132" s="65">
        <f t="shared" si="258"/>
        <v>0.49338633483157573</v>
      </c>
      <c r="EO132" s="65">
        <f t="shared" si="259"/>
        <v>1.0767505596245897</v>
      </c>
      <c r="EP132" s="65">
        <f t="shared" si="260"/>
        <v>2.2335377842960811</v>
      </c>
      <c r="EQ132" s="61">
        <f t="shared" si="261"/>
        <v>0.55444484651999804</v>
      </c>
      <c r="ER132" s="61">
        <f t="shared" si="262"/>
        <v>97.644758312221143</v>
      </c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</row>
    <row r="133" spans="19:160" x14ac:dyDescent="0.25">
      <c r="S133" s="50">
        <v>0.71</v>
      </c>
      <c r="T133" s="56">
        <f t="shared" si="134"/>
        <v>380.165544371056</v>
      </c>
      <c r="U133" s="66">
        <f t="shared" si="135"/>
        <v>2.3828784254455893E-2</v>
      </c>
      <c r="V133" s="66">
        <f t="shared" si="136"/>
        <v>2.2968300378600541</v>
      </c>
      <c r="W133" s="67">
        <f t="shared" si="137"/>
        <v>0.9928768554393762</v>
      </c>
      <c r="X133" s="67">
        <f t="shared" si="138"/>
        <v>0.50205328909027391</v>
      </c>
      <c r="Y133" s="67">
        <f t="shared" si="139"/>
        <v>1.0709221480836857</v>
      </c>
      <c r="Z133" s="67">
        <f t="shared" si="140"/>
        <v>2.2390051080143767</v>
      </c>
      <c r="AA133" s="66">
        <f t="shared" si="141"/>
        <v>782.97126303181699</v>
      </c>
      <c r="AB133" s="66">
        <f t="shared" si="142"/>
        <v>371.15606888191735</v>
      </c>
      <c r="AC133" s="66">
        <f t="shared" si="143"/>
        <v>2.4407206286791824E-2</v>
      </c>
      <c r="AD133" s="66">
        <f t="shared" si="144"/>
        <v>2.3525834948657671</v>
      </c>
      <c r="AE133" s="67">
        <f t="shared" si="145"/>
        <v>0.99270457983243476</v>
      </c>
      <c r="AF133" s="67">
        <f t="shared" si="146"/>
        <v>0.49372576453393058</v>
      </c>
      <c r="AG133" s="67">
        <f t="shared" si="147"/>
        <v>1.0707033826942707</v>
      </c>
      <c r="AH133" s="67">
        <f t="shared" si="148"/>
        <v>2.2628829736317644</v>
      </c>
      <c r="AI133" s="66">
        <f t="shared" si="149"/>
        <v>776.04572689448662</v>
      </c>
      <c r="AJ133" s="66">
        <f t="shared" si="150"/>
        <v>370.91864631768885</v>
      </c>
      <c r="AK133" s="66">
        <f t="shared" si="151"/>
        <v>2.4422829177578771E-2</v>
      </c>
      <c r="AL133" s="66">
        <f t="shared" si="152"/>
        <v>2.3540893679499537</v>
      </c>
      <c r="AM133" s="67">
        <f t="shared" si="153"/>
        <v>0.99269992716876765</v>
      </c>
      <c r="AN133" s="67">
        <f t="shared" si="154"/>
        <v>0.49350276840636881</v>
      </c>
      <c r="AO133" s="67">
        <f t="shared" si="155"/>
        <v>1.0706968506680701</v>
      </c>
      <c r="AP133" s="67">
        <f t="shared" si="156"/>
        <v>2.2635192218571536</v>
      </c>
      <c r="AQ133" s="66">
        <f t="shared" si="157"/>
        <v>775.85038504679926</v>
      </c>
      <c r="AR133" s="66">
        <f t="shared" si="158"/>
        <v>370.91192453110079</v>
      </c>
      <c r="AS133" s="66">
        <f t="shared" si="159"/>
        <v>2.4423271776036117E-2</v>
      </c>
      <c r="AT133" s="66">
        <f t="shared" si="160"/>
        <v>2.3541320295234813</v>
      </c>
      <c r="AU133" s="67">
        <f t="shared" si="161"/>
        <v>0.99269979535853947</v>
      </c>
      <c r="AV133" s="67">
        <f t="shared" si="162"/>
        <v>0.49349645236539463</v>
      </c>
      <c r="AW133" s="67">
        <f t="shared" si="163"/>
        <v>1.0706966651467211</v>
      </c>
      <c r="AX133" s="67">
        <f t="shared" si="164"/>
        <v>2.263537240142107</v>
      </c>
      <c r="AY133" s="66">
        <f t="shared" si="165"/>
        <v>775.84484453612902</v>
      </c>
      <c r="AZ133" s="66">
        <f t="shared" si="166"/>
        <v>370.91173385989316</v>
      </c>
      <c r="BA133" s="66">
        <f t="shared" si="167"/>
        <v>2.4423284331084389E-2</v>
      </c>
      <c r="BB133" s="66">
        <f t="shared" si="168"/>
        <v>2.354133239690634</v>
      </c>
      <c r="BC133" s="67">
        <f t="shared" si="169"/>
        <v>0.99269979161952138</v>
      </c>
      <c r="BD133" s="67">
        <f t="shared" si="170"/>
        <v>0.49349627320146816</v>
      </c>
      <c r="BE133" s="67">
        <f t="shared" si="171"/>
        <v>1.0706966598837206</v>
      </c>
      <c r="BF133" s="67">
        <f t="shared" si="172"/>
        <v>2.2635377512556176</v>
      </c>
      <c r="BG133" s="66">
        <f t="shared" si="173"/>
        <v>775.84468736505551</v>
      </c>
      <c r="BH133" s="66">
        <f t="shared" si="174"/>
        <v>370.91172845098959</v>
      </c>
      <c r="BI133" s="66">
        <f t="shared" si="175"/>
        <v>2.4423284687242419E-2</v>
      </c>
      <c r="BJ133" s="66">
        <f t="shared" si="176"/>
        <v>2.3541332740203109</v>
      </c>
      <c r="BK133" s="67">
        <f t="shared" si="177"/>
        <v>0.992699791513454</v>
      </c>
      <c r="BL133" s="67">
        <f t="shared" si="178"/>
        <v>0.49349626811899788</v>
      </c>
      <c r="BM133" s="67">
        <f t="shared" si="179"/>
        <v>1.070696659734421</v>
      </c>
      <c r="BN133" s="67">
        <f t="shared" si="180"/>
        <v>2.2635377657547355</v>
      </c>
      <c r="BO133" s="66">
        <f t="shared" si="181"/>
        <v>775.84468290646703</v>
      </c>
      <c r="BP133" s="66">
        <f t="shared" si="182"/>
        <v>370.91172829755112</v>
      </c>
      <c r="BQ133" s="66">
        <f t="shared" si="183"/>
        <v>2.442328469734582E-2</v>
      </c>
      <c r="BR133" s="66">
        <f t="shared" si="184"/>
        <v>2.3541332749941666</v>
      </c>
      <c r="BS133" s="67">
        <f t="shared" si="185"/>
        <v>0.99269979151044507</v>
      </c>
      <c r="BT133" s="67">
        <f t="shared" si="186"/>
        <v>0.49349626797481966</v>
      </c>
      <c r="BU133" s="67">
        <f t="shared" si="187"/>
        <v>1.0706966597301857</v>
      </c>
      <c r="BV133" s="67">
        <f t="shared" si="188"/>
        <v>2.2635377661660434</v>
      </c>
      <c r="BW133" s="66">
        <f t="shared" si="189"/>
        <v>775.84468277998656</v>
      </c>
      <c r="BX133" s="66">
        <f t="shared" si="190"/>
        <v>370.91172829319839</v>
      </c>
      <c r="BY133" s="66">
        <f t="shared" si="191"/>
        <v>2.4423284697632434E-2</v>
      </c>
      <c r="BZ133" s="66">
        <f t="shared" si="192"/>
        <v>2.3541332750217929</v>
      </c>
      <c r="CA133" s="67">
        <f t="shared" si="193"/>
        <v>0.9926997915103597</v>
      </c>
      <c r="CB133" s="67">
        <f t="shared" si="194"/>
        <v>0.4934962679707296</v>
      </c>
      <c r="CC133" s="67">
        <f t="shared" si="195"/>
        <v>1.0706966597300656</v>
      </c>
      <c r="CD133" s="67">
        <f t="shared" si="196"/>
        <v>2.263537766177711</v>
      </c>
      <c r="CE133" s="66">
        <f t="shared" si="197"/>
        <v>775.84468277639894</v>
      </c>
      <c r="CF133" s="66">
        <f t="shared" si="198"/>
        <v>370.91172829307493</v>
      </c>
      <c r="CG133" s="66">
        <f t="shared" si="199"/>
        <v>2.4423284697640563E-2</v>
      </c>
      <c r="CH133" s="66">
        <f t="shared" si="200"/>
        <v>2.3541332750225763</v>
      </c>
      <c r="CI133" s="67">
        <f t="shared" si="201"/>
        <v>0.99269979151035725</v>
      </c>
      <c r="CJ133" s="67">
        <f t="shared" si="202"/>
        <v>0.49349626797061363</v>
      </c>
      <c r="CK133" s="67">
        <f t="shared" si="203"/>
        <v>1.0706966597300622</v>
      </c>
      <c r="CL133" s="67">
        <f t="shared" si="204"/>
        <v>2.2635377661780418</v>
      </c>
      <c r="CM133" s="66">
        <f t="shared" si="205"/>
        <v>775.84468277629742</v>
      </c>
      <c r="CN133" s="66">
        <f t="shared" si="206"/>
        <v>370.91172829307152</v>
      </c>
      <c r="CO133" s="66">
        <f t="shared" si="207"/>
        <v>2.4423284697640789E-2</v>
      </c>
      <c r="CP133" s="66">
        <f t="shared" si="208"/>
        <v>2.3541332750225981</v>
      </c>
      <c r="CQ133" s="67">
        <f t="shared" si="209"/>
        <v>0.99269979151035725</v>
      </c>
      <c r="CR133" s="67">
        <f t="shared" si="210"/>
        <v>0.49349626797061041</v>
      </c>
      <c r="CS133" s="67">
        <f t="shared" si="211"/>
        <v>1.070696659730062</v>
      </c>
      <c r="CT133" s="67">
        <f t="shared" si="212"/>
        <v>2.2635377661780507</v>
      </c>
      <c r="CU133" s="66">
        <f t="shared" si="213"/>
        <v>775.84468277629435</v>
      </c>
      <c r="CV133" s="66">
        <f t="shared" si="214"/>
        <v>370.91172829307141</v>
      </c>
      <c r="CW133" s="66">
        <f t="shared" si="215"/>
        <v>2.4423284697640796E-2</v>
      </c>
      <c r="CX133" s="66">
        <f t="shared" si="216"/>
        <v>2.3541332750225989</v>
      </c>
      <c r="CY133" s="67">
        <f t="shared" si="217"/>
        <v>0.99269979151035725</v>
      </c>
      <c r="CZ133" s="67">
        <f t="shared" si="218"/>
        <v>0.4934962679706103</v>
      </c>
      <c r="DA133" s="67">
        <f t="shared" si="219"/>
        <v>1.070696659730062</v>
      </c>
      <c r="DB133" s="67">
        <f t="shared" si="220"/>
        <v>2.2635377661780516</v>
      </c>
      <c r="DC133" s="66">
        <f t="shared" si="221"/>
        <v>775.84468277629423</v>
      </c>
      <c r="DD133" s="66">
        <f t="shared" si="222"/>
        <v>370.91172829307141</v>
      </c>
      <c r="DE133" s="66">
        <f t="shared" si="223"/>
        <v>2.4423284697640796E-2</v>
      </c>
      <c r="DF133" s="66">
        <f t="shared" si="224"/>
        <v>2.3541332750225989</v>
      </c>
      <c r="DG133" s="67">
        <f t="shared" si="225"/>
        <v>0.99269979151035725</v>
      </c>
      <c r="DH133" s="67">
        <f t="shared" si="226"/>
        <v>0.4934962679706103</v>
      </c>
      <c r="DI133" s="67">
        <f t="shared" si="227"/>
        <v>1.070696659730062</v>
      </c>
      <c r="DJ133" s="67">
        <f t="shared" si="228"/>
        <v>2.2635377661780516</v>
      </c>
      <c r="DK133" s="66">
        <f t="shared" si="229"/>
        <v>775.84468277629423</v>
      </c>
      <c r="DL133" s="66">
        <f t="shared" si="230"/>
        <v>370.91172829307141</v>
      </c>
      <c r="DM133" s="66">
        <f t="shared" si="231"/>
        <v>2.4423284697640796E-2</v>
      </c>
      <c r="DN133" s="66">
        <f t="shared" si="232"/>
        <v>2.3541332750225989</v>
      </c>
      <c r="DO133" s="67">
        <f t="shared" si="233"/>
        <v>0.99269979151035725</v>
      </c>
      <c r="DP133" s="67">
        <f t="shared" si="234"/>
        <v>0.4934962679706103</v>
      </c>
      <c r="DQ133" s="67">
        <f t="shared" si="235"/>
        <v>1.070696659730062</v>
      </c>
      <c r="DR133" s="67">
        <f t="shared" si="236"/>
        <v>2.2635377661780516</v>
      </c>
      <c r="DS133" s="66">
        <f t="shared" si="237"/>
        <v>775.84468277629423</v>
      </c>
      <c r="DT133" s="66">
        <f t="shared" si="238"/>
        <v>370.91172829307141</v>
      </c>
      <c r="DU133" s="66">
        <f t="shared" si="239"/>
        <v>2.4423284697640796E-2</v>
      </c>
      <c r="DV133" s="66">
        <f t="shared" si="240"/>
        <v>2.3541332750225989</v>
      </c>
      <c r="DW133" s="67">
        <f t="shared" si="241"/>
        <v>0.99269979151035725</v>
      </c>
      <c r="DX133" s="67">
        <f t="shared" si="242"/>
        <v>0.4934962679706103</v>
      </c>
      <c r="DY133" s="67">
        <f t="shared" si="243"/>
        <v>1.070696659730062</v>
      </c>
      <c r="DZ133" s="67">
        <f t="shared" si="244"/>
        <v>2.2635377661780516</v>
      </c>
      <c r="EA133" s="66">
        <f t="shared" si="245"/>
        <v>775.84468277629423</v>
      </c>
      <c r="EB133" s="66">
        <f t="shared" si="246"/>
        <v>370.91172829307141</v>
      </c>
      <c r="EC133" s="66">
        <f t="shared" si="247"/>
        <v>2.4423284697640796E-2</v>
      </c>
      <c r="ED133" s="66">
        <f t="shared" si="248"/>
        <v>2.3541332750225989</v>
      </c>
      <c r="EE133" s="67">
        <f t="shared" si="249"/>
        <v>0.99269979151035725</v>
      </c>
      <c r="EF133" s="67">
        <f t="shared" si="250"/>
        <v>0.4934962679706103</v>
      </c>
      <c r="EG133" s="67">
        <f t="shared" si="251"/>
        <v>1.070696659730062</v>
      </c>
      <c r="EH133" s="67">
        <f t="shared" si="252"/>
        <v>2.2635377661780516</v>
      </c>
      <c r="EI133" s="66">
        <f t="shared" si="253"/>
        <v>775.84468277629423</v>
      </c>
      <c r="EJ133" s="66">
        <f t="shared" si="254"/>
        <v>370.91172829307141</v>
      </c>
      <c r="EK133" s="66">
        <f t="shared" si="255"/>
        <v>2.4423284697640796E-2</v>
      </c>
      <c r="EL133" s="66">
        <f t="shared" si="256"/>
        <v>2.3541332750225989</v>
      </c>
      <c r="EM133" s="67">
        <f t="shared" si="257"/>
        <v>0.99269979151035725</v>
      </c>
      <c r="EN133" s="67">
        <f t="shared" si="258"/>
        <v>0.4934962679706103</v>
      </c>
      <c r="EO133" s="67">
        <f t="shared" si="259"/>
        <v>1.070696659730062</v>
      </c>
      <c r="EP133" s="67">
        <f t="shared" si="260"/>
        <v>2.2635377661780516</v>
      </c>
      <c r="EQ133" s="66">
        <f t="shared" si="261"/>
        <v>0.5616598326880099</v>
      </c>
      <c r="ER133" s="66">
        <f t="shared" si="262"/>
        <v>97.761728293071428</v>
      </c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</row>
    <row r="134" spans="19:160" x14ac:dyDescent="0.25">
      <c r="S134" s="50">
        <v>0.72</v>
      </c>
      <c r="T134" s="56">
        <f t="shared" si="134"/>
        <v>380.1330869236682</v>
      </c>
      <c r="U134" s="66">
        <f t="shared" si="135"/>
        <v>2.3830818861644423E-2</v>
      </c>
      <c r="V134" s="66">
        <f t="shared" si="136"/>
        <v>2.297026151386282</v>
      </c>
      <c r="W134" s="67">
        <f t="shared" si="137"/>
        <v>0.99287624940524499</v>
      </c>
      <c r="X134" s="67">
        <f t="shared" si="138"/>
        <v>0.50202375212690886</v>
      </c>
      <c r="Y134" s="67">
        <f t="shared" si="139"/>
        <v>1.065197508601198</v>
      </c>
      <c r="Z134" s="67">
        <f t="shared" si="140"/>
        <v>2.2693960536372173</v>
      </c>
      <c r="AA134" s="66">
        <f t="shared" si="141"/>
        <v>786.37827334158544</v>
      </c>
      <c r="AB134" s="66">
        <f t="shared" si="142"/>
        <v>371.27224017923652</v>
      </c>
      <c r="AC134" s="66">
        <f t="shared" si="143"/>
        <v>2.4399569257918065E-2</v>
      </c>
      <c r="AD134" s="66">
        <f t="shared" si="144"/>
        <v>2.3518473701382132</v>
      </c>
      <c r="AE134" s="67">
        <f t="shared" si="145"/>
        <v>0.99270685422910199</v>
      </c>
      <c r="AF134" s="67">
        <f t="shared" si="146"/>
        <v>0.49383480969728477</v>
      </c>
      <c r="AG134" s="67">
        <f t="shared" si="147"/>
        <v>1.0649866104718939</v>
      </c>
      <c r="AH134" s="67">
        <f t="shared" si="148"/>
        <v>2.2931800496571682</v>
      </c>
      <c r="AI134" s="66">
        <f t="shared" si="149"/>
        <v>779.66139361552473</v>
      </c>
      <c r="AJ134" s="66">
        <f t="shared" si="150"/>
        <v>371.04281408269901</v>
      </c>
      <c r="AK134" s="66">
        <f t="shared" si="151"/>
        <v>2.4414656190529547E-2</v>
      </c>
      <c r="AL134" s="66">
        <f t="shared" si="152"/>
        <v>2.353301582809376</v>
      </c>
      <c r="AM134" s="67">
        <f t="shared" si="153"/>
        <v>0.99270236116884614</v>
      </c>
      <c r="AN134" s="67">
        <f t="shared" si="154"/>
        <v>0.49361941443396234</v>
      </c>
      <c r="AO134" s="67">
        <f t="shared" si="155"/>
        <v>1.0649804775158811</v>
      </c>
      <c r="AP134" s="67">
        <f t="shared" si="156"/>
        <v>2.2938023307402946</v>
      </c>
      <c r="AQ134" s="66">
        <f t="shared" si="157"/>
        <v>779.47545348450888</v>
      </c>
      <c r="AR134" s="66">
        <f t="shared" si="158"/>
        <v>371.03644007870867</v>
      </c>
      <c r="AS134" s="66">
        <f t="shared" si="159"/>
        <v>2.4415075607867501E-2</v>
      </c>
      <c r="AT134" s="66">
        <f t="shared" si="160"/>
        <v>2.3533420099805622</v>
      </c>
      <c r="AU134" s="67">
        <f t="shared" si="161"/>
        <v>0.99270223626187948</v>
      </c>
      <c r="AV134" s="67">
        <f t="shared" si="162"/>
        <v>0.49361342777929551</v>
      </c>
      <c r="AW134" s="67">
        <f t="shared" si="163"/>
        <v>1.0649803066295493</v>
      </c>
      <c r="AX134" s="67">
        <f t="shared" si="164"/>
        <v>2.2938196237619528</v>
      </c>
      <c r="AY134" s="66">
        <f t="shared" si="165"/>
        <v>779.47027851495079</v>
      </c>
      <c r="AZ134" s="66">
        <f t="shared" si="166"/>
        <v>371.03626266366086</v>
      </c>
      <c r="BA134" s="66">
        <f t="shared" si="167"/>
        <v>2.4415087282202982E-2</v>
      </c>
      <c r="BB134" s="66">
        <f t="shared" si="168"/>
        <v>2.3533431352567873</v>
      </c>
      <c r="BC134" s="67">
        <f t="shared" si="169"/>
        <v>0.99270223278513781</v>
      </c>
      <c r="BD134" s="67">
        <f t="shared" si="170"/>
        <v>0.49361326114388721</v>
      </c>
      <c r="BE134" s="67">
        <f t="shared" si="171"/>
        <v>1.0649803018726862</v>
      </c>
      <c r="BF134" s="67">
        <f t="shared" si="172"/>
        <v>2.2938201051022178</v>
      </c>
      <c r="BG134" s="66">
        <f t="shared" si="173"/>
        <v>779.47013446696542</v>
      </c>
      <c r="BH134" s="66">
        <f t="shared" si="174"/>
        <v>371.0362577252065</v>
      </c>
      <c r="BI134" s="66">
        <f t="shared" si="175"/>
        <v>2.4415087607165278E-2</v>
      </c>
      <c r="BJ134" s="66">
        <f t="shared" si="176"/>
        <v>2.3533431665795423</v>
      </c>
      <c r="BK134" s="67">
        <f t="shared" si="177"/>
        <v>0.99270223268836055</v>
      </c>
      <c r="BL134" s="67">
        <f t="shared" si="178"/>
        <v>0.49361325650548904</v>
      </c>
      <c r="BM134" s="67">
        <f t="shared" si="179"/>
        <v>1.0649803017402759</v>
      </c>
      <c r="BN134" s="67">
        <f t="shared" si="180"/>
        <v>2.2938201185006171</v>
      </c>
      <c r="BO134" s="66">
        <f t="shared" si="181"/>
        <v>779.47013045729727</v>
      </c>
      <c r="BP134" s="66">
        <f t="shared" si="182"/>
        <v>371.03625758774137</v>
      </c>
      <c r="BQ134" s="66">
        <f t="shared" si="183"/>
        <v>2.4415087616210817E-2</v>
      </c>
      <c r="BR134" s="66">
        <f t="shared" si="184"/>
        <v>2.3533431674514316</v>
      </c>
      <c r="BS134" s="67">
        <f t="shared" si="185"/>
        <v>0.99270223268566671</v>
      </c>
      <c r="BT134" s="67">
        <f t="shared" si="186"/>
        <v>0.49361325637637621</v>
      </c>
      <c r="BU134" s="67">
        <f t="shared" si="187"/>
        <v>1.06498030173659</v>
      </c>
      <c r="BV134" s="67">
        <f t="shared" si="188"/>
        <v>2.2938201188735698</v>
      </c>
      <c r="BW134" s="66">
        <f t="shared" si="189"/>
        <v>779.47013034568613</v>
      </c>
      <c r="BX134" s="66">
        <f t="shared" si="190"/>
        <v>371.03625758391502</v>
      </c>
      <c r="BY134" s="66">
        <f t="shared" si="191"/>
        <v>2.4415087616462602E-2</v>
      </c>
      <c r="BZ134" s="66">
        <f t="shared" si="192"/>
        <v>2.3533431674757006</v>
      </c>
      <c r="CA134" s="67">
        <f t="shared" si="193"/>
        <v>0.99270223268559177</v>
      </c>
      <c r="CB134" s="67">
        <f t="shared" si="194"/>
        <v>0.49361325637278236</v>
      </c>
      <c r="CC134" s="67">
        <f t="shared" si="195"/>
        <v>1.0649803017364876</v>
      </c>
      <c r="CD134" s="67">
        <f t="shared" si="196"/>
        <v>2.2938201188839509</v>
      </c>
      <c r="CE134" s="66">
        <f t="shared" si="197"/>
        <v>779.47013034257941</v>
      </c>
      <c r="CF134" s="66">
        <f t="shared" si="198"/>
        <v>371.03625758380849</v>
      </c>
      <c r="CG134" s="66">
        <f t="shared" si="199"/>
        <v>2.441508761646961E-2</v>
      </c>
      <c r="CH134" s="66">
        <f t="shared" si="200"/>
        <v>2.3533431674763765</v>
      </c>
      <c r="CI134" s="67">
        <f t="shared" si="201"/>
        <v>0.99270223268558966</v>
      </c>
      <c r="CJ134" s="67">
        <f t="shared" si="202"/>
        <v>0.49361325637268227</v>
      </c>
      <c r="CK134" s="67">
        <f t="shared" si="203"/>
        <v>1.0649803017364847</v>
      </c>
      <c r="CL134" s="67">
        <f t="shared" si="204"/>
        <v>2.2938201188842395</v>
      </c>
      <c r="CM134" s="66">
        <f t="shared" si="205"/>
        <v>779.47013034249301</v>
      </c>
      <c r="CN134" s="66">
        <f t="shared" si="206"/>
        <v>371.03625758380554</v>
      </c>
      <c r="CO134" s="66">
        <f t="shared" si="207"/>
        <v>2.4415087616469808E-2</v>
      </c>
      <c r="CP134" s="66">
        <f t="shared" si="208"/>
        <v>2.3533431674763952</v>
      </c>
      <c r="CQ134" s="67">
        <f t="shared" si="209"/>
        <v>0.99270223268558966</v>
      </c>
      <c r="CR134" s="67">
        <f t="shared" si="210"/>
        <v>0.49361325637267955</v>
      </c>
      <c r="CS134" s="67">
        <f t="shared" si="211"/>
        <v>1.0649803017364845</v>
      </c>
      <c r="CT134" s="67">
        <f t="shared" si="212"/>
        <v>2.293820118884248</v>
      </c>
      <c r="CU134" s="66">
        <f t="shared" si="213"/>
        <v>779.47013034249005</v>
      </c>
      <c r="CV134" s="66">
        <f t="shared" si="214"/>
        <v>371.03625758380542</v>
      </c>
      <c r="CW134" s="66">
        <f t="shared" si="215"/>
        <v>2.4415087616469815E-2</v>
      </c>
      <c r="CX134" s="66">
        <f t="shared" si="216"/>
        <v>2.353343167476396</v>
      </c>
      <c r="CY134" s="67">
        <f t="shared" si="217"/>
        <v>0.99270223268558966</v>
      </c>
      <c r="CZ134" s="67">
        <f t="shared" si="218"/>
        <v>0.49361325637267939</v>
      </c>
      <c r="DA134" s="67">
        <f t="shared" si="219"/>
        <v>1.0649803017364845</v>
      </c>
      <c r="DB134" s="67">
        <f t="shared" si="220"/>
        <v>2.2938201188842484</v>
      </c>
      <c r="DC134" s="66">
        <f t="shared" si="221"/>
        <v>779.47013034248994</v>
      </c>
      <c r="DD134" s="66">
        <f t="shared" si="222"/>
        <v>371.03625758380542</v>
      </c>
      <c r="DE134" s="66">
        <f t="shared" si="223"/>
        <v>2.4415087616469815E-2</v>
      </c>
      <c r="DF134" s="66">
        <f t="shared" si="224"/>
        <v>2.353343167476396</v>
      </c>
      <c r="DG134" s="67">
        <f t="shared" si="225"/>
        <v>0.99270223268558966</v>
      </c>
      <c r="DH134" s="67">
        <f t="shared" si="226"/>
        <v>0.49361325637267939</v>
      </c>
      <c r="DI134" s="67">
        <f t="shared" si="227"/>
        <v>1.0649803017364845</v>
      </c>
      <c r="DJ134" s="67">
        <f t="shared" si="228"/>
        <v>2.2938201188842484</v>
      </c>
      <c r="DK134" s="66">
        <f t="shared" si="229"/>
        <v>779.47013034248994</v>
      </c>
      <c r="DL134" s="66">
        <f t="shared" si="230"/>
        <v>371.03625758380542</v>
      </c>
      <c r="DM134" s="66">
        <f t="shared" si="231"/>
        <v>2.4415087616469815E-2</v>
      </c>
      <c r="DN134" s="66">
        <f t="shared" si="232"/>
        <v>2.353343167476396</v>
      </c>
      <c r="DO134" s="67">
        <f t="shared" si="233"/>
        <v>0.99270223268558966</v>
      </c>
      <c r="DP134" s="67">
        <f t="shared" si="234"/>
        <v>0.49361325637267939</v>
      </c>
      <c r="DQ134" s="67">
        <f t="shared" si="235"/>
        <v>1.0649803017364845</v>
      </c>
      <c r="DR134" s="67">
        <f t="shared" si="236"/>
        <v>2.2938201188842484</v>
      </c>
      <c r="DS134" s="66">
        <f t="shared" si="237"/>
        <v>779.47013034248994</v>
      </c>
      <c r="DT134" s="66">
        <f t="shared" si="238"/>
        <v>371.03625758380542</v>
      </c>
      <c r="DU134" s="66">
        <f t="shared" si="239"/>
        <v>2.4415087616469815E-2</v>
      </c>
      <c r="DV134" s="66">
        <f t="shared" si="240"/>
        <v>2.353343167476396</v>
      </c>
      <c r="DW134" s="67">
        <f t="shared" si="241"/>
        <v>0.99270223268558966</v>
      </c>
      <c r="DX134" s="67">
        <f t="shared" si="242"/>
        <v>0.49361325637267939</v>
      </c>
      <c r="DY134" s="67">
        <f t="shared" si="243"/>
        <v>1.0649803017364845</v>
      </c>
      <c r="DZ134" s="67">
        <f t="shared" si="244"/>
        <v>2.2938201188842484</v>
      </c>
      <c r="EA134" s="66">
        <f t="shared" si="245"/>
        <v>779.47013034248994</v>
      </c>
      <c r="EB134" s="66">
        <f t="shared" si="246"/>
        <v>371.03625758380542</v>
      </c>
      <c r="EC134" s="66">
        <f t="shared" si="247"/>
        <v>2.4415087616469815E-2</v>
      </c>
      <c r="ED134" s="66">
        <f t="shared" si="248"/>
        <v>2.353343167476396</v>
      </c>
      <c r="EE134" s="67">
        <f t="shared" si="249"/>
        <v>0.99270223268558966</v>
      </c>
      <c r="EF134" s="67">
        <f t="shared" si="250"/>
        <v>0.49361325637267939</v>
      </c>
      <c r="EG134" s="67">
        <f t="shared" si="251"/>
        <v>1.0649803017364845</v>
      </c>
      <c r="EH134" s="67">
        <f t="shared" si="252"/>
        <v>2.2938201188842484</v>
      </c>
      <c r="EI134" s="66">
        <f t="shared" si="253"/>
        <v>779.47013034248994</v>
      </c>
      <c r="EJ134" s="66">
        <f t="shared" si="254"/>
        <v>371.03625758380542</v>
      </c>
      <c r="EK134" s="66">
        <f t="shared" si="255"/>
        <v>2.4415087616469815E-2</v>
      </c>
      <c r="EL134" s="66">
        <f t="shared" si="256"/>
        <v>2.353343167476396</v>
      </c>
      <c r="EM134" s="67">
        <f t="shared" si="257"/>
        <v>0.99270223268558966</v>
      </c>
      <c r="EN134" s="67">
        <f t="shared" si="258"/>
        <v>0.49361325637267939</v>
      </c>
      <c r="EO134" s="67">
        <f t="shared" si="259"/>
        <v>1.0649803017364845</v>
      </c>
      <c r="EP134" s="67">
        <f t="shared" si="260"/>
        <v>2.2938201188842484</v>
      </c>
      <c r="EQ134" s="66">
        <f t="shared" si="261"/>
        <v>0.56917698466902977</v>
      </c>
      <c r="ER134" s="66">
        <f t="shared" si="262"/>
        <v>97.886257583805445</v>
      </c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</row>
    <row r="135" spans="19:160" x14ac:dyDescent="0.25">
      <c r="S135" s="50">
        <v>0.73</v>
      </c>
      <c r="T135" s="56">
        <f t="shared" si="134"/>
        <v>380.10062947628052</v>
      </c>
      <c r="U135" s="66">
        <f t="shared" si="135"/>
        <v>2.3832853816310173E-2</v>
      </c>
      <c r="V135" s="66">
        <f t="shared" si="136"/>
        <v>2.2972222984054529</v>
      </c>
      <c r="W135" s="67">
        <f t="shared" si="137"/>
        <v>0.99287564326798317</v>
      </c>
      <c r="X135" s="67">
        <f t="shared" si="138"/>
        <v>0.50199421185729287</v>
      </c>
      <c r="Y135" s="67">
        <f t="shared" si="139"/>
        <v>1.0597946169678452</v>
      </c>
      <c r="Z135" s="67">
        <f t="shared" si="140"/>
        <v>2.3001061662248161</v>
      </c>
      <c r="AA135" s="66">
        <f t="shared" si="141"/>
        <v>790.02126621642162</v>
      </c>
      <c r="AB135" s="66">
        <f t="shared" si="142"/>
        <v>371.39600440177605</v>
      </c>
      <c r="AC135" s="66">
        <f t="shared" si="143"/>
        <v>2.4391438331134482E-2</v>
      </c>
      <c r="AD135" s="66">
        <f t="shared" si="144"/>
        <v>2.3510636391399071</v>
      </c>
      <c r="AE135" s="67">
        <f t="shared" si="145"/>
        <v>0.99270927572008016</v>
      </c>
      <c r="AF135" s="67">
        <f t="shared" si="146"/>
        <v>0.49395093344273738</v>
      </c>
      <c r="AG135" s="67">
        <f t="shared" si="147"/>
        <v>1.0595930206360964</v>
      </c>
      <c r="AH135" s="67">
        <f t="shared" si="148"/>
        <v>2.3237588724773981</v>
      </c>
      <c r="AI135" s="66">
        <f t="shared" si="149"/>
        <v>783.52038449033569</v>
      </c>
      <c r="AJ135" s="66">
        <f t="shared" si="150"/>
        <v>371.17482052757907</v>
      </c>
      <c r="AK135" s="66">
        <f t="shared" si="151"/>
        <v>2.4405973241718257E-2</v>
      </c>
      <c r="AL135" s="66">
        <f t="shared" si="152"/>
        <v>2.3524646430211766</v>
      </c>
      <c r="AM135" s="67">
        <f t="shared" si="153"/>
        <v>0.99270494704735024</v>
      </c>
      <c r="AN135" s="67">
        <f t="shared" si="154"/>
        <v>0.4937433689131267</v>
      </c>
      <c r="AO135" s="67">
        <f t="shared" si="155"/>
        <v>1.0595873122693074</v>
      </c>
      <c r="AP135" s="67">
        <f t="shared" si="156"/>
        <v>2.3243658110393057</v>
      </c>
      <c r="AQ135" s="66">
        <f t="shared" si="157"/>
        <v>783.34397982613257</v>
      </c>
      <c r="AR135" s="66">
        <f t="shared" si="158"/>
        <v>371.16879775178074</v>
      </c>
      <c r="AS135" s="66">
        <f t="shared" si="159"/>
        <v>2.4406369265591671E-2</v>
      </c>
      <c r="AT135" s="66">
        <f t="shared" si="160"/>
        <v>2.3525028153223082</v>
      </c>
      <c r="AU135" s="67">
        <f t="shared" si="161"/>
        <v>0.99270482910689972</v>
      </c>
      <c r="AV135" s="67">
        <f t="shared" si="162"/>
        <v>0.49373771474933364</v>
      </c>
      <c r="AW135" s="67">
        <f t="shared" si="163"/>
        <v>1.0595871564149091</v>
      </c>
      <c r="AX135" s="67">
        <f t="shared" si="164"/>
        <v>2.3243823418277971</v>
      </c>
      <c r="AY135" s="66">
        <f t="shared" si="165"/>
        <v>783.33916820893489</v>
      </c>
      <c r="AZ135" s="66">
        <f t="shared" si="166"/>
        <v>371.16863345891772</v>
      </c>
      <c r="BA135" s="66">
        <f t="shared" si="167"/>
        <v>2.440638006874668E-2</v>
      </c>
      <c r="BB135" s="66">
        <f t="shared" si="168"/>
        <v>2.352503856626416</v>
      </c>
      <c r="BC135" s="67">
        <f t="shared" si="169"/>
        <v>0.99270482588959652</v>
      </c>
      <c r="BD135" s="67">
        <f t="shared" si="170"/>
        <v>0.4937375605100246</v>
      </c>
      <c r="BE135" s="67">
        <f t="shared" si="171"/>
        <v>1.0595871521631099</v>
      </c>
      <c r="BF135" s="67">
        <f t="shared" si="172"/>
        <v>2.3243827927674685</v>
      </c>
      <c r="BG135" s="66">
        <f t="shared" si="173"/>
        <v>783.33903694870207</v>
      </c>
      <c r="BH135" s="66">
        <f t="shared" si="174"/>
        <v>371.16862897702026</v>
      </c>
      <c r="BI135" s="66">
        <f t="shared" si="175"/>
        <v>2.4406380363456104E-2</v>
      </c>
      <c r="BJ135" s="66">
        <f t="shared" si="176"/>
        <v>2.3525038850331299</v>
      </c>
      <c r="BK135" s="67">
        <f t="shared" si="177"/>
        <v>0.99270482580182862</v>
      </c>
      <c r="BL135" s="67">
        <f t="shared" si="178"/>
        <v>0.49373755630238614</v>
      </c>
      <c r="BM135" s="67">
        <f t="shared" si="179"/>
        <v>1.059587152047121</v>
      </c>
      <c r="BN135" s="67">
        <f t="shared" si="180"/>
        <v>2.3243828050690722</v>
      </c>
      <c r="BO135" s="66">
        <f t="shared" si="181"/>
        <v>783.33903336792787</v>
      </c>
      <c r="BP135" s="66">
        <f t="shared" si="182"/>
        <v>371.16862885475427</v>
      </c>
      <c r="BQ135" s="66">
        <f t="shared" si="183"/>
        <v>2.4406380371495763E-2</v>
      </c>
      <c r="BR135" s="66">
        <f t="shared" si="184"/>
        <v>2.3525038858080638</v>
      </c>
      <c r="BS135" s="67">
        <f t="shared" si="185"/>
        <v>0.99270482579943431</v>
      </c>
      <c r="BT135" s="67">
        <f t="shared" si="186"/>
        <v>0.49373755618760196</v>
      </c>
      <c r="BU135" s="67">
        <f t="shared" si="187"/>
        <v>1.0595871520439568</v>
      </c>
      <c r="BV135" s="67">
        <f t="shared" si="188"/>
        <v>2.3243828054046598</v>
      </c>
      <c r="BW135" s="66">
        <f t="shared" si="189"/>
        <v>783.33903327024484</v>
      </c>
      <c r="BX135" s="66">
        <f t="shared" si="190"/>
        <v>371.16862885141882</v>
      </c>
      <c r="BY135" s="66">
        <f t="shared" si="191"/>
        <v>2.4406380371715091E-2</v>
      </c>
      <c r="BZ135" s="66">
        <f t="shared" si="192"/>
        <v>2.3525038858292047</v>
      </c>
      <c r="CA135" s="67">
        <f t="shared" si="193"/>
        <v>0.99270482579936903</v>
      </c>
      <c r="CB135" s="67">
        <f t="shared" si="194"/>
        <v>0.49373755618447052</v>
      </c>
      <c r="CC135" s="67">
        <f t="shared" si="195"/>
        <v>1.0595871520438704</v>
      </c>
      <c r="CD135" s="67">
        <f t="shared" si="196"/>
        <v>2.3243828054138151</v>
      </c>
      <c r="CE135" s="66">
        <f t="shared" si="197"/>
        <v>783.33903326758002</v>
      </c>
      <c r="CF135" s="66">
        <f t="shared" si="198"/>
        <v>371.16862885132787</v>
      </c>
      <c r="CG135" s="66">
        <f t="shared" si="199"/>
        <v>2.4406380371721069E-2</v>
      </c>
      <c r="CH135" s="66">
        <f t="shared" si="200"/>
        <v>2.3525038858297806</v>
      </c>
      <c r="CI135" s="67">
        <f t="shared" si="201"/>
        <v>0.99270482579936725</v>
      </c>
      <c r="CJ135" s="67">
        <f t="shared" si="202"/>
        <v>0.49373755618438525</v>
      </c>
      <c r="CK135" s="67">
        <f t="shared" si="203"/>
        <v>1.059587152043868</v>
      </c>
      <c r="CL135" s="67">
        <f t="shared" si="204"/>
        <v>2.3243828054140647</v>
      </c>
      <c r="CM135" s="66">
        <f t="shared" si="205"/>
        <v>783.33903326750703</v>
      </c>
      <c r="CN135" s="66">
        <f t="shared" si="206"/>
        <v>371.16862885132537</v>
      </c>
      <c r="CO135" s="66">
        <f t="shared" si="207"/>
        <v>2.4406380371721235E-2</v>
      </c>
      <c r="CP135" s="66">
        <f t="shared" si="208"/>
        <v>2.3525038858297966</v>
      </c>
      <c r="CQ135" s="67">
        <f t="shared" si="209"/>
        <v>0.99270482579936714</v>
      </c>
      <c r="CR135" s="67">
        <f t="shared" si="210"/>
        <v>0.49373755618438286</v>
      </c>
      <c r="CS135" s="67">
        <f t="shared" si="211"/>
        <v>1.059587152043868</v>
      </c>
      <c r="CT135" s="67">
        <f t="shared" si="212"/>
        <v>2.3243828054140714</v>
      </c>
      <c r="CU135" s="66">
        <f t="shared" si="213"/>
        <v>783.33903326750499</v>
      </c>
      <c r="CV135" s="66">
        <f t="shared" si="214"/>
        <v>371.16862885132525</v>
      </c>
      <c r="CW135" s="66">
        <f t="shared" si="215"/>
        <v>2.4406380371721242E-2</v>
      </c>
      <c r="CX135" s="66">
        <f t="shared" si="216"/>
        <v>2.3525038858297975</v>
      </c>
      <c r="CY135" s="67">
        <f t="shared" si="217"/>
        <v>0.99270482579936714</v>
      </c>
      <c r="CZ135" s="67">
        <f t="shared" si="218"/>
        <v>0.4937375561843827</v>
      </c>
      <c r="DA135" s="67">
        <f t="shared" si="219"/>
        <v>1.059587152043868</v>
      </c>
      <c r="DB135" s="67">
        <f t="shared" si="220"/>
        <v>2.3243828054140714</v>
      </c>
      <c r="DC135" s="66">
        <f t="shared" si="221"/>
        <v>783.33903326750499</v>
      </c>
      <c r="DD135" s="66">
        <f t="shared" si="222"/>
        <v>371.16862885132525</v>
      </c>
      <c r="DE135" s="66">
        <f t="shared" si="223"/>
        <v>2.4406380371721242E-2</v>
      </c>
      <c r="DF135" s="66">
        <f t="shared" si="224"/>
        <v>2.3525038858297975</v>
      </c>
      <c r="DG135" s="67">
        <f t="shared" si="225"/>
        <v>0.99270482579936714</v>
      </c>
      <c r="DH135" s="67">
        <f t="shared" si="226"/>
        <v>0.4937375561843827</v>
      </c>
      <c r="DI135" s="67">
        <f t="shared" si="227"/>
        <v>1.059587152043868</v>
      </c>
      <c r="DJ135" s="67">
        <f t="shared" si="228"/>
        <v>2.3243828054140714</v>
      </c>
      <c r="DK135" s="66">
        <f t="shared" si="229"/>
        <v>783.33903326750499</v>
      </c>
      <c r="DL135" s="66">
        <f t="shared" si="230"/>
        <v>371.16862885132525</v>
      </c>
      <c r="DM135" s="66">
        <f t="shared" si="231"/>
        <v>2.4406380371721242E-2</v>
      </c>
      <c r="DN135" s="66">
        <f t="shared" si="232"/>
        <v>2.3525038858297975</v>
      </c>
      <c r="DO135" s="67">
        <f t="shared" si="233"/>
        <v>0.99270482579936714</v>
      </c>
      <c r="DP135" s="67">
        <f t="shared" si="234"/>
        <v>0.4937375561843827</v>
      </c>
      <c r="DQ135" s="67">
        <f t="shared" si="235"/>
        <v>1.059587152043868</v>
      </c>
      <c r="DR135" s="67">
        <f t="shared" si="236"/>
        <v>2.3243828054140714</v>
      </c>
      <c r="DS135" s="66">
        <f t="shared" si="237"/>
        <v>783.33903326750499</v>
      </c>
      <c r="DT135" s="66">
        <f t="shared" si="238"/>
        <v>371.16862885132525</v>
      </c>
      <c r="DU135" s="66">
        <f t="shared" si="239"/>
        <v>2.4406380371721242E-2</v>
      </c>
      <c r="DV135" s="66">
        <f t="shared" si="240"/>
        <v>2.3525038858297975</v>
      </c>
      <c r="DW135" s="67">
        <f t="shared" si="241"/>
        <v>0.99270482579936714</v>
      </c>
      <c r="DX135" s="67">
        <f t="shared" si="242"/>
        <v>0.4937375561843827</v>
      </c>
      <c r="DY135" s="67">
        <f t="shared" si="243"/>
        <v>1.059587152043868</v>
      </c>
      <c r="DZ135" s="67">
        <f t="shared" si="244"/>
        <v>2.3243828054140714</v>
      </c>
      <c r="EA135" s="66">
        <f t="shared" si="245"/>
        <v>783.33903326750499</v>
      </c>
      <c r="EB135" s="66">
        <f t="shared" si="246"/>
        <v>371.16862885132525</v>
      </c>
      <c r="EC135" s="66">
        <f t="shared" si="247"/>
        <v>2.4406380371721242E-2</v>
      </c>
      <c r="ED135" s="66">
        <f t="shared" si="248"/>
        <v>2.3525038858297975</v>
      </c>
      <c r="EE135" s="67">
        <f t="shared" si="249"/>
        <v>0.99270482579936714</v>
      </c>
      <c r="EF135" s="67">
        <f t="shared" si="250"/>
        <v>0.4937375561843827</v>
      </c>
      <c r="EG135" s="67">
        <f t="shared" si="251"/>
        <v>1.059587152043868</v>
      </c>
      <c r="EH135" s="67">
        <f t="shared" si="252"/>
        <v>2.3243828054140714</v>
      </c>
      <c r="EI135" s="66">
        <f t="shared" si="253"/>
        <v>783.33903326750499</v>
      </c>
      <c r="EJ135" s="66">
        <f t="shared" si="254"/>
        <v>371.16862885132525</v>
      </c>
      <c r="EK135" s="66">
        <f t="shared" si="255"/>
        <v>2.4406380371721242E-2</v>
      </c>
      <c r="EL135" s="66">
        <f t="shared" si="256"/>
        <v>2.3525038858297975</v>
      </c>
      <c r="EM135" s="67">
        <f t="shared" si="257"/>
        <v>0.99270482579936714</v>
      </c>
      <c r="EN135" s="67">
        <f t="shared" si="258"/>
        <v>0.4937375561843827</v>
      </c>
      <c r="EO135" s="67">
        <f t="shared" si="259"/>
        <v>1.059587152043868</v>
      </c>
      <c r="EP135" s="67">
        <f t="shared" si="260"/>
        <v>2.3243828054140714</v>
      </c>
      <c r="EQ135" s="66">
        <f t="shared" si="261"/>
        <v>0.57700967220024824</v>
      </c>
      <c r="ER135" s="66">
        <f t="shared" si="262"/>
        <v>98.018628851325275</v>
      </c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</row>
    <row r="136" spans="19:160" x14ac:dyDescent="0.25">
      <c r="S136" s="50">
        <v>0.74</v>
      </c>
      <c r="T136" s="56">
        <f t="shared" si="134"/>
        <v>380.06817202889277</v>
      </c>
      <c r="U136" s="66">
        <f t="shared" si="135"/>
        <v>2.3834889118542174E-2</v>
      </c>
      <c r="V136" s="66">
        <f t="shared" si="136"/>
        <v>2.2974184789261485</v>
      </c>
      <c r="W136" s="67">
        <f t="shared" si="137"/>
        <v>0.9928750370275643</v>
      </c>
      <c r="X136" s="67">
        <f t="shared" si="138"/>
        <v>0.50196466828092212</v>
      </c>
      <c r="Y136" s="67">
        <f t="shared" si="139"/>
        <v>1.0547002332947715</v>
      </c>
      <c r="Z136" s="67">
        <f t="shared" si="140"/>
        <v>2.331134780116809</v>
      </c>
      <c r="AA136" s="66">
        <f t="shared" si="141"/>
        <v>793.91175345072895</v>
      </c>
      <c r="AB136" s="66">
        <f t="shared" si="142"/>
        <v>371.52766361336523</v>
      </c>
      <c r="AC136" s="66">
        <f t="shared" si="143"/>
        <v>2.4382794674538442E-2</v>
      </c>
      <c r="AD136" s="66">
        <f t="shared" si="144"/>
        <v>2.3502304866846777</v>
      </c>
      <c r="AE136" s="67">
        <f t="shared" si="145"/>
        <v>0.9927118499148414</v>
      </c>
      <c r="AF136" s="67">
        <f t="shared" si="146"/>
        <v>0.49407440980317768</v>
      </c>
      <c r="AG136" s="67">
        <f t="shared" si="147"/>
        <v>1.0545090863501676</v>
      </c>
      <c r="AH136" s="67">
        <f t="shared" si="148"/>
        <v>2.354617380161633</v>
      </c>
      <c r="AI136" s="66">
        <f t="shared" si="149"/>
        <v>787.63417105085352</v>
      </c>
      <c r="AJ136" s="66">
        <f t="shared" si="150"/>
        <v>371.31495982609806</v>
      </c>
      <c r="AK136" s="66">
        <f t="shared" si="151"/>
        <v>2.4396762096626314E-2</v>
      </c>
      <c r="AL136" s="66">
        <f t="shared" si="152"/>
        <v>2.3515767909803698</v>
      </c>
      <c r="AM136" s="67">
        <f t="shared" si="153"/>
        <v>0.99270769023593064</v>
      </c>
      <c r="AN136" s="67">
        <f t="shared" si="154"/>
        <v>0.49387489774638788</v>
      </c>
      <c r="AO136" s="67">
        <f t="shared" si="155"/>
        <v>1.0545038186884068</v>
      </c>
      <c r="AP136" s="67">
        <f t="shared" si="156"/>
        <v>2.3552076161494186</v>
      </c>
      <c r="AQ136" s="66">
        <f t="shared" si="157"/>
        <v>787.46741115262193</v>
      </c>
      <c r="AR136" s="66">
        <f t="shared" si="158"/>
        <v>371.30929065220369</v>
      </c>
      <c r="AS136" s="66">
        <f t="shared" si="159"/>
        <v>2.4397134587943573E-2</v>
      </c>
      <c r="AT136" s="66">
        <f t="shared" si="160"/>
        <v>2.3516126950045613</v>
      </c>
      <c r="AU136" s="67">
        <f t="shared" si="161"/>
        <v>0.99270757930343823</v>
      </c>
      <c r="AV136" s="67">
        <f t="shared" si="162"/>
        <v>0.49386957814615429</v>
      </c>
      <c r="AW136" s="67">
        <f t="shared" si="163"/>
        <v>1.0545036779438015</v>
      </c>
      <c r="AX136" s="67">
        <f t="shared" si="164"/>
        <v>2.3552233511548528</v>
      </c>
      <c r="AY136" s="66">
        <f t="shared" si="165"/>
        <v>787.46295924826313</v>
      </c>
      <c r="AZ136" s="66">
        <f t="shared" si="166"/>
        <v>371.30913929171913</v>
      </c>
      <c r="BA136" s="66">
        <f t="shared" si="167"/>
        <v>2.4397144533193291E-2</v>
      </c>
      <c r="BB136" s="66">
        <f t="shared" si="168"/>
        <v>2.351613653616131</v>
      </c>
      <c r="BC136" s="67">
        <f t="shared" si="169"/>
        <v>0.99270757634162077</v>
      </c>
      <c r="BD136" s="67">
        <f t="shared" si="170"/>
        <v>0.49386943611744727</v>
      </c>
      <c r="BE136" s="67">
        <f t="shared" si="171"/>
        <v>1.0545036741858345</v>
      </c>
      <c r="BF136" s="67">
        <f t="shared" si="172"/>
        <v>2.355223771264062</v>
      </c>
      <c r="BG136" s="66">
        <f t="shared" si="173"/>
        <v>787.46284038230999</v>
      </c>
      <c r="BH136" s="66">
        <f t="shared" si="174"/>
        <v>371.30913525038102</v>
      </c>
      <c r="BI136" s="66">
        <f t="shared" si="175"/>
        <v>2.4397144798732433E-2</v>
      </c>
      <c r="BJ136" s="66">
        <f t="shared" si="176"/>
        <v>2.3516136792111539</v>
      </c>
      <c r="BK136" s="67">
        <f t="shared" si="177"/>
        <v>0.99270757626254003</v>
      </c>
      <c r="BL136" s="67">
        <f t="shared" si="178"/>
        <v>0.49386943232526742</v>
      </c>
      <c r="BM136" s="67">
        <f t="shared" si="179"/>
        <v>1.0545036740854963</v>
      </c>
      <c r="BN136" s="67">
        <f t="shared" si="180"/>
        <v>2.355223782481016</v>
      </c>
      <c r="BO136" s="66">
        <f t="shared" si="181"/>
        <v>787.46283720857457</v>
      </c>
      <c r="BP136" s="66">
        <f t="shared" si="182"/>
        <v>371.30913514247675</v>
      </c>
      <c r="BQ136" s="66">
        <f t="shared" si="183"/>
        <v>2.4397144805822363E-2</v>
      </c>
      <c r="BR136" s="66">
        <f t="shared" si="184"/>
        <v>2.3516136798945446</v>
      </c>
      <c r="BS136" s="67">
        <f t="shared" si="185"/>
        <v>0.99270757626042849</v>
      </c>
      <c r="BT136" s="67">
        <f t="shared" si="186"/>
        <v>0.49386943222401569</v>
      </c>
      <c r="BU136" s="67">
        <f t="shared" si="187"/>
        <v>1.0545036740828171</v>
      </c>
      <c r="BV136" s="67">
        <f t="shared" si="188"/>
        <v>2.3552237827805107</v>
      </c>
      <c r="BW136" s="66">
        <f t="shared" si="189"/>
        <v>787.46283712383524</v>
      </c>
      <c r="BX136" s="66">
        <f t="shared" si="190"/>
        <v>371.3091351395957</v>
      </c>
      <c r="BY136" s="66">
        <f t="shared" si="191"/>
        <v>2.4397144806011666E-2</v>
      </c>
      <c r="BZ136" s="66">
        <f t="shared" si="192"/>
        <v>2.3516136799127914</v>
      </c>
      <c r="CA136" s="67">
        <f t="shared" si="193"/>
        <v>0.99270757626037209</v>
      </c>
      <c r="CB136" s="67">
        <f t="shared" si="194"/>
        <v>0.49386943222131219</v>
      </c>
      <c r="CC136" s="67">
        <f t="shared" si="195"/>
        <v>1.0545036740827456</v>
      </c>
      <c r="CD136" s="67">
        <f t="shared" si="196"/>
        <v>2.3552237827885065</v>
      </c>
      <c r="CE136" s="66">
        <f t="shared" si="197"/>
        <v>787.46283712157322</v>
      </c>
      <c r="CF136" s="66">
        <f t="shared" si="198"/>
        <v>371.30913513951873</v>
      </c>
      <c r="CG136" s="66">
        <f t="shared" si="199"/>
        <v>2.4397144806016725E-2</v>
      </c>
      <c r="CH136" s="66">
        <f t="shared" si="200"/>
        <v>2.3516136799132785</v>
      </c>
      <c r="CI136" s="67">
        <f t="shared" si="201"/>
        <v>0.99270757626037065</v>
      </c>
      <c r="CJ136" s="67">
        <f t="shared" si="202"/>
        <v>0.49386943222124002</v>
      </c>
      <c r="CK136" s="67">
        <f t="shared" si="203"/>
        <v>1.0545036740827436</v>
      </c>
      <c r="CL136" s="67">
        <f t="shared" si="204"/>
        <v>2.3552237827887201</v>
      </c>
      <c r="CM136" s="66">
        <f t="shared" si="205"/>
        <v>787.46283712151251</v>
      </c>
      <c r="CN136" s="66">
        <f t="shared" si="206"/>
        <v>371.30913513951668</v>
      </c>
      <c r="CO136" s="66">
        <f t="shared" si="207"/>
        <v>2.439714480601686E-2</v>
      </c>
      <c r="CP136" s="66">
        <f t="shared" si="208"/>
        <v>2.3516136799132918</v>
      </c>
      <c r="CQ136" s="67">
        <f t="shared" si="209"/>
        <v>0.99270757626037065</v>
      </c>
      <c r="CR136" s="67">
        <f t="shared" si="210"/>
        <v>0.49386943222123808</v>
      </c>
      <c r="CS136" s="67">
        <f t="shared" si="211"/>
        <v>1.0545036740827436</v>
      </c>
      <c r="CT136" s="67">
        <f t="shared" si="212"/>
        <v>2.3552237827887263</v>
      </c>
      <c r="CU136" s="66">
        <f t="shared" si="213"/>
        <v>787.46283712151046</v>
      </c>
      <c r="CV136" s="66">
        <f t="shared" si="214"/>
        <v>371.30913513951668</v>
      </c>
      <c r="CW136" s="66">
        <f t="shared" si="215"/>
        <v>2.439714480601686E-2</v>
      </c>
      <c r="CX136" s="66">
        <f t="shared" si="216"/>
        <v>2.3516136799132918</v>
      </c>
      <c r="CY136" s="67">
        <f t="shared" si="217"/>
        <v>0.99270757626037065</v>
      </c>
      <c r="CZ136" s="67">
        <f t="shared" si="218"/>
        <v>0.49386943222123808</v>
      </c>
      <c r="DA136" s="67">
        <f t="shared" si="219"/>
        <v>1.0545036740827436</v>
      </c>
      <c r="DB136" s="67">
        <f t="shared" si="220"/>
        <v>2.3552237827887263</v>
      </c>
      <c r="DC136" s="66">
        <f t="shared" si="221"/>
        <v>787.46283712151046</v>
      </c>
      <c r="DD136" s="66">
        <f t="shared" si="222"/>
        <v>371.30913513951668</v>
      </c>
      <c r="DE136" s="66">
        <f t="shared" si="223"/>
        <v>2.439714480601686E-2</v>
      </c>
      <c r="DF136" s="66">
        <f t="shared" si="224"/>
        <v>2.3516136799132918</v>
      </c>
      <c r="DG136" s="67">
        <f t="shared" si="225"/>
        <v>0.99270757626037065</v>
      </c>
      <c r="DH136" s="67">
        <f t="shared" si="226"/>
        <v>0.49386943222123808</v>
      </c>
      <c r="DI136" s="67">
        <f t="shared" si="227"/>
        <v>1.0545036740827436</v>
      </c>
      <c r="DJ136" s="67">
        <f t="shared" si="228"/>
        <v>2.3552237827887263</v>
      </c>
      <c r="DK136" s="66">
        <f t="shared" si="229"/>
        <v>787.46283712151046</v>
      </c>
      <c r="DL136" s="66">
        <f t="shared" si="230"/>
        <v>371.30913513951668</v>
      </c>
      <c r="DM136" s="66">
        <f t="shared" si="231"/>
        <v>2.439714480601686E-2</v>
      </c>
      <c r="DN136" s="66">
        <f t="shared" si="232"/>
        <v>2.3516136799132918</v>
      </c>
      <c r="DO136" s="67">
        <f t="shared" si="233"/>
        <v>0.99270757626037065</v>
      </c>
      <c r="DP136" s="67">
        <f t="shared" si="234"/>
        <v>0.49386943222123808</v>
      </c>
      <c r="DQ136" s="67">
        <f t="shared" si="235"/>
        <v>1.0545036740827436</v>
      </c>
      <c r="DR136" s="67">
        <f t="shared" si="236"/>
        <v>2.3552237827887263</v>
      </c>
      <c r="DS136" s="66">
        <f t="shared" si="237"/>
        <v>787.46283712151046</v>
      </c>
      <c r="DT136" s="66">
        <f t="shared" si="238"/>
        <v>371.30913513951668</v>
      </c>
      <c r="DU136" s="66">
        <f t="shared" si="239"/>
        <v>2.439714480601686E-2</v>
      </c>
      <c r="DV136" s="66">
        <f t="shared" si="240"/>
        <v>2.3516136799132918</v>
      </c>
      <c r="DW136" s="67">
        <f t="shared" si="241"/>
        <v>0.99270757626037065</v>
      </c>
      <c r="DX136" s="67">
        <f t="shared" si="242"/>
        <v>0.49386943222123808</v>
      </c>
      <c r="DY136" s="67">
        <f t="shared" si="243"/>
        <v>1.0545036740827436</v>
      </c>
      <c r="DZ136" s="67">
        <f t="shared" si="244"/>
        <v>2.3552237827887263</v>
      </c>
      <c r="EA136" s="66">
        <f t="shared" si="245"/>
        <v>787.46283712151046</v>
      </c>
      <c r="EB136" s="66">
        <f t="shared" si="246"/>
        <v>371.30913513951668</v>
      </c>
      <c r="EC136" s="66">
        <f t="shared" si="247"/>
        <v>2.439714480601686E-2</v>
      </c>
      <c r="ED136" s="66">
        <f t="shared" si="248"/>
        <v>2.3516136799132918</v>
      </c>
      <c r="EE136" s="67">
        <f t="shared" si="249"/>
        <v>0.99270757626037065</v>
      </c>
      <c r="EF136" s="67">
        <f t="shared" si="250"/>
        <v>0.49386943222123808</v>
      </c>
      <c r="EG136" s="67">
        <f t="shared" si="251"/>
        <v>1.0545036740827436</v>
      </c>
      <c r="EH136" s="67">
        <f t="shared" si="252"/>
        <v>2.3552237827887263</v>
      </c>
      <c r="EI136" s="66">
        <f t="shared" si="253"/>
        <v>787.46283712151046</v>
      </c>
      <c r="EJ136" s="66">
        <f t="shared" si="254"/>
        <v>371.30913513951668</v>
      </c>
      <c r="EK136" s="66">
        <f t="shared" si="255"/>
        <v>2.439714480601686E-2</v>
      </c>
      <c r="EL136" s="66">
        <f t="shared" si="256"/>
        <v>2.3516136799132918</v>
      </c>
      <c r="EM136" s="67">
        <f t="shared" si="257"/>
        <v>0.99270757626037065</v>
      </c>
      <c r="EN136" s="67">
        <f t="shared" si="258"/>
        <v>0.49386943222123808</v>
      </c>
      <c r="EO136" s="67">
        <f t="shared" si="259"/>
        <v>1.0545036740827436</v>
      </c>
      <c r="EP136" s="67">
        <f t="shared" si="260"/>
        <v>2.3552237827887263</v>
      </c>
      <c r="EQ136" s="66">
        <f t="shared" si="261"/>
        <v>0.58517217319318138</v>
      </c>
      <c r="ER136" s="66">
        <f t="shared" si="262"/>
        <v>98.159135139516707</v>
      </c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</row>
    <row r="137" spans="19:160" x14ac:dyDescent="0.25">
      <c r="S137" s="50">
        <v>0.75</v>
      </c>
      <c r="T137" s="56">
        <f t="shared" si="134"/>
        <v>380.03571458150503</v>
      </c>
      <c r="U137" s="66">
        <f t="shared" si="135"/>
        <v>2.3836924768429472E-2</v>
      </c>
      <c r="V137" s="66">
        <f t="shared" si="136"/>
        <v>2.2976146929569521</v>
      </c>
      <c r="W137" s="67">
        <f t="shared" si="137"/>
        <v>0.99287443068396231</v>
      </c>
      <c r="X137" s="67">
        <f t="shared" si="138"/>
        <v>0.50193512139729224</v>
      </c>
      <c r="Y137" s="67">
        <f t="shared" si="139"/>
        <v>1.0499018367242317</v>
      </c>
      <c r="Z137" s="67">
        <f t="shared" si="140"/>
        <v>2.3624812352081177</v>
      </c>
      <c r="AA137" s="66">
        <f t="shared" si="141"/>
        <v>798.06195210178191</v>
      </c>
      <c r="AB137" s="66">
        <f t="shared" si="142"/>
        <v>371.66753274439441</v>
      </c>
      <c r="AC137" s="66">
        <f t="shared" si="143"/>
        <v>2.4373618730979402E-2</v>
      </c>
      <c r="AD137" s="66">
        <f t="shared" si="144"/>
        <v>2.3493460276805145</v>
      </c>
      <c r="AE137" s="67">
        <f t="shared" si="145"/>
        <v>0.99271458263897427</v>
      </c>
      <c r="AF137" s="67">
        <f t="shared" si="146"/>
        <v>0.4942055237652902</v>
      </c>
      <c r="AG137" s="67">
        <f t="shared" si="147"/>
        <v>1.0497220245509118</v>
      </c>
      <c r="AH137" s="67">
        <f t="shared" si="148"/>
        <v>2.3857534959562798</v>
      </c>
      <c r="AI137" s="66">
        <f t="shared" si="149"/>
        <v>792.01490015764296</v>
      </c>
      <c r="AJ137" s="66">
        <f t="shared" si="150"/>
        <v>371.46353752671735</v>
      </c>
      <c r="AK137" s="66">
        <f t="shared" si="151"/>
        <v>2.4387003898448893E-2</v>
      </c>
      <c r="AL137" s="66">
        <f t="shared" si="152"/>
        <v>2.3506362091004904</v>
      </c>
      <c r="AM137" s="67">
        <f t="shared" si="153"/>
        <v>0.99271059635169645</v>
      </c>
      <c r="AN137" s="67">
        <f t="shared" si="154"/>
        <v>0.4940142763439348</v>
      </c>
      <c r="AO137" s="67">
        <f t="shared" si="155"/>
        <v>1.0497172053230457</v>
      </c>
      <c r="AP137" s="67">
        <f t="shared" si="156"/>
        <v>2.3863256917239255</v>
      </c>
      <c r="AQ137" s="66">
        <f t="shared" si="157"/>
        <v>791.85786773637153</v>
      </c>
      <c r="AR137" s="66">
        <f t="shared" si="158"/>
        <v>371.45822318581543</v>
      </c>
      <c r="AS137" s="66">
        <f t="shared" si="159"/>
        <v>2.4387352795967383E-2</v>
      </c>
      <c r="AT137" s="66">
        <f t="shared" si="160"/>
        <v>2.3506698389446337</v>
      </c>
      <c r="AU137" s="67">
        <f t="shared" si="161"/>
        <v>0.99271049244542275</v>
      </c>
      <c r="AV137" s="67">
        <f t="shared" si="162"/>
        <v>0.49400929228214147</v>
      </c>
      <c r="AW137" s="67">
        <f t="shared" si="163"/>
        <v>1.0497170794915229</v>
      </c>
      <c r="AX137" s="67">
        <f t="shared" si="164"/>
        <v>2.3863406011876589</v>
      </c>
      <c r="AY137" s="66">
        <f t="shared" si="165"/>
        <v>791.85377041935897</v>
      </c>
      <c r="AZ137" s="66">
        <f t="shared" si="166"/>
        <v>371.45808451160474</v>
      </c>
      <c r="BA137" s="66">
        <f t="shared" si="167"/>
        <v>2.4387361900350998E-2</v>
      </c>
      <c r="BB137" s="66">
        <f t="shared" si="168"/>
        <v>2.3506707165060545</v>
      </c>
      <c r="BC137" s="67">
        <f t="shared" si="169"/>
        <v>0.99271048973401765</v>
      </c>
      <c r="BD137" s="67">
        <f t="shared" si="170"/>
        <v>0.49400916222510965</v>
      </c>
      <c r="BE137" s="67">
        <f t="shared" si="171"/>
        <v>1.0497170762078392</v>
      </c>
      <c r="BF137" s="67">
        <f t="shared" si="172"/>
        <v>2.3863409902423043</v>
      </c>
      <c r="BG137" s="66">
        <f t="shared" si="173"/>
        <v>791.85366349821368</v>
      </c>
      <c r="BH137" s="66">
        <f t="shared" si="174"/>
        <v>371.45808089283719</v>
      </c>
      <c r="BI137" s="66">
        <f t="shared" si="175"/>
        <v>2.4387362137934184E-2</v>
      </c>
      <c r="BJ137" s="66">
        <f t="shared" si="176"/>
        <v>2.3506707394064339</v>
      </c>
      <c r="BK137" s="67">
        <f t="shared" si="177"/>
        <v>0.99271048966326225</v>
      </c>
      <c r="BL137" s="67">
        <f t="shared" si="178"/>
        <v>0.49400915883121049</v>
      </c>
      <c r="BM137" s="67">
        <f t="shared" si="179"/>
        <v>1.0497170761221497</v>
      </c>
      <c r="BN137" s="67">
        <f t="shared" si="180"/>
        <v>2.3863410003948662</v>
      </c>
      <c r="BO137" s="66">
        <f t="shared" si="181"/>
        <v>791.85366070805321</v>
      </c>
      <c r="BP137" s="66">
        <f t="shared" si="182"/>
        <v>371.45808079840367</v>
      </c>
      <c r="BQ137" s="66">
        <f t="shared" si="183"/>
        <v>2.4387362144134037E-2</v>
      </c>
      <c r="BR137" s="66">
        <f t="shared" si="184"/>
        <v>2.3506707400040305</v>
      </c>
      <c r="BS137" s="67">
        <f t="shared" si="185"/>
        <v>0.99271048966141584</v>
      </c>
      <c r="BT137" s="67">
        <f t="shared" si="186"/>
        <v>0.494009158742645</v>
      </c>
      <c r="BU137" s="67">
        <f t="shared" si="187"/>
        <v>1.0497170761199135</v>
      </c>
      <c r="BV137" s="67">
        <f t="shared" si="188"/>
        <v>2.3863410006598023</v>
      </c>
      <c r="BW137" s="66">
        <f t="shared" si="189"/>
        <v>791.8536606352427</v>
      </c>
      <c r="BX137" s="66">
        <f t="shared" si="190"/>
        <v>371.4580807959394</v>
      </c>
      <c r="BY137" s="66">
        <f t="shared" si="191"/>
        <v>2.4387362144295825E-2</v>
      </c>
      <c r="BZ137" s="66">
        <f t="shared" si="192"/>
        <v>2.3506707400196252</v>
      </c>
      <c r="CA137" s="67">
        <f t="shared" si="193"/>
        <v>0.99271048966136766</v>
      </c>
      <c r="CB137" s="67">
        <f t="shared" si="194"/>
        <v>0.49400915874033385</v>
      </c>
      <c r="CC137" s="67">
        <f t="shared" si="195"/>
        <v>1.0497170761198551</v>
      </c>
      <c r="CD137" s="67">
        <f t="shared" si="196"/>
        <v>2.3863410006667154</v>
      </c>
      <c r="CE137" s="66">
        <f t="shared" si="197"/>
        <v>791.85366063334357</v>
      </c>
      <c r="CF137" s="66">
        <f t="shared" si="198"/>
        <v>371.45808079587516</v>
      </c>
      <c r="CG137" s="66">
        <f t="shared" si="199"/>
        <v>2.438736214430004E-2</v>
      </c>
      <c r="CH137" s="66">
        <f t="shared" si="200"/>
        <v>2.350670740020032</v>
      </c>
      <c r="CI137" s="67">
        <f t="shared" si="201"/>
        <v>0.99271048966136644</v>
      </c>
      <c r="CJ137" s="67">
        <f t="shared" si="202"/>
        <v>0.49400915874027357</v>
      </c>
      <c r="CK137" s="67">
        <f t="shared" si="203"/>
        <v>1.0497170761198538</v>
      </c>
      <c r="CL137" s="67">
        <f t="shared" si="204"/>
        <v>2.3863410006668961</v>
      </c>
      <c r="CM137" s="66">
        <f t="shared" si="205"/>
        <v>791.85366063329343</v>
      </c>
      <c r="CN137" s="66">
        <f t="shared" si="206"/>
        <v>371.45808079587346</v>
      </c>
      <c r="CO137" s="66">
        <f t="shared" si="207"/>
        <v>2.4387362144300151E-2</v>
      </c>
      <c r="CP137" s="66">
        <f t="shared" si="208"/>
        <v>2.3506707400200422</v>
      </c>
      <c r="CQ137" s="67">
        <f t="shared" si="209"/>
        <v>0.99271048966136632</v>
      </c>
      <c r="CR137" s="67">
        <f t="shared" si="210"/>
        <v>0.49400915874027201</v>
      </c>
      <c r="CS137" s="67">
        <f t="shared" si="211"/>
        <v>1.0497170761198535</v>
      </c>
      <c r="CT137" s="67">
        <f t="shared" si="212"/>
        <v>2.3863410006669006</v>
      </c>
      <c r="CU137" s="66">
        <f t="shared" si="213"/>
        <v>791.85366063329241</v>
      </c>
      <c r="CV137" s="66">
        <f t="shared" si="214"/>
        <v>371.45808079587346</v>
      </c>
      <c r="CW137" s="66">
        <f t="shared" si="215"/>
        <v>2.4387362144300151E-2</v>
      </c>
      <c r="CX137" s="66">
        <f t="shared" si="216"/>
        <v>2.3506707400200422</v>
      </c>
      <c r="CY137" s="67">
        <f t="shared" si="217"/>
        <v>0.99271048966136632</v>
      </c>
      <c r="CZ137" s="67">
        <f t="shared" si="218"/>
        <v>0.49400915874027201</v>
      </c>
      <c r="DA137" s="67">
        <f t="shared" si="219"/>
        <v>1.0497170761198535</v>
      </c>
      <c r="DB137" s="67">
        <f t="shared" si="220"/>
        <v>2.3863410006669006</v>
      </c>
      <c r="DC137" s="66">
        <f t="shared" si="221"/>
        <v>791.85366063329241</v>
      </c>
      <c r="DD137" s="66">
        <f t="shared" si="222"/>
        <v>371.45808079587346</v>
      </c>
      <c r="DE137" s="66">
        <f t="shared" si="223"/>
        <v>2.4387362144300151E-2</v>
      </c>
      <c r="DF137" s="66">
        <f t="shared" si="224"/>
        <v>2.3506707400200422</v>
      </c>
      <c r="DG137" s="67">
        <f t="shared" si="225"/>
        <v>0.99271048966136632</v>
      </c>
      <c r="DH137" s="67">
        <f t="shared" si="226"/>
        <v>0.49400915874027201</v>
      </c>
      <c r="DI137" s="67">
        <f t="shared" si="227"/>
        <v>1.0497170761198535</v>
      </c>
      <c r="DJ137" s="67">
        <f t="shared" si="228"/>
        <v>2.3863410006669006</v>
      </c>
      <c r="DK137" s="66">
        <f t="shared" si="229"/>
        <v>791.85366063329241</v>
      </c>
      <c r="DL137" s="66">
        <f t="shared" si="230"/>
        <v>371.45808079587346</v>
      </c>
      <c r="DM137" s="66">
        <f t="shared" si="231"/>
        <v>2.4387362144300151E-2</v>
      </c>
      <c r="DN137" s="66">
        <f t="shared" si="232"/>
        <v>2.3506707400200422</v>
      </c>
      <c r="DO137" s="67">
        <f t="shared" si="233"/>
        <v>0.99271048966136632</v>
      </c>
      <c r="DP137" s="67">
        <f t="shared" si="234"/>
        <v>0.49400915874027201</v>
      </c>
      <c r="DQ137" s="67">
        <f t="shared" si="235"/>
        <v>1.0497170761198535</v>
      </c>
      <c r="DR137" s="67">
        <f t="shared" si="236"/>
        <v>2.3863410006669006</v>
      </c>
      <c r="DS137" s="66">
        <f t="shared" si="237"/>
        <v>791.85366063329241</v>
      </c>
      <c r="DT137" s="66">
        <f t="shared" si="238"/>
        <v>371.45808079587346</v>
      </c>
      <c r="DU137" s="66">
        <f t="shared" si="239"/>
        <v>2.4387362144300151E-2</v>
      </c>
      <c r="DV137" s="66">
        <f t="shared" si="240"/>
        <v>2.3506707400200422</v>
      </c>
      <c r="DW137" s="67">
        <f t="shared" si="241"/>
        <v>0.99271048966136632</v>
      </c>
      <c r="DX137" s="67">
        <f t="shared" si="242"/>
        <v>0.49400915874027201</v>
      </c>
      <c r="DY137" s="67">
        <f t="shared" si="243"/>
        <v>1.0497170761198535</v>
      </c>
      <c r="DZ137" s="67">
        <f t="shared" si="244"/>
        <v>2.3863410006669006</v>
      </c>
      <c r="EA137" s="66">
        <f t="shared" si="245"/>
        <v>791.85366063329241</v>
      </c>
      <c r="EB137" s="66">
        <f t="shared" si="246"/>
        <v>371.45808079587346</v>
      </c>
      <c r="EC137" s="66">
        <f t="shared" si="247"/>
        <v>2.4387362144300151E-2</v>
      </c>
      <c r="ED137" s="66">
        <f t="shared" si="248"/>
        <v>2.3506707400200422</v>
      </c>
      <c r="EE137" s="67">
        <f t="shared" si="249"/>
        <v>0.99271048966136632</v>
      </c>
      <c r="EF137" s="67">
        <f t="shared" si="250"/>
        <v>0.49400915874027201</v>
      </c>
      <c r="EG137" s="67">
        <f t="shared" si="251"/>
        <v>1.0497170761198535</v>
      </c>
      <c r="EH137" s="67">
        <f t="shared" si="252"/>
        <v>2.3863410006669006</v>
      </c>
      <c r="EI137" s="66">
        <f t="shared" si="253"/>
        <v>791.85366063329241</v>
      </c>
      <c r="EJ137" s="66">
        <f t="shared" si="254"/>
        <v>371.45808079587346</v>
      </c>
      <c r="EK137" s="66">
        <f t="shared" si="255"/>
        <v>2.4387362144300151E-2</v>
      </c>
      <c r="EL137" s="66">
        <f t="shared" si="256"/>
        <v>2.3506707400200422</v>
      </c>
      <c r="EM137" s="67">
        <f t="shared" si="257"/>
        <v>0.99271048966136632</v>
      </c>
      <c r="EN137" s="67">
        <f t="shared" si="258"/>
        <v>0.49400915874027201</v>
      </c>
      <c r="EO137" s="67">
        <f t="shared" si="259"/>
        <v>1.0497170761198535</v>
      </c>
      <c r="EP137" s="67">
        <f t="shared" si="260"/>
        <v>2.3863410006669006</v>
      </c>
      <c r="EQ137" s="66">
        <f t="shared" si="261"/>
        <v>0.59367975027320041</v>
      </c>
      <c r="ER137" s="66">
        <f t="shared" si="262"/>
        <v>98.308080795873479</v>
      </c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</row>
    <row r="138" spans="19:160" x14ac:dyDescent="0.25">
      <c r="S138" s="50">
        <v>0.76</v>
      </c>
      <c r="T138" s="56">
        <f t="shared" si="134"/>
        <v>380.00325713411723</v>
      </c>
      <c r="U138" s="66">
        <f t="shared" si="135"/>
        <v>2.3838960766061162E-2</v>
      </c>
      <c r="V138" s="66">
        <f t="shared" si="136"/>
        <v>2.2978109405064506</v>
      </c>
      <c r="W138" s="67">
        <f t="shared" si="137"/>
        <v>0.99287382423715076</v>
      </c>
      <c r="X138" s="67">
        <f t="shared" si="138"/>
        <v>0.50190557120589929</v>
      </c>
      <c r="Y138" s="67">
        <f t="shared" si="139"/>
        <v>1.045387578975719</v>
      </c>
      <c r="Z138" s="67">
        <f t="shared" si="140"/>
        <v>2.394144876260655</v>
      </c>
      <c r="AA138" s="66">
        <f t="shared" si="141"/>
        <v>802.48485226292712</v>
      </c>
      <c r="AB138" s="66">
        <f t="shared" si="142"/>
        <v>371.81594071345648</v>
      </c>
      <c r="AC138" s="66">
        <f t="shared" si="143"/>
        <v>2.4363890156008632E-2</v>
      </c>
      <c r="AD138" s="66">
        <f t="shared" si="144"/>
        <v>2.3484083011486097</v>
      </c>
      <c r="AE138" s="67">
        <f t="shared" si="145"/>
        <v>0.99271747995267479</v>
      </c>
      <c r="AF138" s="67">
        <f t="shared" si="146"/>
        <v>0.49434457221234046</v>
      </c>
      <c r="AG138" s="67">
        <f t="shared" si="147"/>
        <v>1.0452197477906899</v>
      </c>
      <c r="AH138" s="67">
        <f t="shared" si="148"/>
        <v>2.4171651262523706</v>
      </c>
      <c r="AI138" s="66">
        <f t="shared" si="149"/>
        <v>796.67545773699999</v>
      </c>
      <c r="AJ138" s="66">
        <f t="shared" si="150"/>
        <v>371.62087155150994</v>
      </c>
      <c r="AK138" s="66">
        <f t="shared" si="151"/>
        <v>2.4376679113783387E-2</v>
      </c>
      <c r="AL138" s="66">
        <f t="shared" si="152"/>
        <v>2.3496410145785656</v>
      </c>
      <c r="AM138" s="67">
        <f t="shared" si="153"/>
        <v>0.99271367121340126</v>
      </c>
      <c r="AN138" s="67">
        <f t="shared" si="154"/>
        <v>0.49416179045409525</v>
      </c>
      <c r="AO138" s="67">
        <f t="shared" si="155"/>
        <v>1.0452153773015942</v>
      </c>
      <c r="AP138" s="67">
        <f t="shared" si="156"/>
        <v>2.4177179741440731</v>
      </c>
      <c r="AQ138" s="66">
        <f t="shared" si="157"/>
        <v>796.5282067258122</v>
      </c>
      <c r="AR138" s="66">
        <f t="shared" si="158"/>
        <v>371.61591206307583</v>
      </c>
      <c r="AS138" s="66">
        <f t="shared" si="159"/>
        <v>2.4377004438545333E-2</v>
      </c>
      <c r="AT138" s="66">
        <f t="shared" si="160"/>
        <v>2.3496723722708972</v>
      </c>
      <c r="AU138" s="67">
        <f t="shared" si="161"/>
        <v>0.99271357432710439</v>
      </c>
      <c r="AV138" s="67">
        <f t="shared" si="162"/>
        <v>0.49415714174394509</v>
      </c>
      <c r="AW138" s="67">
        <f t="shared" si="163"/>
        <v>1.0452152659540022</v>
      </c>
      <c r="AX138" s="67">
        <f t="shared" si="164"/>
        <v>2.4177320324651199</v>
      </c>
      <c r="AY138" s="66">
        <f t="shared" si="165"/>
        <v>796.52445735968274</v>
      </c>
      <c r="AZ138" s="66">
        <f t="shared" si="166"/>
        <v>371.61578577276509</v>
      </c>
      <c r="BA138" s="66">
        <f t="shared" si="167"/>
        <v>2.4377012722852899E-2</v>
      </c>
      <c r="BB138" s="66">
        <f t="shared" si="168"/>
        <v>2.3496731707860987</v>
      </c>
      <c r="BC138" s="67">
        <f t="shared" si="169"/>
        <v>0.99271357185992104</v>
      </c>
      <c r="BD138" s="67">
        <f t="shared" si="170"/>
        <v>0.49415702336636241</v>
      </c>
      <c r="BE138" s="67">
        <f t="shared" si="171"/>
        <v>1.0452152631184546</v>
      </c>
      <c r="BF138" s="67">
        <f t="shared" si="172"/>
        <v>2.4177323904532506</v>
      </c>
      <c r="BG138" s="66">
        <f t="shared" si="173"/>
        <v>796.52436188074751</v>
      </c>
      <c r="BH138" s="66">
        <f t="shared" si="174"/>
        <v>371.61578255673135</v>
      </c>
      <c r="BI138" s="66">
        <f t="shared" si="175"/>
        <v>2.4377012933816208E-2</v>
      </c>
      <c r="BJ138" s="66">
        <f t="shared" si="176"/>
        <v>2.3496731911206177</v>
      </c>
      <c r="BK138" s="67">
        <f t="shared" si="177"/>
        <v>0.99271357179709319</v>
      </c>
      <c r="BL138" s="67">
        <f t="shared" si="178"/>
        <v>0.49415702035182874</v>
      </c>
      <c r="BM138" s="67">
        <f t="shared" si="179"/>
        <v>1.0452152630462461</v>
      </c>
      <c r="BN138" s="67">
        <f t="shared" si="180"/>
        <v>2.4177323995695641</v>
      </c>
      <c r="BO138" s="66">
        <f t="shared" si="181"/>
        <v>796.52435944933586</v>
      </c>
      <c r="BP138" s="66">
        <f t="shared" si="182"/>
        <v>371.61578247483362</v>
      </c>
      <c r="BQ138" s="66">
        <f t="shared" si="183"/>
        <v>2.437701293918848E-2</v>
      </c>
      <c r="BR138" s="66">
        <f t="shared" si="184"/>
        <v>2.3496731916384452</v>
      </c>
      <c r="BS138" s="67">
        <f t="shared" si="185"/>
        <v>0.99271357179549324</v>
      </c>
      <c r="BT138" s="67">
        <f t="shared" si="186"/>
        <v>0.49415702027506236</v>
      </c>
      <c r="BU138" s="67">
        <f t="shared" si="187"/>
        <v>1.0452152630444074</v>
      </c>
      <c r="BV138" s="67">
        <f t="shared" si="188"/>
        <v>2.4177323998017148</v>
      </c>
      <c r="BW138" s="66">
        <f t="shared" si="189"/>
        <v>796.52435938741849</v>
      </c>
      <c r="BX138" s="66">
        <f t="shared" si="190"/>
        <v>371.61578247274804</v>
      </c>
      <c r="BY138" s="66">
        <f t="shared" si="191"/>
        <v>2.4377012939325288E-2</v>
      </c>
      <c r="BZ138" s="66">
        <f t="shared" si="192"/>
        <v>2.349673191651632</v>
      </c>
      <c r="CA138" s="67">
        <f t="shared" si="193"/>
        <v>0.9927135717954525</v>
      </c>
      <c r="CB138" s="67">
        <f t="shared" si="194"/>
        <v>0.49415702027310743</v>
      </c>
      <c r="CC138" s="67">
        <f t="shared" si="195"/>
        <v>1.0452152630443605</v>
      </c>
      <c r="CD138" s="67">
        <f t="shared" si="196"/>
        <v>2.4177323998076266</v>
      </c>
      <c r="CE138" s="66">
        <f t="shared" si="197"/>
        <v>796.5243593858421</v>
      </c>
      <c r="CF138" s="66">
        <f t="shared" si="198"/>
        <v>371.61578247269495</v>
      </c>
      <c r="CG138" s="66">
        <f t="shared" si="199"/>
        <v>2.4377012939328771E-2</v>
      </c>
      <c r="CH138" s="66">
        <f t="shared" si="200"/>
        <v>2.3496731916519678</v>
      </c>
      <c r="CI138" s="67">
        <f t="shared" si="201"/>
        <v>0.99271357179545139</v>
      </c>
      <c r="CJ138" s="67">
        <f t="shared" si="202"/>
        <v>0.49415702027305769</v>
      </c>
      <c r="CK138" s="67">
        <f t="shared" si="203"/>
        <v>1.0452152630443594</v>
      </c>
      <c r="CL138" s="67">
        <f t="shared" si="204"/>
        <v>2.4177323998077767</v>
      </c>
      <c r="CM138" s="66">
        <f t="shared" si="205"/>
        <v>796.52435938580152</v>
      </c>
      <c r="CN138" s="66">
        <f t="shared" si="206"/>
        <v>371.61578247269358</v>
      </c>
      <c r="CO138" s="66">
        <f t="shared" si="207"/>
        <v>2.4377012939328861E-2</v>
      </c>
      <c r="CP138" s="66">
        <f t="shared" si="208"/>
        <v>2.3496731916519762</v>
      </c>
      <c r="CQ138" s="67">
        <f t="shared" si="209"/>
        <v>0.99271357179545139</v>
      </c>
      <c r="CR138" s="67">
        <f t="shared" si="210"/>
        <v>0.49415702027305641</v>
      </c>
      <c r="CS138" s="67">
        <f t="shared" si="211"/>
        <v>1.0452152630443594</v>
      </c>
      <c r="CT138" s="67">
        <f t="shared" si="212"/>
        <v>2.4177323998077811</v>
      </c>
      <c r="CU138" s="66">
        <f t="shared" si="213"/>
        <v>796.52435938580038</v>
      </c>
      <c r="CV138" s="66">
        <f t="shared" si="214"/>
        <v>371.61578247269358</v>
      </c>
      <c r="CW138" s="66">
        <f t="shared" si="215"/>
        <v>2.4377012939328861E-2</v>
      </c>
      <c r="CX138" s="66">
        <f t="shared" si="216"/>
        <v>2.3496731916519762</v>
      </c>
      <c r="CY138" s="67">
        <f t="shared" si="217"/>
        <v>0.99271357179545139</v>
      </c>
      <c r="CZ138" s="67">
        <f t="shared" si="218"/>
        <v>0.49415702027305641</v>
      </c>
      <c r="DA138" s="67">
        <f t="shared" si="219"/>
        <v>1.0452152630443594</v>
      </c>
      <c r="DB138" s="67">
        <f t="shared" si="220"/>
        <v>2.4177323998077811</v>
      </c>
      <c r="DC138" s="66">
        <f t="shared" si="221"/>
        <v>796.52435938580038</v>
      </c>
      <c r="DD138" s="66">
        <f t="shared" si="222"/>
        <v>371.61578247269358</v>
      </c>
      <c r="DE138" s="66">
        <f t="shared" si="223"/>
        <v>2.4377012939328861E-2</v>
      </c>
      <c r="DF138" s="66">
        <f t="shared" si="224"/>
        <v>2.3496731916519762</v>
      </c>
      <c r="DG138" s="67">
        <f t="shared" si="225"/>
        <v>0.99271357179545139</v>
      </c>
      <c r="DH138" s="67">
        <f t="shared" si="226"/>
        <v>0.49415702027305641</v>
      </c>
      <c r="DI138" s="67">
        <f t="shared" si="227"/>
        <v>1.0452152630443594</v>
      </c>
      <c r="DJ138" s="67">
        <f t="shared" si="228"/>
        <v>2.4177323998077811</v>
      </c>
      <c r="DK138" s="66">
        <f t="shared" si="229"/>
        <v>796.52435938580038</v>
      </c>
      <c r="DL138" s="66">
        <f t="shared" si="230"/>
        <v>371.61578247269358</v>
      </c>
      <c r="DM138" s="66">
        <f t="shared" si="231"/>
        <v>2.4377012939328861E-2</v>
      </c>
      <c r="DN138" s="66">
        <f t="shared" si="232"/>
        <v>2.3496731916519762</v>
      </c>
      <c r="DO138" s="67">
        <f t="shared" si="233"/>
        <v>0.99271357179545139</v>
      </c>
      <c r="DP138" s="67">
        <f t="shared" si="234"/>
        <v>0.49415702027305641</v>
      </c>
      <c r="DQ138" s="67">
        <f t="shared" si="235"/>
        <v>1.0452152630443594</v>
      </c>
      <c r="DR138" s="67">
        <f t="shared" si="236"/>
        <v>2.4177323998077811</v>
      </c>
      <c r="DS138" s="66">
        <f t="shared" si="237"/>
        <v>796.52435938580038</v>
      </c>
      <c r="DT138" s="66">
        <f t="shared" si="238"/>
        <v>371.61578247269358</v>
      </c>
      <c r="DU138" s="66">
        <f t="shared" si="239"/>
        <v>2.4377012939328861E-2</v>
      </c>
      <c r="DV138" s="66">
        <f t="shared" si="240"/>
        <v>2.3496731916519762</v>
      </c>
      <c r="DW138" s="67">
        <f t="shared" si="241"/>
        <v>0.99271357179545139</v>
      </c>
      <c r="DX138" s="67">
        <f t="shared" si="242"/>
        <v>0.49415702027305641</v>
      </c>
      <c r="DY138" s="67">
        <f t="shared" si="243"/>
        <v>1.0452152630443594</v>
      </c>
      <c r="DZ138" s="67">
        <f t="shared" si="244"/>
        <v>2.4177323998077811</v>
      </c>
      <c r="EA138" s="66">
        <f t="shared" si="245"/>
        <v>796.52435938580038</v>
      </c>
      <c r="EB138" s="66">
        <f t="shared" si="246"/>
        <v>371.61578247269358</v>
      </c>
      <c r="EC138" s="66">
        <f t="shared" si="247"/>
        <v>2.4377012939328861E-2</v>
      </c>
      <c r="ED138" s="66">
        <f t="shared" si="248"/>
        <v>2.3496731916519762</v>
      </c>
      <c r="EE138" s="67">
        <f t="shared" si="249"/>
        <v>0.99271357179545139</v>
      </c>
      <c r="EF138" s="67">
        <f t="shared" si="250"/>
        <v>0.49415702027305641</v>
      </c>
      <c r="EG138" s="67">
        <f t="shared" si="251"/>
        <v>1.0452152630443594</v>
      </c>
      <c r="EH138" s="67">
        <f t="shared" si="252"/>
        <v>2.4177323998077811</v>
      </c>
      <c r="EI138" s="66">
        <f t="shared" si="253"/>
        <v>796.52435938580038</v>
      </c>
      <c r="EJ138" s="66">
        <f t="shared" si="254"/>
        <v>371.61578247269358</v>
      </c>
      <c r="EK138" s="66">
        <f t="shared" si="255"/>
        <v>2.4377012939328861E-2</v>
      </c>
      <c r="EL138" s="66">
        <f t="shared" si="256"/>
        <v>2.3496731916519762</v>
      </c>
      <c r="EM138" s="67">
        <f t="shared" si="257"/>
        <v>0.99271357179545139</v>
      </c>
      <c r="EN138" s="67">
        <f t="shared" si="258"/>
        <v>0.49415702027305641</v>
      </c>
      <c r="EO138" s="67">
        <f t="shared" si="259"/>
        <v>1.0452152630443594</v>
      </c>
      <c r="EP138" s="67">
        <f t="shared" si="260"/>
        <v>2.4177323998077811</v>
      </c>
      <c r="EQ138" s="66">
        <f t="shared" si="261"/>
        <v>0.60254873488609406</v>
      </c>
      <c r="ER138" s="66">
        <f t="shared" si="262"/>
        <v>98.465782472693604</v>
      </c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</row>
    <row r="139" spans="19:160" x14ac:dyDescent="0.25">
      <c r="S139" s="50">
        <v>0.77</v>
      </c>
      <c r="T139" s="56">
        <f t="shared" si="134"/>
        <v>379.97079968672949</v>
      </c>
      <c r="U139" s="66">
        <f t="shared" si="135"/>
        <v>2.3840997111526339E-2</v>
      </c>
      <c r="V139" s="66">
        <f t="shared" si="136"/>
        <v>2.2980072215832332</v>
      </c>
      <c r="W139" s="67">
        <f t="shared" si="137"/>
        <v>0.99287321768710313</v>
      </c>
      <c r="X139" s="67">
        <f t="shared" si="138"/>
        <v>0.5018760177062388</v>
      </c>
      <c r="Y139" s="67">
        <f t="shared" si="139"/>
        <v>1.0411462413362631</v>
      </c>
      <c r="Z139" s="67">
        <f t="shared" si="140"/>
        <v>2.4261250522765212</v>
      </c>
      <c r="AA139" s="66">
        <f t="shared" si="141"/>
        <v>807.19429184906699</v>
      </c>
      <c r="AB139" s="66">
        <f t="shared" si="142"/>
        <v>371.97323164839065</v>
      </c>
      <c r="AC139" s="66">
        <f t="shared" si="143"/>
        <v>2.435358775052561E-2</v>
      </c>
      <c r="AD139" s="66">
        <f t="shared" si="144"/>
        <v>2.3474152637312184</v>
      </c>
      <c r="AE139" s="67">
        <f t="shared" si="145"/>
        <v>0.99272054817081889</v>
      </c>
      <c r="AF139" s="67">
        <f t="shared" si="146"/>
        <v>0.49449186494851821</v>
      </c>
      <c r="AG139" s="67">
        <f t="shared" si="147"/>
        <v>1.0409908197176603</v>
      </c>
      <c r="AH139" s="67">
        <f t="shared" si="148"/>
        <v>2.4488501583309366</v>
      </c>
      <c r="AI139" s="66">
        <f t="shared" si="149"/>
        <v>801.62953876252641</v>
      </c>
      <c r="AJ139" s="66">
        <f t="shared" si="150"/>
        <v>371.78729327656868</v>
      </c>
      <c r="AK139" s="66">
        <f t="shared" si="151"/>
        <v>2.4365767474083262E-2</v>
      </c>
      <c r="AL139" s="66">
        <f t="shared" si="152"/>
        <v>2.3485892537519146</v>
      </c>
      <c r="AM139" s="67">
        <f t="shared" si="153"/>
        <v>0.99271692085889185</v>
      </c>
      <c r="AN139" s="67">
        <f t="shared" si="154"/>
        <v>0.49431773705954923</v>
      </c>
      <c r="AO139" s="67">
        <f t="shared" si="155"/>
        <v>1.0409868917623786</v>
      </c>
      <c r="AP139" s="67">
        <f t="shared" si="156"/>
        <v>2.449382388812209</v>
      </c>
      <c r="AQ139" s="66">
        <f t="shared" si="157"/>
        <v>801.49209207606236</v>
      </c>
      <c r="AR139" s="66">
        <f t="shared" si="158"/>
        <v>371.7826873816864</v>
      </c>
      <c r="AS139" s="66">
        <f t="shared" si="159"/>
        <v>2.436606933365747E-2</v>
      </c>
      <c r="AT139" s="66">
        <f t="shared" si="160"/>
        <v>2.3486183496608728</v>
      </c>
      <c r="AU139" s="67">
        <f t="shared" si="161"/>
        <v>0.99271683096056373</v>
      </c>
      <c r="AV139" s="67">
        <f t="shared" si="162"/>
        <v>0.49431342229121844</v>
      </c>
      <c r="AW139" s="67">
        <f t="shared" si="163"/>
        <v>1.0409867942769304</v>
      </c>
      <c r="AX139" s="67">
        <f t="shared" si="164"/>
        <v>2.4493955749058571</v>
      </c>
      <c r="AY139" s="66">
        <f t="shared" si="165"/>
        <v>801.48868249975465</v>
      </c>
      <c r="AZ139" s="66">
        <f t="shared" si="166"/>
        <v>371.7825731171946</v>
      </c>
      <c r="BA139" s="66">
        <f t="shared" si="167"/>
        <v>2.4366076822379998E-2</v>
      </c>
      <c r="BB139" s="66">
        <f t="shared" si="168"/>
        <v>2.3486190714905164</v>
      </c>
      <c r="BC139" s="67">
        <f t="shared" si="169"/>
        <v>0.99271682873030953</v>
      </c>
      <c r="BD139" s="67">
        <f t="shared" si="170"/>
        <v>0.49431331524820554</v>
      </c>
      <c r="BE139" s="67">
        <f t="shared" si="171"/>
        <v>1.0409867918583664</v>
      </c>
      <c r="BF139" s="67">
        <f t="shared" si="172"/>
        <v>2.4493959020319549</v>
      </c>
      <c r="BG139" s="66">
        <f t="shared" si="173"/>
        <v>801.48859791091286</v>
      </c>
      <c r="BH139" s="66">
        <f t="shared" si="174"/>
        <v>371.78257028237942</v>
      </c>
      <c r="BI139" s="66">
        <f t="shared" si="175"/>
        <v>2.4366077008169569E-2</v>
      </c>
      <c r="BJ139" s="66">
        <f t="shared" si="176"/>
        <v>2.3486190893985666</v>
      </c>
      <c r="BK139" s="67">
        <f t="shared" si="177"/>
        <v>0.99271682867497857</v>
      </c>
      <c r="BL139" s="67">
        <f t="shared" si="178"/>
        <v>0.49431331259254929</v>
      </c>
      <c r="BM139" s="67">
        <f t="shared" si="179"/>
        <v>1.0409867917983637</v>
      </c>
      <c r="BN139" s="67">
        <f t="shared" si="180"/>
        <v>2.4493959101477056</v>
      </c>
      <c r="BO139" s="66">
        <f t="shared" si="181"/>
        <v>801.48859581232648</v>
      </c>
      <c r="BP139" s="66">
        <f t="shared" si="182"/>
        <v>371.78257021204979</v>
      </c>
      <c r="BQ139" s="66">
        <f t="shared" si="183"/>
        <v>2.4366077012778868E-2</v>
      </c>
      <c r="BR139" s="66">
        <f t="shared" si="184"/>
        <v>2.3486190898428521</v>
      </c>
      <c r="BS139" s="67">
        <f t="shared" si="185"/>
        <v>0.99271682867360589</v>
      </c>
      <c r="BT139" s="67">
        <f t="shared" si="186"/>
        <v>0.49431331252666444</v>
      </c>
      <c r="BU139" s="67">
        <f t="shared" si="187"/>
        <v>1.0409867917968751</v>
      </c>
      <c r="BV139" s="67">
        <f t="shared" si="188"/>
        <v>2.4493959103490521</v>
      </c>
      <c r="BW139" s="66">
        <f t="shared" si="189"/>
        <v>801.48859576026177</v>
      </c>
      <c r="BX139" s="66">
        <f t="shared" si="190"/>
        <v>371.78257021030504</v>
      </c>
      <c r="BY139" s="66">
        <f t="shared" si="191"/>
        <v>2.4366077012893214E-2</v>
      </c>
      <c r="BZ139" s="66">
        <f t="shared" si="192"/>
        <v>2.3486190898538739</v>
      </c>
      <c r="CA139" s="67">
        <f t="shared" si="193"/>
        <v>0.99271682867357181</v>
      </c>
      <c r="CB139" s="67">
        <f t="shared" si="194"/>
        <v>0.49431331252502991</v>
      </c>
      <c r="CC139" s="67">
        <f t="shared" si="195"/>
        <v>1.0409867917968381</v>
      </c>
      <c r="CD139" s="67">
        <f t="shared" si="196"/>
        <v>2.4493959103540464</v>
      </c>
      <c r="CE139" s="66">
        <f t="shared" si="197"/>
        <v>801.48859575897063</v>
      </c>
      <c r="CF139" s="66">
        <f t="shared" si="198"/>
        <v>371.78257021026172</v>
      </c>
      <c r="CG139" s="66">
        <f t="shared" si="199"/>
        <v>2.4366077012896052E-2</v>
      </c>
      <c r="CH139" s="66">
        <f t="shared" si="200"/>
        <v>2.3486190898541475</v>
      </c>
      <c r="CI139" s="67">
        <f t="shared" si="201"/>
        <v>0.99271682867357092</v>
      </c>
      <c r="CJ139" s="67">
        <f t="shared" si="202"/>
        <v>0.49431331252498939</v>
      </c>
      <c r="CK139" s="67">
        <f t="shared" si="203"/>
        <v>1.0409867917968372</v>
      </c>
      <c r="CL139" s="67">
        <f t="shared" si="204"/>
        <v>2.4493959103541707</v>
      </c>
      <c r="CM139" s="66">
        <f t="shared" si="205"/>
        <v>801.48859575893857</v>
      </c>
      <c r="CN139" s="66">
        <f t="shared" si="206"/>
        <v>371.7825702102607</v>
      </c>
      <c r="CO139" s="66">
        <f t="shared" si="207"/>
        <v>2.4366077012896122E-2</v>
      </c>
      <c r="CP139" s="66">
        <f t="shared" si="208"/>
        <v>2.3486190898541537</v>
      </c>
      <c r="CQ139" s="67">
        <f t="shared" si="209"/>
        <v>0.99271682867357092</v>
      </c>
      <c r="CR139" s="67">
        <f t="shared" si="210"/>
        <v>0.49431331252498845</v>
      </c>
      <c r="CS139" s="67">
        <f t="shared" si="211"/>
        <v>1.0409867917968372</v>
      </c>
      <c r="CT139" s="67">
        <f t="shared" si="212"/>
        <v>2.4493959103541734</v>
      </c>
      <c r="CU139" s="66">
        <f t="shared" si="213"/>
        <v>801.48859575893721</v>
      </c>
      <c r="CV139" s="66">
        <f t="shared" si="214"/>
        <v>371.78257021026059</v>
      </c>
      <c r="CW139" s="66">
        <f t="shared" si="215"/>
        <v>2.4366077012896128E-2</v>
      </c>
      <c r="CX139" s="66">
        <f t="shared" si="216"/>
        <v>2.3486190898541546</v>
      </c>
      <c r="CY139" s="67">
        <f t="shared" si="217"/>
        <v>0.99271682867357092</v>
      </c>
      <c r="CZ139" s="67">
        <f t="shared" si="218"/>
        <v>0.49431331252498834</v>
      </c>
      <c r="DA139" s="67">
        <f t="shared" si="219"/>
        <v>1.0409867917968372</v>
      </c>
      <c r="DB139" s="67">
        <f t="shared" si="220"/>
        <v>2.4493959103541738</v>
      </c>
      <c r="DC139" s="66">
        <f t="shared" si="221"/>
        <v>801.48859575893755</v>
      </c>
      <c r="DD139" s="66">
        <f t="shared" si="222"/>
        <v>371.78257021026059</v>
      </c>
      <c r="DE139" s="66">
        <f t="shared" si="223"/>
        <v>2.4366077012896128E-2</v>
      </c>
      <c r="DF139" s="66">
        <f t="shared" si="224"/>
        <v>2.3486190898541546</v>
      </c>
      <c r="DG139" s="67">
        <f t="shared" si="225"/>
        <v>0.99271682867357092</v>
      </c>
      <c r="DH139" s="67">
        <f t="shared" si="226"/>
        <v>0.49431331252498834</v>
      </c>
      <c r="DI139" s="67">
        <f t="shared" si="227"/>
        <v>1.0409867917968372</v>
      </c>
      <c r="DJ139" s="67">
        <f t="shared" si="228"/>
        <v>2.4493959103541738</v>
      </c>
      <c r="DK139" s="66">
        <f t="shared" si="229"/>
        <v>801.48859575893755</v>
      </c>
      <c r="DL139" s="66">
        <f t="shared" si="230"/>
        <v>371.78257021026059</v>
      </c>
      <c r="DM139" s="66">
        <f t="shared" si="231"/>
        <v>2.4366077012896128E-2</v>
      </c>
      <c r="DN139" s="66">
        <f t="shared" si="232"/>
        <v>2.3486190898541546</v>
      </c>
      <c r="DO139" s="67">
        <f t="shared" si="233"/>
        <v>0.99271682867357092</v>
      </c>
      <c r="DP139" s="67">
        <f t="shared" si="234"/>
        <v>0.49431331252498834</v>
      </c>
      <c r="DQ139" s="67">
        <f t="shared" si="235"/>
        <v>1.0409867917968372</v>
      </c>
      <c r="DR139" s="67">
        <f t="shared" si="236"/>
        <v>2.4493959103541738</v>
      </c>
      <c r="DS139" s="66">
        <f t="shared" si="237"/>
        <v>801.48859575893755</v>
      </c>
      <c r="DT139" s="66">
        <f t="shared" si="238"/>
        <v>371.78257021026059</v>
      </c>
      <c r="DU139" s="66">
        <f t="shared" si="239"/>
        <v>2.4366077012896128E-2</v>
      </c>
      <c r="DV139" s="66">
        <f t="shared" si="240"/>
        <v>2.3486190898541546</v>
      </c>
      <c r="DW139" s="67">
        <f t="shared" si="241"/>
        <v>0.99271682867357092</v>
      </c>
      <c r="DX139" s="67">
        <f t="shared" si="242"/>
        <v>0.49431331252498834</v>
      </c>
      <c r="DY139" s="67">
        <f t="shared" si="243"/>
        <v>1.0409867917968372</v>
      </c>
      <c r="DZ139" s="67">
        <f t="shared" si="244"/>
        <v>2.4493959103541738</v>
      </c>
      <c r="EA139" s="66">
        <f t="shared" si="245"/>
        <v>801.48859575893755</v>
      </c>
      <c r="EB139" s="66">
        <f t="shared" si="246"/>
        <v>371.78257021026059</v>
      </c>
      <c r="EC139" s="66">
        <f t="shared" si="247"/>
        <v>2.4366077012896128E-2</v>
      </c>
      <c r="ED139" s="66">
        <f t="shared" si="248"/>
        <v>2.3486190898541546</v>
      </c>
      <c r="EE139" s="67">
        <f t="shared" si="249"/>
        <v>0.99271682867357092</v>
      </c>
      <c r="EF139" s="67">
        <f t="shared" si="250"/>
        <v>0.49431331252498834</v>
      </c>
      <c r="EG139" s="67">
        <f t="shared" si="251"/>
        <v>1.0409867917968372</v>
      </c>
      <c r="EH139" s="67">
        <f t="shared" si="252"/>
        <v>2.4493959103541738</v>
      </c>
      <c r="EI139" s="66">
        <f t="shared" si="253"/>
        <v>801.48859575893755</v>
      </c>
      <c r="EJ139" s="66">
        <f t="shared" si="254"/>
        <v>371.78257021026059</v>
      </c>
      <c r="EK139" s="66">
        <f t="shared" si="255"/>
        <v>2.4366077012896128E-2</v>
      </c>
      <c r="EL139" s="66">
        <f t="shared" si="256"/>
        <v>2.3486190898541546</v>
      </c>
      <c r="EM139" s="67">
        <f t="shared" si="257"/>
        <v>0.99271682867357092</v>
      </c>
      <c r="EN139" s="67">
        <f t="shared" si="258"/>
        <v>0.49431331252498834</v>
      </c>
      <c r="EO139" s="67">
        <f t="shared" si="259"/>
        <v>1.0409867917968372</v>
      </c>
      <c r="EP139" s="67">
        <f t="shared" si="260"/>
        <v>2.4493959103541738</v>
      </c>
      <c r="EQ139" s="66">
        <f t="shared" si="261"/>
        <v>0.61179661990130896</v>
      </c>
      <c r="ER139" s="66">
        <f t="shared" si="262"/>
        <v>98.63257021026061</v>
      </c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</row>
    <row r="140" spans="19:160" x14ac:dyDescent="0.25">
      <c r="S140" s="50">
        <v>0.78</v>
      </c>
      <c r="T140" s="56">
        <f t="shared" si="134"/>
        <v>379.93834223934181</v>
      </c>
      <c r="U140" s="66">
        <f t="shared" si="135"/>
        <v>2.3843033804914156E-2</v>
      </c>
      <c r="V140" s="66">
        <f t="shared" si="136"/>
        <v>2.2982035361958921</v>
      </c>
      <c r="W140" s="67">
        <f t="shared" si="137"/>
        <v>0.99287261103379321</v>
      </c>
      <c r="X140" s="67">
        <f t="shared" si="138"/>
        <v>0.50184646089780682</v>
      </c>
      <c r="Y140" s="67">
        <f t="shared" si="139"/>
        <v>1.0371671948084737</v>
      </c>
      <c r="Z140" s="67">
        <f t="shared" si="140"/>
        <v>2.4584211159285703</v>
      </c>
      <c r="AA140" s="66">
        <f t="shared" si="141"/>
        <v>812.20503927986408</v>
      </c>
      <c r="AB140" s="66">
        <f t="shared" si="142"/>
        <v>372.13976621752363</v>
      </c>
      <c r="AC140" s="66">
        <f t="shared" si="143"/>
        <v>2.4342689387568867E-2</v>
      </c>
      <c r="AD140" s="66">
        <f t="shared" si="144"/>
        <v>2.3463647826351104</v>
      </c>
      <c r="AE140" s="67">
        <f t="shared" si="145"/>
        <v>0.99272379388477938</v>
      </c>
      <c r="AF140" s="67">
        <f t="shared" si="146"/>
        <v>0.49464772581345434</v>
      </c>
      <c r="AG140" s="67">
        <f t="shared" si="147"/>
        <v>1.0370244138892482</v>
      </c>
      <c r="AH140" s="67">
        <f t="shared" si="148"/>
        <v>2.4808064578491833</v>
      </c>
      <c r="AI140" s="66">
        <f t="shared" si="149"/>
        <v>806.8917242364987</v>
      </c>
      <c r="AJ140" s="66">
        <f t="shared" si="150"/>
        <v>371.96314870219385</v>
      </c>
      <c r="AK140" s="66">
        <f t="shared" si="151"/>
        <v>2.4354247912468652E-2</v>
      </c>
      <c r="AL140" s="66">
        <f t="shared" si="152"/>
        <v>2.3474788960073951</v>
      </c>
      <c r="AM140" s="67">
        <f t="shared" si="153"/>
        <v>0.99272035156394056</v>
      </c>
      <c r="AN140" s="67">
        <f t="shared" si="154"/>
        <v>0.49448242534574272</v>
      </c>
      <c r="AO140" s="67">
        <f t="shared" si="155"/>
        <v>1.0370209166221758</v>
      </c>
      <c r="AP140" s="67">
        <f t="shared" si="156"/>
        <v>2.4813168482388104</v>
      </c>
      <c r="AQ140" s="66">
        <f t="shared" si="157"/>
        <v>806.76407148384124</v>
      </c>
      <c r="AR140" s="66">
        <f t="shared" si="158"/>
        <v>371.95889379956554</v>
      </c>
      <c r="AS140" s="66">
        <f t="shared" si="159"/>
        <v>2.4354526504956103E-2</v>
      </c>
      <c r="AT140" s="66">
        <f t="shared" si="160"/>
        <v>2.3475057492277132</v>
      </c>
      <c r="AU140" s="67">
        <f t="shared" si="161"/>
        <v>0.99272026859461437</v>
      </c>
      <c r="AV140" s="67">
        <f t="shared" si="162"/>
        <v>0.494478441828135</v>
      </c>
      <c r="AW140" s="67">
        <f t="shared" si="163"/>
        <v>1.0370208322219374</v>
      </c>
      <c r="AX140" s="67">
        <f t="shared" si="164"/>
        <v>2.4813291458841151</v>
      </c>
      <c r="AY140" s="66">
        <f t="shared" si="165"/>
        <v>806.76099201074373</v>
      </c>
      <c r="AZ140" s="66">
        <f t="shared" si="166"/>
        <v>371.95879114824129</v>
      </c>
      <c r="BA140" s="66">
        <f t="shared" si="167"/>
        <v>2.4354533226196351E-2</v>
      </c>
      <c r="BB140" s="66">
        <f t="shared" si="168"/>
        <v>2.3475063970805925</v>
      </c>
      <c r="BC140" s="67">
        <f t="shared" si="169"/>
        <v>0.99272026659292101</v>
      </c>
      <c r="BD140" s="67">
        <f t="shared" si="170"/>
        <v>0.49447834572335958</v>
      </c>
      <c r="BE140" s="67">
        <f t="shared" si="171"/>
        <v>1.0370208301856603</v>
      </c>
      <c r="BF140" s="67">
        <f t="shared" si="172"/>
        <v>2.4813294425710519</v>
      </c>
      <c r="BG140" s="66">
        <f t="shared" si="173"/>
        <v>806.76091771472045</v>
      </c>
      <c r="BH140" s="66">
        <f t="shared" si="174"/>
        <v>371.95878867164959</v>
      </c>
      <c r="BI140" s="66">
        <f t="shared" si="175"/>
        <v>2.4354533388354731E-2</v>
      </c>
      <c r="BJ140" s="66">
        <f t="shared" si="176"/>
        <v>2.3475064127108589</v>
      </c>
      <c r="BK140" s="67">
        <f t="shared" si="177"/>
        <v>0.99272026654462764</v>
      </c>
      <c r="BL140" s="67">
        <f t="shared" si="178"/>
        <v>0.49447834340471114</v>
      </c>
      <c r="BM140" s="67">
        <f t="shared" si="179"/>
        <v>1.0370208301365325</v>
      </c>
      <c r="BN140" s="67">
        <f t="shared" si="180"/>
        <v>2.4813294497289959</v>
      </c>
      <c r="BO140" s="66">
        <f t="shared" si="181"/>
        <v>806.76091592223429</v>
      </c>
      <c r="BP140" s="66">
        <f t="shared" si="182"/>
        <v>371.95878861189874</v>
      </c>
      <c r="BQ140" s="66">
        <f t="shared" si="183"/>
        <v>2.4354533392267001E-2</v>
      </c>
      <c r="BR140" s="66">
        <f t="shared" si="184"/>
        <v>2.3475064130879582</v>
      </c>
      <c r="BS140" s="67">
        <f t="shared" si="185"/>
        <v>0.99272026654346246</v>
      </c>
      <c r="BT140" s="67">
        <f t="shared" si="186"/>
        <v>0.49447834334877089</v>
      </c>
      <c r="BU140" s="67">
        <f t="shared" si="187"/>
        <v>1.0370208301353472</v>
      </c>
      <c r="BV140" s="67">
        <f t="shared" si="188"/>
        <v>2.4813294499016902</v>
      </c>
      <c r="BW140" s="66">
        <f t="shared" si="189"/>
        <v>806.76091587898838</v>
      </c>
      <c r="BX140" s="66">
        <f t="shared" si="190"/>
        <v>371.95878861045719</v>
      </c>
      <c r="BY140" s="66">
        <f t="shared" si="191"/>
        <v>2.4354533392361391E-2</v>
      </c>
      <c r="BZ140" s="66">
        <f t="shared" si="192"/>
        <v>2.3475064130970562</v>
      </c>
      <c r="CA140" s="67">
        <f t="shared" si="193"/>
        <v>0.99272026654343437</v>
      </c>
      <c r="CB140" s="67">
        <f t="shared" si="194"/>
        <v>0.49447834334742125</v>
      </c>
      <c r="CC140" s="67">
        <f t="shared" si="195"/>
        <v>1.0370208301353185</v>
      </c>
      <c r="CD140" s="67">
        <f t="shared" si="196"/>
        <v>2.4813294499058567</v>
      </c>
      <c r="CE140" s="66">
        <f t="shared" si="197"/>
        <v>806.76091587794531</v>
      </c>
      <c r="CF140" s="66">
        <f t="shared" si="198"/>
        <v>371.9587886104224</v>
      </c>
      <c r="CG140" s="66">
        <f t="shared" si="199"/>
        <v>2.435453339236367E-2</v>
      </c>
      <c r="CH140" s="66">
        <f t="shared" si="200"/>
        <v>2.347506413097276</v>
      </c>
      <c r="CI140" s="67">
        <f t="shared" si="201"/>
        <v>0.9927202665434337</v>
      </c>
      <c r="CJ140" s="67">
        <f t="shared" si="202"/>
        <v>0.49447834334738866</v>
      </c>
      <c r="CK140" s="67">
        <f t="shared" si="203"/>
        <v>1.0370208301353179</v>
      </c>
      <c r="CL140" s="67">
        <f t="shared" si="204"/>
        <v>2.4813294499059575</v>
      </c>
      <c r="CM140" s="66">
        <f t="shared" si="205"/>
        <v>806.7609158779195</v>
      </c>
      <c r="CN140" s="66">
        <f t="shared" si="206"/>
        <v>371.95878861042149</v>
      </c>
      <c r="CO140" s="66">
        <f t="shared" si="207"/>
        <v>2.4354533392363729E-2</v>
      </c>
      <c r="CP140" s="66">
        <f t="shared" si="208"/>
        <v>2.3475064130972818</v>
      </c>
      <c r="CQ140" s="67">
        <f t="shared" si="209"/>
        <v>0.9927202665434337</v>
      </c>
      <c r="CR140" s="67">
        <f t="shared" si="210"/>
        <v>0.49447834334738777</v>
      </c>
      <c r="CS140" s="67">
        <f t="shared" si="211"/>
        <v>1.0370208301353179</v>
      </c>
      <c r="CT140" s="67">
        <f t="shared" si="212"/>
        <v>2.4813294499059602</v>
      </c>
      <c r="CU140" s="66">
        <f t="shared" si="213"/>
        <v>806.76091587791871</v>
      </c>
      <c r="CV140" s="66">
        <f t="shared" si="214"/>
        <v>371.95878861042149</v>
      </c>
      <c r="CW140" s="66">
        <f t="shared" si="215"/>
        <v>2.4354533392363729E-2</v>
      </c>
      <c r="CX140" s="66">
        <f t="shared" si="216"/>
        <v>2.3475064130972818</v>
      </c>
      <c r="CY140" s="67">
        <f t="shared" si="217"/>
        <v>0.9927202665434337</v>
      </c>
      <c r="CZ140" s="67">
        <f t="shared" si="218"/>
        <v>0.49447834334738777</v>
      </c>
      <c r="DA140" s="67">
        <f t="shared" si="219"/>
        <v>1.0370208301353179</v>
      </c>
      <c r="DB140" s="67">
        <f t="shared" si="220"/>
        <v>2.4813294499059602</v>
      </c>
      <c r="DC140" s="66">
        <f t="shared" si="221"/>
        <v>806.76091587791871</v>
      </c>
      <c r="DD140" s="66">
        <f t="shared" si="222"/>
        <v>371.95878861042149</v>
      </c>
      <c r="DE140" s="66">
        <f t="shared" si="223"/>
        <v>2.4354533392363729E-2</v>
      </c>
      <c r="DF140" s="66">
        <f t="shared" si="224"/>
        <v>2.3475064130972818</v>
      </c>
      <c r="DG140" s="67">
        <f t="shared" si="225"/>
        <v>0.9927202665434337</v>
      </c>
      <c r="DH140" s="67">
        <f t="shared" si="226"/>
        <v>0.49447834334738777</v>
      </c>
      <c r="DI140" s="67">
        <f t="shared" si="227"/>
        <v>1.0370208301353179</v>
      </c>
      <c r="DJ140" s="67">
        <f t="shared" si="228"/>
        <v>2.4813294499059602</v>
      </c>
      <c r="DK140" s="66">
        <f t="shared" si="229"/>
        <v>806.76091587791871</v>
      </c>
      <c r="DL140" s="66">
        <f t="shared" si="230"/>
        <v>371.95878861042149</v>
      </c>
      <c r="DM140" s="66">
        <f t="shared" si="231"/>
        <v>2.4354533392363729E-2</v>
      </c>
      <c r="DN140" s="66">
        <f t="shared" si="232"/>
        <v>2.3475064130972818</v>
      </c>
      <c r="DO140" s="67">
        <f t="shared" si="233"/>
        <v>0.9927202665434337</v>
      </c>
      <c r="DP140" s="67">
        <f t="shared" si="234"/>
        <v>0.49447834334738777</v>
      </c>
      <c r="DQ140" s="67">
        <f t="shared" si="235"/>
        <v>1.0370208301353179</v>
      </c>
      <c r="DR140" s="67">
        <f t="shared" si="236"/>
        <v>2.4813294499059602</v>
      </c>
      <c r="DS140" s="66">
        <f t="shared" si="237"/>
        <v>806.76091587791871</v>
      </c>
      <c r="DT140" s="66">
        <f t="shared" si="238"/>
        <v>371.95878861042149</v>
      </c>
      <c r="DU140" s="66">
        <f t="shared" si="239"/>
        <v>2.4354533392363729E-2</v>
      </c>
      <c r="DV140" s="66">
        <f t="shared" si="240"/>
        <v>2.3475064130972818</v>
      </c>
      <c r="DW140" s="67">
        <f t="shared" si="241"/>
        <v>0.9927202665434337</v>
      </c>
      <c r="DX140" s="67">
        <f t="shared" si="242"/>
        <v>0.49447834334738777</v>
      </c>
      <c r="DY140" s="67">
        <f t="shared" si="243"/>
        <v>1.0370208301353179</v>
      </c>
      <c r="DZ140" s="67">
        <f t="shared" si="244"/>
        <v>2.4813294499059602</v>
      </c>
      <c r="EA140" s="66">
        <f t="shared" si="245"/>
        <v>806.76091587791871</v>
      </c>
      <c r="EB140" s="66">
        <f t="shared" si="246"/>
        <v>371.95878861042149</v>
      </c>
      <c r="EC140" s="66">
        <f t="shared" si="247"/>
        <v>2.4354533392363729E-2</v>
      </c>
      <c r="ED140" s="66">
        <f t="shared" si="248"/>
        <v>2.3475064130972818</v>
      </c>
      <c r="EE140" s="67">
        <f t="shared" si="249"/>
        <v>0.9927202665434337</v>
      </c>
      <c r="EF140" s="67">
        <f t="shared" si="250"/>
        <v>0.49447834334738777</v>
      </c>
      <c r="EG140" s="67">
        <f t="shared" si="251"/>
        <v>1.0370208301353179</v>
      </c>
      <c r="EH140" s="67">
        <f t="shared" si="252"/>
        <v>2.4813294499059602</v>
      </c>
      <c r="EI140" s="66">
        <f t="shared" si="253"/>
        <v>806.76091587791871</v>
      </c>
      <c r="EJ140" s="66">
        <f t="shared" si="254"/>
        <v>371.95878861042149</v>
      </c>
      <c r="EK140" s="66">
        <f t="shared" si="255"/>
        <v>2.4354533392363729E-2</v>
      </c>
      <c r="EL140" s="66">
        <f t="shared" si="256"/>
        <v>2.3475064130972818</v>
      </c>
      <c r="EM140" s="67">
        <f t="shared" si="257"/>
        <v>0.9927202665434337</v>
      </c>
      <c r="EN140" s="67">
        <f t="shared" si="258"/>
        <v>0.49447834334738777</v>
      </c>
      <c r="EO140" s="67">
        <f t="shared" si="259"/>
        <v>1.0370208301353179</v>
      </c>
      <c r="EP140" s="67">
        <f t="shared" si="260"/>
        <v>2.4813294499059602</v>
      </c>
      <c r="EQ140" s="66">
        <f t="shared" si="261"/>
        <v>0.6214421617679452</v>
      </c>
      <c r="ER140" s="66">
        <f t="shared" si="262"/>
        <v>98.808788610421516</v>
      </c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</row>
    <row r="141" spans="19:160" x14ac:dyDescent="0.25">
      <c r="S141" s="50">
        <v>0.79</v>
      </c>
      <c r="T141" s="56">
        <f t="shared" si="134"/>
        <v>379.90588479195401</v>
      </c>
      <c r="U141" s="66">
        <f t="shared" si="135"/>
        <v>2.38450708463138E-2</v>
      </c>
      <c r="V141" s="66">
        <f t="shared" si="136"/>
        <v>2.2983998843530244</v>
      </c>
      <c r="W141" s="67">
        <f t="shared" si="137"/>
        <v>0.99287200427719469</v>
      </c>
      <c r="X141" s="67">
        <f t="shared" si="138"/>
        <v>0.50181690078009833</v>
      </c>
      <c r="Y141" s="67">
        <f t="shared" si="139"/>
        <v>1.0334403631561981</v>
      </c>
      <c r="Z141" s="67">
        <f t="shared" si="140"/>
        <v>2.491032423044492</v>
      </c>
      <c r="AA141" s="66">
        <f t="shared" si="141"/>
        <v>817.5328850793552</v>
      </c>
      <c r="AB141" s="66">
        <f t="shared" si="142"/>
        <v>372.31592308341806</v>
      </c>
      <c r="AC141" s="66">
        <f t="shared" si="143"/>
        <v>2.4331171932622426E-2</v>
      </c>
      <c r="AD141" s="66">
        <f t="shared" si="144"/>
        <v>2.3452546279499948</v>
      </c>
      <c r="AE141" s="67">
        <f t="shared" si="145"/>
        <v>0.99272722398617641</v>
      </c>
      <c r="AF141" s="67">
        <f t="shared" si="146"/>
        <v>0.49481249389672838</v>
      </c>
      <c r="AG141" s="67">
        <f t="shared" si="147"/>
        <v>1.0333102756425152</v>
      </c>
      <c r="AH141" s="67">
        <f t="shared" si="148"/>
        <v>2.5130318660260222</v>
      </c>
      <c r="AI141" s="66">
        <f t="shared" si="149"/>
        <v>812.47756603458004</v>
      </c>
      <c r="AJ141" s="66">
        <f t="shared" si="150"/>
        <v>372.14879972225924</v>
      </c>
      <c r="AK141" s="66">
        <f t="shared" si="151"/>
        <v>2.4342098495431033E-2</v>
      </c>
      <c r="AL141" s="66">
        <f t="shared" si="152"/>
        <v>2.346307827198491</v>
      </c>
      <c r="AM141" s="67">
        <f t="shared" si="153"/>
        <v>0.99272396986260047</v>
      </c>
      <c r="AN141" s="67">
        <f t="shared" si="154"/>
        <v>0.49465617774882065</v>
      </c>
      <c r="AO141" s="67">
        <f t="shared" si="155"/>
        <v>1.0333071924047481</v>
      </c>
      <c r="AP141" s="67">
        <f t="shared" si="156"/>
        <v>2.5135192498910213</v>
      </c>
      <c r="AQ141" s="66">
        <f t="shared" si="157"/>
        <v>812.35966119399723</v>
      </c>
      <c r="AR141" s="66">
        <f t="shared" si="158"/>
        <v>372.14489180772171</v>
      </c>
      <c r="AS141" s="66">
        <f t="shared" si="159"/>
        <v>2.4342354113182824E-2</v>
      </c>
      <c r="AT141" s="66">
        <f t="shared" si="160"/>
        <v>2.3463324659095668</v>
      </c>
      <c r="AU141" s="67">
        <f t="shared" si="161"/>
        <v>0.99272389373524261</v>
      </c>
      <c r="AV141" s="67">
        <f t="shared" si="162"/>
        <v>0.49465252145513999</v>
      </c>
      <c r="AW141" s="67">
        <f t="shared" si="163"/>
        <v>1.0333071201927917</v>
      </c>
      <c r="AX141" s="67">
        <f t="shared" si="164"/>
        <v>2.5135306480633925</v>
      </c>
      <c r="AY141" s="66">
        <f t="shared" si="165"/>
        <v>812.35690062516574</v>
      </c>
      <c r="AZ141" s="66">
        <f t="shared" si="166"/>
        <v>372.14480030409527</v>
      </c>
      <c r="BA141" s="66">
        <f t="shared" si="167"/>
        <v>2.4342360098524217E-2</v>
      </c>
      <c r="BB141" s="66">
        <f t="shared" si="168"/>
        <v>2.3463330428299733</v>
      </c>
      <c r="BC141" s="67">
        <f t="shared" si="169"/>
        <v>0.99272389195270516</v>
      </c>
      <c r="BD141" s="67">
        <f t="shared" si="170"/>
        <v>0.49465243584260726</v>
      </c>
      <c r="BE141" s="67">
        <f t="shared" si="171"/>
        <v>1.0333071185018889</v>
      </c>
      <c r="BF141" s="67">
        <f t="shared" si="172"/>
        <v>2.5135309149518439</v>
      </c>
      <c r="BG141" s="66">
        <f t="shared" si="173"/>
        <v>812.35683598463572</v>
      </c>
      <c r="BH141" s="66">
        <f t="shared" si="174"/>
        <v>372.1447981614748</v>
      </c>
      <c r="BI141" s="66">
        <f t="shared" si="175"/>
        <v>2.4342360238675146E-2</v>
      </c>
      <c r="BJ141" s="66">
        <f t="shared" si="176"/>
        <v>2.3463330563389655</v>
      </c>
      <c r="BK141" s="67">
        <f t="shared" si="177"/>
        <v>0.99272389191096577</v>
      </c>
      <c r="BL141" s="67">
        <f t="shared" si="178"/>
        <v>0.49465243383793056</v>
      </c>
      <c r="BM141" s="67">
        <f t="shared" si="179"/>
        <v>1.0333071184622953</v>
      </c>
      <c r="BN141" s="67">
        <f t="shared" si="180"/>
        <v>2.5135309212012213</v>
      </c>
      <c r="BO141" s="66">
        <f t="shared" si="181"/>
        <v>812.35683447103281</v>
      </c>
      <c r="BP141" s="66">
        <f t="shared" si="182"/>
        <v>372.14479811130388</v>
      </c>
      <c r="BQ141" s="66">
        <f t="shared" si="183"/>
        <v>2.4342360241956875E-2</v>
      </c>
      <c r="BR141" s="66">
        <f t="shared" si="184"/>
        <v>2.3463330566552876</v>
      </c>
      <c r="BS141" s="67">
        <f t="shared" si="185"/>
        <v>0.99272389190998844</v>
      </c>
      <c r="BT141" s="67">
        <f t="shared" si="186"/>
        <v>0.49465243379098967</v>
      </c>
      <c r="BU141" s="67">
        <f t="shared" si="187"/>
        <v>1.0333071184613682</v>
      </c>
      <c r="BV141" s="67">
        <f t="shared" si="188"/>
        <v>2.513530921347555</v>
      </c>
      <c r="BW141" s="66">
        <f t="shared" si="189"/>
        <v>812.35683443559026</v>
      </c>
      <c r="BX141" s="66">
        <f t="shared" si="190"/>
        <v>372.14479811012905</v>
      </c>
      <c r="BY141" s="66">
        <f t="shared" si="191"/>
        <v>2.434236024203372E-2</v>
      </c>
      <c r="BZ141" s="66">
        <f t="shared" si="192"/>
        <v>2.3463330566626945</v>
      </c>
      <c r="CA141" s="67">
        <f t="shared" si="193"/>
        <v>0.99272389190996557</v>
      </c>
      <c r="CB141" s="67">
        <f t="shared" si="194"/>
        <v>0.49465243378989049</v>
      </c>
      <c r="CC141" s="67">
        <f t="shared" si="195"/>
        <v>1.0333071184613465</v>
      </c>
      <c r="CD141" s="67">
        <f t="shared" si="196"/>
        <v>2.5135309213509807</v>
      </c>
      <c r="CE141" s="66">
        <f t="shared" si="197"/>
        <v>812.3568344347608</v>
      </c>
      <c r="CF141" s="66">
        <f t="shared" si="198"/>
        <v>372.14479811010153</v>
      </c>
      <c r="CG141" s="66">
        <f t="shared" si="199"/>
        <v>2.434236024203552E-2</v>
      </c>
      <c r="CH141" s="66">
        <f t="shared" si="200"/>
        <v>2.3463330566628682</v>
      </c>
      <c r="CI141" s="67">
        <f t="shared" si="201"/>
        <v>0.99272389190996502</v>
      </c>
      <c r="CJ141" s="67">
        <f t="shared" si="202"/>
        <v>0.49465243378986473</v>
      </c>
      <c r="CK141" s="67">
        <f t="shared" si="203"/>
        <v>1.033307118461346</v>
      </c>
      <c r="CL141" s="67">
        <f t="shared" si="204"/>
        <v>2.5135309213510615</v>
      </c>
      <c r="CM141" s="66">
        <f t="shared" si="205"/>
        <v>812.35683443474124</v>
      </c>
      <c r="CN141" s="66">
        <f t="shared" si="206"/>
        <v>372.14479811010096</v>
      </c>
      <c r="CO141" s="66">
        <f t="shared" si="207"/>
        <v>2.4342360242035559E-2</v>
      </c>
      <c r="CP141" s="66">
        <f t="shared" si="208"/>
        <v>2.3463330566628717</v>
      </c>
      <c r="CQ141" s="67">
        <f t="shared" si="209"/>
        <v>0.99272389190996502</v>
      </c>
      <c r="CR141" s="67">
        <f t="shared" si="210"/>
        <v>0.49465243378986423</v>
      </c>
      <c r="CS141" s="67">
        <f t="shared" si="211"/>
        <v>1.033307118461346</v>
      </c>
      <c r="CT141" s="67">
        <f t="shared" si="212"/>
        <v>2.5135309213510633</v>
      </c>
      <c r="CU141" s="66">
        <f t="shared" si="213"/>
        <v>812.35683443474056</v>
      </c>
      <c r="CV141" s="66">
        <f t="shared" si="214"/>
        <v>372.14479811010085</v>
      </c>
      <c r="CW141" s="66">
        <f t="shared" si="215"/>
        <v>2.4342360242035566E-2</v>
      </c>
      <c r="CX141" s="66">
        <f t="shared" si="216"/>
        <v>2.3463330566628726</v>
      </c>
      <c r="CY141" s="67">
        <f t="shared" si="217"/>
        <v>0.99272389190996502</v>
      </c>
      <c r="CZ141" s="67">
        <f t="shared" si="218"/>
        <v>0.49465243378986407</v>
      </c>
      <c r="DA141" s="67">
        <f t="shared" si="219"/>
        <v>1.033307118461346</v>
      </c>
      <c r="DB141" s="67">
        <f t="shared" si="220"/>
        <v>2.5135309213510642</v>
      </c>
      <c r="DC141" s="66">
        <f t="shared" si="221"/>
        <v>812.35683443474034</v>
      </c>
      <c r="DD141" s="66">
        <f t="shared" si="222"/>
        <v>372.14479811010085</v>
      </c>
      <c r="DE141" s="66">
        <f t="shared" si="223"/>
        <v>2.4342360242035566E-2</v>
      </c>
      <c r="DF141" s="66">
        <f t="shared" si="224"/>
        <v>2.3463330566628726</v>
      </c>
      <c r="DG141" s="67">
        <f t="shared" si="225"/>
        <v>0.99272389190996502</v>
      </c>
      <c r="DH141" s="67">
        <f t="shared" si="226"/>
        <v>0.49465243378986407</v>
      </c>
      <c r="DI141" s="67">
        <f t="shared" si="227"/>
        <v>1.033307118461346</v>
      </c>
      <c r="DJ141" s="67">
        <f t="shared" si="228"/>
        <v>2.5135309213510642</v>
      </c>
      <c r="DK141" s="66">
        <f t="shared" si="229"/>
        <v>812.35683443474034</v>
      </c>
      <c r="DL141" s="66">
        <f t="shared" si="230"/>
        <v>372.14479811010085</v>
      </c>
      <c r="DM141" s="66">
        <f t="shared" si="231"/>
        <v>2.4342360242035566E-2</v>
      </c>
      <c r="DN141" s="66">
        <f t="shared" si="232"/>
        <v>2.3463330566628726</v>
      </c>
      <c r="DO141" s="67">
        <f t="shared" si="233"/>
        <v>0.99272389190996502</v>
      </c>
      <c r="DP141" s="67">
        <f t="shared" si="234"/>
        <v>0.49465243378986407</v>
      </c>
      <c r="DQ141" s="67">
        <f t="shared" si="235"/>
        <v>1.033307118461346</v>
      </c>
      <c r="DR141" s="67">
        <f t="shared" si="236"/>
        <v>2.5135309213510642</v>
      </c>
      <c r="DS141" s="66">
        <f t="shared" si="237"/>
        <v>812.35683443474034</v>
      </c>
      <c r="DT141" s="66">
        <f t="shared" si="238"/>
        <v>372.14479811010085</v>
      </c>
      <c r="DU141" s="66">
        <f t="shared" si="239"/>
        <v>2.4342360242035566E-2</v>
      </c>
      <c r="DV141" s="66">
        <f t="shared" si="240"/>
        <v>2.3463330566628726</v>
      </c>
      <c r="DW141" s="67">
        <f t="shared" si="241"/>
        <v>0.99272389190996502</v>
      </c>
      <c r="DX141" s="67">
        <f t="shared" si="242"/>
        <v>0.49465243378986407</v>
      </c>
      <c r="DY141" s="67">
        <f t="shared" si="243"/>
        <v>1.033307118461346</v>
      </c>
      <c r="DZ141" s="67">
        <f t="shared" si="244"/>
        <v>2.5135309213510642</v>
      </c>
      <c r="EA141" s="66">
        <f t="shared" si="245"/>
        <v>812.35683443474034</v>
      </c>
      <c r="EB141" s="66">
        <f t="shared" si="246"/>
        <v>372.14479811010085</v>
      </c>
      <c r="EC141" s="66">
        <f t="shared" si="247"/>
        <v>2.4342360242035566E-2</v>
      </c>
      <c r="ED141" s="66">
        <f t="shared" si="248"/>
        <v>2.3463330566628726</v>
      </c>
      <c r="EE141" s="67">
        <f t="shared" si="249"/>
        <v>0.99272389190996502</v>
      </c>
      <c r="EF141" s="67">
        <f t="shared" si="250"/>
        <v>0.49465243378986407</v>
      </c>
      <c r="EG141" s="67">
        <f t="shared" si="251"/>
        <v>1.033307118461346</v>
      </c>
      <c r="EH141" s="67">
        <f t="shared" si="252"/>
        <v>2.5135309213510642</v>
      </c>
      <c r="EI141" s="66">
        <f t="shared" si="253"/>
        <v>812.35683443474034</v>
      </c>
      <c r="EJ141" s="66">
        <f t="shared" si="254"/>
        <v>372.14479811010085</v>
      </c>
      <c r="EK141" s="66">
        <f t="shared" si="255"/>
        <v>2.4342360242035566E-2</v>
      </c>
      <c r="EL141" s="66">
        <f t="shared" si="256"/>
        <v>2.3463330566628726</v>
      </c>
      <c r="EM141" s="67">
        <f t="shared" si="257"/>
        <v>0.99272389190996502</v>
      </c>
      <c r="EN141" s="67">
        <f t="shared" si="258"/>
        <v>0.49465243378986407</v>
      </c>
      <c r="EO141" s="67">
        <f t="shared" si="259"/>
        <v>1.033307118461346</v>
      </c>
      <c r="EP141" s="67">
        <f t="shared" si="260"/>
        <v>2.5135309213510642</v>
      </c>
      <c r="EQ141" s="66">
        <f t="shared" si="261"/>
        <v>0.63150549342650164</v>
      </c>
      <c r="ER141" s="66">
        <f t="shared" si="262"/>
        <v>98.994798110100874</v>
      </c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</row>
    <row r="142" spans="19:160" x14ac:dyDescent="0.25">
      <c r="S142" s="61">
        <v>0.8</v>
      </c>
      <c r="T142" s="64">
        <f t="shared" si="134"/>
        <v>379.87342734456627</v>
      </c>
      <c r="U142" s="61">
        <f t="shared" si="135"/>
        <v>2.3847108235814461E-2</v>
      </c>
      <c r="V142" s="61">
        <f t="shared" si="136"/>
        <v>2.2985962660632269</v>
      </c>
      <c r="W142" s="65">
        <f t="shared" si="137"/>
        <v>0.99287139741728103</v>
      </c>
      <c r="X142" s="65">
        <f t="shared" si="138"/>
        <v>0.50178733735260928</v>
      </c>
      <c r="Y142" s="65">
        <f t="shared" si="139"/>
        <v>1.0299561886113335</v>
      </c>
      <c r="Z142" s="65">
        <f t="shared" si="140"/>
        <v>2.5239583321408396</v>
      </c>
      <c r="AA142" s="61">
        <f t="shared" si="141"/>
        <v>823.19474356614865</v>
      </c>
      <c r="AB142" s="61">
        <f t="shared" si="142"/>
        <v>372.50210049316672</v>
      </c>
      <c r="AC142" s="61">
        <f t="shared" si="143"/>
        <v>2.4319011156721922E-2</v>
      </c>
      <c r="AD142" s="61">
        <f t="shared" si="144"/>
        <v>2.3440824642729186</v>
      </c>
      <c r="AE142" s="65">
        <f t="shared" si="145"/>
        <v>0.99273084569277315</v>
      </c>
      <c r="AF142" s="65">
        <f t="shared" si="146"/>
        <v>0.4949865248635445</v>
      </c>
      <c r="AG142" s="65">
        <f t="shared" si="147"/>
        <v>1.0298386867708655</v>
      </c>
      <c r="AH142" s="65">
        <f t="shared" si="148"/>
        <v>2.5455241964804856</v>
      </c>
      <c r="AI142" s="61">
        <f t="shared" si="149"/>
        <v>818.40368060258481</v>
      </c>
      <c r="AJ142" s="61">
        <f t="shared" si="150"/>
        <v>372.34462550339708</v>
      </c>
      <c r="AK142" s="61">
        <f t="shared" si="151"/>
        <v>2.4329296348908958E-2</v>
      </c>
      <c r="AL142" s="61">
        <f t="shared" si="152"/>
        <v>2.3450738425198354</v>
      </c>
      <c r="AM142" s="65">
        <f t="shared" si="153"/>
        <v>0.99272778256923755</v>
      </c>
      <c r="AN142" s="65">
        <f t="shared" si="154"/>
        <v>0.49483933109135508</v>
      </c>
      <c r="AO142" s="65">
        <f t="shared" si="155"/>
        <v>1.029835996878234</v>
      </c>
      <c r="AP142" s="65">
        <f t="shared" si="156"/>
        <v>2.5459874737668851</v>
      </c>
      <c r="AQ142" s="61">
        <f t="shared" si="157"/>
        <v>818.29543967137647</v>
      </c>
      <c r="AR142" s="61">
        <f t="shared" si="158"/>
        <v>372.34105911383915</v>
      </c>
      <c r="AS142" s="61">
        <f t="shared" si="159"/>
        <v>2.4329529381893977E-2</v>
      </c>
      <c r="AT142" s="61">
        <f t="shared" si="160"/>
        <v>2.3450963043103359</v>
      </c>
      <c r="AU142" s="65">
        <f t="shared" si="161"/>
        <v>0.99272771316774444</v>
      </c>
      <c r="AV142" s="65">
        <f t="shared" si="162"/>
        <v>0.494835996609374</v>
      </c>
      <c r="AW142" s="65">
        <f t="shared" si="163"/>
        <v>1.0298359358704223</v>
      </c>
      <c r="AX142" s="65">
        <f t="shared" si="164"/>
        <v>2.5459979669514037</v>
      </c>
      <c r="AY142" s="61">
        <f t="shared" si="165"/>
        <v>818.29298532458142</v>
      </c>
      <c r="AZ142" s="61">
        <f t="shared" si="166"/>
        <v>372.34097824203354</v>
      </c>
      <c r="BA142" s="61">
        <f t="shared" si="167"/>
        <v>2.4329534666224967E-2</v>
      </c>
      <c r="BB142" s="61">
        <f t="shared" si="168"/>
        <v>2.345096813661129</v>
      </c>
      <c r="BC142" s="65">
        <f t="shared" si="169"/>
        <v>0.99272771159397388</v>
      </c>
      <c r="BD142" s="65">
        <f t="shared" si="170"/>
        <v>0.4948359209958475</v>
      </c>
      <c r="BE142" s="65">
        <f t="shared" si="171"/>
        <v>1.0298359344869574</v>
      </c>
      <c r="BF142" s="65">
        <f t="shared" si="172"/>
        <v>2.5459982048965117</v>
      </c>
      <c r="BG142" s="61">
        <f t="shared" si="173"/>
        <v>818.29292966803825</v>
      </c>
      <c r="BH142" s="61">
        <f t="shared" si="174"/>
        <v>372.34097640812365</v>
      </c>
      <c r="BI142" s="61">
        <f t="shared" si="175"/>
        <v>2.4329534786056459E-2</v>
      </c>
      <c r="BJ142" s="61">
        <f t="shared" si="176"/>
        <v>2.3450968252115532</v>
      </c>
      <c r="BK142" s="65">
        <f t="shared" si="177"/>
        <v>0.99272771155828587</v>
      </c>
      <c r="BL142" s="65">
        <f t="shared" si="178"/>
        <v>0.49483591928117809</v>
      </c>
      <c r="BM142" s="65">
        <f t="shared" si="179"/>
        <v>1.029835934455585</v>
      </c>
      <c r="BN142" s="65">
        <f t="shared" si="180"/>
        <v>2.5459982102923346</v>
      </c>
      <c r="BO142" s="61">
        <f t="shared" si="181"/>
        <v>818.29292840592757</v>
      </c>
      <c r="BP142" s="61">
        <f t="shared" si="182"/>
        <v>372.34097636653644</v>
      </c>
      <c r="BQ142" s="61">
        <f t="shared" si="183"/>
        <v>2.4329534788773852E-2</v>
      </c>
      <c r="BR142" s="61">
        <f t="shared" si="184"/>
        <v>2.3450968254734796</v>
      </c>
      <c r="BS142" s="65">
        <f t="shared" si="185"/>
        <v>0.99272771155747652</v>
      </c>
      <c r="BT142" s="65">
        <f t="shared" si="186"/>
        <v>0.49483591924229492</v>
      </c>
      <c r="BU142" s="65">
        <f t="shared" si="187"/>
        <v>1.0298359344548735</v>
      </c>
      <c r="BV142" s="65">
        <f t="shared" si="188"/>
        <v>2.5459982104146954</v>
      </c>
      <c r="BW142" s="61">
        <f t="shared" si="189"/>
        <v>818.29292837730668</v>
      </c>
      <c r="BX142" s="61">
        <f t="shared" si="190"/>
        <v>372.34097636559341</v>
      </c>
      <c r="BY142" s="61">
        <f t="shared" si="191"/>
        <v>2.4329534788835473E-2</v>
      </c>
      <c r="BZ142" s="61">
        <f t="shared" si="192"/>
        <v>2.3450968254794189</v>
      </c>
      <c r="CA142" s="65">
        <f t="shared" si="193"/>
        <v>0.9927277115574582</v>
      </c>
      <c r="CB142" s="65">
        <f t="shared" si="194"/>
        <v>0.49483591924141324</v>
      </c>
      <c r="CC142" s="65">
        <f t="shared" si="195"/>
        <v>1.0298359344548573</v>
      </c>
      <c r="CD142" s="65">
        <f t="shared" si="196"/>
        <v>2.5459982104174697</v>
      </c>
      <c r="CE142" s="61">
        <f t="shared" si="197"/>
        <v>818.2929283766581</v>
      </c>
      <c r="CF142" s="61">
        <f t="shared" si="198"/>
        <v>372.34097636557203</v>
      </c>
      <c r="CG142" s="61">
        <f t="shared" si="199"/>
        <v>2.4329534788836871E-2</v>
      </c>
      <c r="CH142" s="61">
        <f t="shared" si="200"/>
        <v>2.3450968254795539</v>
      </c>
      <c r="CI142" s="65">
        <f t="shared" si="201"/>
        <v>0.99272771155745776</v>
      </c>
      <c r="CJ142" s="65">
        <f t="shared" si="202"/>
        <v>0.4948359192413932</v>
      </c>
      <c r="CK142" s="65">
        <f t="shared" si="203"/>
        <v>1.0298359344548571</v>
      </c>
      <c r="CL142" s="65">
        <f t="shared" si="204"/>
        <v>2.5459982104175323</v>
      </c>
      <c r="CM142" s="61">
        <f t="shared" si="205"/>
        <v>818.2929283766432</v>
      </c>
      <c r="CN142" s="61">
        <f t="shared" si="206"/>
        <v>372.34097636557158</v>
      </c>
      <c r="CO142" s="61">
        <f t="shared" si="207"/>
        <v>2.4329534788836898E-2</v>
      </c>
      <c r="CP142" s="61">
        <f t="shared" si="208"/>
        <v>2.3450968254795566</v>
      </c>
      <c r="CQ142" s="65">
        <f t="shared" si="209"/>
        <v>0.99272771155745776</v>
      </c>
      <c r="CR142" s="65">
        <f t="shared" si="210"/>
        <v>0.49483591924139281</v>
      </c>
      <c r="CS142" s="65">
        <f t="shared" si="211"/>
        <v>1.0298359344548571</v>
      </c>
      <c r="CT142" s="65">
        <f t="shared" si="212"/>
        <v>2.545998210417534</v>
      </c>
      <c r="CU142" s="61">
        <f t="shared" si="213"/>
        <v>818.29292837664252</v>
      </c>
      <c r="CV142" s="61">
        <f t="shared" si="214"/>
        <v>372.34097636557158</v>
      </c>
      <c r="CW142" s="61">
        <f t="shared" si="215"/>
        <v>2.4329534788836898E-2</v>
      </c>
      <c r="CX142" s="61">
        <f t="shared" si="216"/>
        <v>2.3450968254795566</v>
      </c>
      <c r="CY142" s="65">
        <f t="shared" si="217"/>
        <v>0.99272771155745776</v>
      </c>
      <c r="CZ142" s="65">
        <f t="shared" si="218"/>
        <v>0.49483591924139281</v>
      </c>
      <c r="DA142" s="65">
        <f t="shared" si="219"/>
        <v>1.0298359344548571</v>
      </c>
      <c r="DB142" s="65">
        <f t="shared" si="220"/>
        <v>2.545998210417534</v>
      </c>
      <c r="DC142" s="61">
        <f t="shared" si="221"/>
        <v>818.29292837664252</v>
      </c>
      <c r="DD142" s="61">
        <f t="shared" si="222"/>
        <v>372.34097636557158</v>
      </c>
      <c r="DE142" s="61">
        <f t="shared" si="223"/>
        <v>2.4329534788836898E-2</v>
      </c>
      <c r="DF142" s="61">
        <f t="shared" si="224"/>
        <v>2.3450968254795566</v>
      </c>
      <c r="DG142" s="65">
        <f t="shared" si="225"/>
        <v>0.99272771155745776</v>
      </c>
      <c r="DH142" s="65">
        <f t="shared" si="226"/>
        <v>0.49483591924139281</v>
      </c>
      <c r="DI142" s="65">
        <f t="shared" si="227"/>
        <v>1.0298359344548571</v>
      </c>
      <c r="DJ142" s="65">
        <f t="shared" si="228"/>
        <v>2.545998210417534</v>
      </c>
      <c r="DK142" s="61">
        <f t="shared" si="229"/>
        <v>818.29292837664252</v>
      </c>
      <c r="DL142" s="61">
        <f t="shared" si="230"/>
        <v>372.34097636557158</v>
      </c>
      <c r="DM142" s="61">
        <f t="shared" si="231"/>
        <v>2.4329534788836898E-2</v>
      </c>
      <c r="DN142" s="61">
        <f t="shared" si="232"/>
        <v>2.3450968254795566</v>
      </c>
      <c r="DO142" s="65">
        <f t="shared" si="233"/>
        <v>0.99272771155745776</v>
      </c>
      <c r="DP142" s="65">
        <f t="shared" si="234"/>
        <v>0.49483591924139281</v>
      </c>
      <c r="DQ142" s="65">
        <f t="shared" si="235"/>
        <v>1.0298359344548571</v>
      </c>
      <c r="DR142" s="65">
        <f t="shared" si="236"/>
        <v>2.545998210417534</v>
      </c>
      <c r="DS142" s="61">
        <f t="shared" si="237"/>
        <v>818.29292837664252</v>
      </c>
      <c r="DT142" s="61">
        <f t="shared" si="238"/>
        <v>372.34097636557158</v>
      </c>
      <c r="DU142" s="61">
        <f t="shared" si="239"/>
        <v>2.4329534788836898E-2</v>
      </c>
      <c r="DV142" s="61">
        <f t="shared" si="240"/>
        <v>2.3450968254795566</v>
      </c>
      <c r="DW142" s="65">
        <f t="shared" si="241"/>
        <v>0.99272771155745776</v>
      </c>
      <c r="DX142" s="65">
        <f t="shared" si="242"/>
        <v>0.49483591924139281</v>
      </c>
      <c r="DY142" s="65">
        <f t="shared" si="243"/>
        <v>1.0298359344548571</v>
      </c>
      <c r="DZ142" s="65">
        <f t="shared" si="244"/>
        <v>2.545998210417534</v>
      </c>
      <c r="EA142" s="61">
        <f t="shared" si="245"/>
        <v>818.29292837664252</v>
      </c>
      <c r="EB142" s="61">
        <f t="shared" si="246"/>
        <v>372.34097636557158</v>
      </c>
      <c r="EC142" s="61">
        <f t="shared" si="247"/>
        <v>2.4329534788836898E-2</v>
      </c>
      <c r="ED142" s="61">
        <f t="shared" si="248"/>
        <v>2.3450968254795566</v>
      </c>
      <c r="EE142" s="65">
        <f t="shared" si="249"/>
        <v>0.99272771155745776</v>
      </c>
      <c r="EF142" s="65">
        <f t="shared" si="250"/>
        <v>0.49483591924139281</v>
      </c>
      <c r="EG142" s="65">
        <f t="shared" si="251"/>
        <v>1.0298359344548571</v>
      </c>
      <c r="EH142" s="65">
        <f t="shared" si="252"/>
        <v>2.545998210417534</v>
      </c>
      <c r="EI142" s="61">
        <f t="shared" si="253"/>
        <v>818.29292837664252</v>
      </c>
      <c r="EJ142" s="61">
        <f t="shared" si="254"/>
        <v>372.34097636557158</v>
      </c>
      <c r="EK142" s="61">
        <f t="shared" si="255"/>
        <v>2.4329534788836898E-2</v>
      </c>
      <c r="EL142" s="61">
        <f t="shared" si="256"/>
        <v>2.3450968254795566</v>
      </c>
      <c r="EM142" s="65">
        <f t="shared" si="257"/>
        <v>0.99272771155745776</v>
      </c>
      <c r="EN142" s="65">
        <f t="shared" si="258"/>
        <v>0.49483591924139281</v>
      </c>
      <c r="EO142" s="65">
        <f t="shared" si="259"/>
        <v>1.0298359344548571</v>
      </c>
      <c r="EP142" s="65">
        <f t="shared" si="260"/>
        <v>2.545998210417534</v>
      </c>
      <c r="EQ142" s="61">
        <f t="shared" si="261"/>
        <v>0.64200824935017176</v>
      </c>
      <c r="ER142" s="61">
        <f t="shared" si="262"/>
        <v>99.190976365571601</v>
      </c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</row>
    <row r="143" spans="19:160" x14ac:dyDescent="0.25">
      <c r="S143" s="50">
        <v>0.81</v>
      </c>
      <c r="T143" s="56">
        <f t="shared" si="134"/>
        <v>379.84096989717852</v>
      </c>
      <c r="U143" s="66">
        <f t="shared" si="135"/>
        <v>2.3849145973505372E-2</v>
      </c>
      <c r="V143" s="66">
        <f t="shared" si="136"/>
        <v>2.2987926813351014</v>
      </c>
      <c r="W143" s="67">
        <f t="shared" si="137"/>
        <v>0.99287079045402593</v>
      </c>
      <c r="X143" s="67">
        <f t="shared" si="138"/>
        <v>0.50175777061483484</v>
      </c>
      <c r="Y143" s="67">
        <f t="shared" si="139"/>
        <v>1.026705600026643</v>
      </c>
      <c r="Z143" s="67">
        <f t="shared" si="140"/>
        <v>2.5571982040036518</v>
      </c>
      <c r="AA143" s="66">
        <f t="shared" si="141"/>
        <v>829.20876599032397</v>
      </c>
      <c r="AB143" s="66">
        <f t="shared" si="142"/>
        <v>372.69871802126954</v>
      </c>
      <c r="AC143" s="66">
        <f t="shared" si="143"/>
        <v>2.4306181641544286E-2</v>
      </c>
      <c r="AD143" s="66">
        <f t="shared" si="144"/>
        <v>2.3428458415599631</v>
      </c>
      <c r="AE143" s="67">
        <f t="shared" si="145"/>
        <v>0.99273466657676179</v>
      </c>
      <c r="AF143" s="67">
        <f t="shared" si="146"/>
        <v>0.49517019240433185</v>
      </c>
      <c r="AG143" s="67">
        <f t="shared" si="147"/>
        <v>1.0266004327797225</v>
      </c>
      <c r="AH143" s="67">
        <f t="shared" si="148"/>
        <v>2.5782812316705974</v>
      </c>
      <c r="AI143" s="66">
        <f t="shared" si="149"/>
        <v>824.68785263926952</v>
      </c>
      <c r="AJ143" s="66">
        <f t="shared" si="150"/>
        <v>372.55102398606539</v>
      </c>
      <c r="AK143" s="66">
        <f t="shared" si="151"/>
        <v>2.4315817578143342E-2</v>
      </c>
      <c r="AL143" s="66">
        <f t="shared" si="152"/>
        <v>2.3437746387821501</v>
      </c>
      <c r="AM143" s="67">
        <f t="shared" si="153"/>
        <v>0.99273179680241774</v>
      </c>
      <c r="AN143" s="67">
        <f t="shared" si="154"/>
        <v>0.49503223781523575</v>
      </c>
      <c r="AO143" s="67">
        <f t="shared" si="155"/>
        <v>1.0265981122734469</v>
      </c>
      <c r="AP143" s="67">
        <f t="shared" si="156"/>
        <v>2.5787193796553387</v>
      </c>
      <c r="AQ143" s="66">
        <f t="shared" si="157"/>
        <v>824.58915127853004</v>
      </c>
      <c r="AR143" s="66">
        <f t="shared" si="158"/>
        <v>372.54779214885377</v>
      </c>
      <c r="AS143" s="66">
        <f t="shared" si="159"/>
        <v>2.4316028516889288E-2</v>
      </c>
      <c r="AT143" s="66">
        <f t="shared" si="160"/>
        <v>2.3437949709334953</v>
      </c>
      <c r="AU143" s="67">
        <f t="shared" si="161"/>
        <v>0.99273173398073966</v>
      </c>
      <c r="AV143" s="67">
        <f t="shared" si="162"/>
        <v>0.49502921830333074</v>
      </c>
      <c r="AW143" s="67">
        <f t="shared" si="163"/>
        <v>1.0265980614288011</v>
      </c>
      <c r="AX143" s="67">
        <f t="shared" si="164"/>
        <v>2.5787289681357457</v>
      </c>
      <c r="AY143" s="66">
        <f t="shared" si="165"/>
        <v>824.58698903501829</v>
      </c>
      <c r="AZ143" s="66">
        <f t="shared" si="166"/>
        <v>372.54772134570135</v>
      </c>
      <c r="BA143" s="66">
        <f t="shared" si="167"/>
        <v>2.4316033138180398E-2</v>
      </c>
      <c r="BB143" s="66">
        <f t="shared" si="168"/>
        <v>2.3437954163746109</v>
      </c>
      <c r="BC143" s="67">
        <f t="shared" si="169"/>
        <v>0.99273173260442893</v>
      </c>
      <c r="BD143" s="67">
        <f t="shared" si="170"/>
        <v>0.49502915215142501</v>
      </c>
      <c r="BE143" s="67">
        <f t="shared" si="171"/>
        <v>1.0265980603148634</v>
      </c>
      <c r="BF143" s="67">
        <f t="shared" si="172"/>
        <v>2.5787291782008093</v>
      </c>
      <c r="BG143" s="66">
        <f t="shared" si="173"/>
        <v>824.5869416633642</v>
      </c>
      <c r="BH143" s="66">
        <f t="shared" si="174"/>
        <v>372.54771979450413</v>
      </c>
      <c r="BI143" s="66">
        <f t="shared" si="175"/>
        <v>2.4316033239426389E-2</v>
      </c>
      <c r="BJ143" s="66">
        <f t="shared" si="176"/>
        <v>2.3437954261335991</v>
      </c>
      <c r="BK143" s="67">
        <f t="shared" si="177"/>
        <v>0.99273173257427594</v>
      </c>
      <c r="BL143" s="67">
        <f t="shared" si="178"/>
        <v>0.49502915070212988</v>
      </c>
      <c r="BM143" s="67">
        <f t="shared" si="179"/>
        <v>1.0265980602904585</v>
      </c>
      <c r="BN143" s="67">
        <f t="shared" si="180"/>
        <v>2.578729182803039</v>
      </c>
      <c r="BO143" s="66">
        <f t="shared" si="181"/>
        <v>824.58694062551706</v>
      </c>
      <c r="BP143" s="66">
        <f t="shared" si="182"/>
        <v>372.5477197605195</v>
      </c>
      <c r="BQ143" s="66">
        <f t="shared" si="183"/>
        <v>2.4316033241644552E-2</v>
      </c>
      <c r="BR143" s="66">
        <f t="shared" si="184"/>
        <v>2.3437954263474055</v>
      </c>
      <c r="BS143" s="67">
        <f t="shared" si="185"/>
        <v>0.99273173257361524</v>
      </c>
      <c r="BT143" s="67">
        <f t="shared" si="186"/>
        <v>0.49502915067037778</v>
      </c>
      <c r="BU143" s="67">
        <f t="shared" si="187"/>
        <v>1.0265980602899238</v>
      </c>
      <c r="BV143" s="67">
        <f t="shared" si="188"/>
        <v>2.5787291829038681</v>
      </c>
      <c r="BW143" s="66">
        <f t="shared" si="189"/>
        <v>824.58694060277935</v>
      </c>
      <c r="BX143" s="66">
        <f t="shared" si="190"/>
        <v>372.54771975977496</v>
      </c>
      <c r="BY143" s="66">
        <f t="shared" si="191"/>
        <v>2.4316033241693149E-2</v>
      </c>
      <c r="BZ143" s="66">
        <f t="shared" si="192"/>
        <v>2.3437954263520897</v>
      </c>
      <c r="CA143" s="67">
        <f t="shared" si="193"/>
        <v>0.99273173257360081</v>
      </c>
      <c r="CB143" s="67">
        <f t="shared" si="194"/>
        <v>0.49502915066968212</v>
      </c>
      <c r="CC143" s="67">
        <f t="shared" si="195"/>
        <v>1.0265980602899121</v>
      </c>
      <c r="CD143" s="67">
        <f t="shared" si="196"/>
        <v>2.5787291829060766</v>
      </c>
      <c r="CE143" s="66">
        <f t="shared" si="197"/>
        <v>824.58694060228117</v>
      </c>
      <c r="CF143" s="66">
        <f t="shared" si="198"/>
        <v>372.54771975975859</v>
      </c>
      <c r="CG143" s="66">
        <f t="shared" si="199"/>
        <v>2.4316033241694218E-2</v>
      </c>
      <c r="CH143" s="66">
        <f t="shared" si="200"/>
        <v>2.3437954263521927</v>
      </c>
      <c r="CI143" s="67">
        <f t="shared" si="201"/>
        <v>0.99273173257360048</v>
      </c>
      <c r="CJ143" s="67">
        <f t="shared" si="202"/>
        <v>0.4950291506696668</v>
      </c>
      <c r="CK143" s="67">
        <f t="shared" si="203"/>
        <v>1.0265980602899119</v>
      </c>
      <c r="CL143" s="67">
        <f t="shared" si="204"/>
        <v>2.578729182906125</v>
      </c>
      <c r="CM143" s="66">
        <f t="shared" si="205"/>
        <v>824.58694060226981</v>
      </c>
      <c r="CN143" s="66">
        <f t="shared" si="206"/>
        <v>372.54771975975825</v>
      </c>
      <c r="CO143" s="66">
        <f t="shared" si="207"/>
        <v>2.4316033241694242E-2</v>
      </c>
      <c r="CP143" s="66">
        <f t="shared" si="208"/>
        <v>2.343795426352195</v>
      </c>
      <c r="CQ143" s="67">
        <f t="shared" si="209"/>
        <v>0.99273173257360048</v>
      </c>
      <c r="CR143" s="67">
        <f t="shared" si="210"/>
        <v>0.49502915066966646</v>
      </c>
      <c r="CS143" s="67">
        <f t="shared" si="211"/>
        <v>1.0265980602899119</v>
      </c>
      <c r="CT143" s="67">
        <f t="shared" si="212"/>
        <v>2.5787291829061258</v>
      </c>
      <c r="CU143" s="66">
        <f t="shared" si="213"/>
        <v>824.58694060226969</v>
      </c>
      <c r="CV143" s="66">
        <f t="shared" si="214"/>
        <v>372.54771975975825</v>
      </c>
      <c r="CW143" s="66">
        <f t="shared" si="215"/>
        <v>2.4316033241694242E-2</v>
      </c>
      <c r="CX143" s="66">
        <f t="shared" si="216"/>
        <v>2.343795426352195</v>
      </c>
      <c r="CY143" s="67">
        <f t="shared" si="217"/>
        <v>0.99273173257360048</v>
      </c>
      <c r="CZ143" s="67">
        <f t="shared" si="218"/>
        <v>0.49502915066966646</v>
      </c>
      <c r="DA143" s="67">
        <f t="shared" si="219"/>
        <v>1.0265980602899119</v>
      </c>
      <c r="DB143" s="67">
        <f t="shared" si="220"/>
        <v>2.5787291829061258</v>
      </c>
      <c r="DC143" s="66">
        <f t="shared" si="221"/>
        <v>824.58694060226969</v>
      </c>
      <c r="DD143" s="66">
        <f t="shared" si="222"/>
        <v>372.54771975975825</v>
      </c>
      <c r="DE143" s="66">
        <f t="shared" si="223"/>
        <v>2.4316033241694242E-2</v>
      </c>
      <c r="DF143" s="66">
        <f t="shared" si="224"/>
        <v>2.343795426352195</v>
      </c>
      <c r="DG143" s="67">
        <f t="shared" si="225"/>
        <v>0.99273173257360048</v>
      </c>
      <c r="DH143" s="67">
        <f t="shared" si="226"/>
        <v>0.49502915066966646</v>
      </c>
      <c r="DI143" s="67">
        <f t="shared" si="227"/>
        <v>1.0265980602899119</v>
      </c>
      <c r="DJ143" s="67">
        <f t="shared" si="228"/>
        <v>2.5787291829061258</v>
      </c>
      <c r="DK143" s="66">
        <f t="shared" si="229"/>
        <v>824.58694060226969</v>
      </c>
      <c r="DL143" s="66">
        <f t="shared" si="230"/>
        <v>372.54771975975825</v>
      </c>
      <c r="DM143" s="66">
        <f t="shared" si="231"/>
        <v>2.4316033241694242E-2</v>
      </c>
      <c r="DN143" s="66">
        <f t="shared" si="232"/>
        <v>2.343795426352195</v>
      </c>
      <c r="DO143" s="67">
        <f t="shared" si="233"/>
        <v>0.99273173257360048</v>
      </c>
      <c r="DP143" s="67">
        <f t="shared" si="234"/>
        <v>0.49502915066966646</v>
      </c>
      <c r="DQ143" s="67">
        <f t="shared" si="235"/>
        <v>1.0265980602899119</v>
      </c>
      <c r="DR143" s="67">
        <f t="shared" si="236"/>
        <v>2.5787291829061258</v>
      </c>
      <c r="DS143" s="66">
        <f t="shared" si="237"/>
        <v>824.58694060226969</v>
      </c>
      <c r="DT143" s="66">
        <f t="shared" si="238"/>
        <v>372.54771975975825</v>
      </c>
      <c r="DU143" s="66">
        <f t="shared" si="239"/>
        <v>2.4316033241694242E-2</v>
      </c>
      <c r="DV143" s="66">
        <f t="shared" si="240"/>
        <v>2.343795426352195</v>
      </c>
      <c r="DW143" s="67">
        <f t="shared" si="241"/>
        <v>0.99273173257360048</v>
      </c>
      <c r="DX143" s="67">
        <f t="shared" si="242"/>
        <v>0.49502915066966646</v>
      </c>
      <c r="DY143" s="67">
        <f t="shared" si="243"/>
        <v>1.0265980602899119</v>
      </c>
      <c r="DZ143" s="67">
        <f t="shared" si="244"/>
        <v>2.5787291829061258</v>
      </c>
      <c r="EA143" s="66">
        <f t="shared" si="245"/>
        <v>824.58694060226969</v>
      </c>
      <c r="EB143" s="66">
        <f t="shared" si="246"/>
        <v>372.54771975975825</v>
      </c>
      <c r="EC143" s="66">
        <f t="shared" si="247"/>
        <v>2.4316033241694242E-2</v>
      </c>
      <c r="ED143" s="66">
        <f t="shared" si="248"/>
        <v>2.343795426352195</v>
      </c>
      <c r="EE143" s="67">
        <f t="shared" si="249"/>
        <v>0.99273173257360048</v>
      </c>
      <c r="EF143" s="67">
        <f t="shared" si="250"/>
        <v>0.49502915066966646</v>
      </c>
      <c r="EG143" s="67">
        <f t="shared" si="251"/>
        <v>1.0265980602899119</v>
      </c>
      <c r="EH143" s="67">
        <f t="shared" si="252"/>
        <v>2.5787291829061258</v>
      </c>
      <c r="EI143" s="66">
        <f t="shared" si="253"/>
        <v>824.58694060226969</v>
      </c>
      <c r="EJ143" s="66">
        <f t="shared" si="254"/>
        <v>372.54771975975825</v>
      </c>
      <c r="EK143" s="66">
        <f t="shared" si="255"/>
        <v>2.4316033241694242E-2</v>
      </c>
      <c r="EL143" s="66">
        <f t="shared" si="256"/>
        <v>2.343795426352195</v>
      </c>
      <c r="EM143" s="67">
        <f t="shared" si="257"/>
        <v>0.99273173257360048</v>
      </c>
      <c r="EN143" s="67">
        <f t="shared" si="258"/>
        <v>0.49502915066966646</v>
      </c>
      <c r="EO143" s="67">
        <f t="shared" si="259"/>
        <v>1.0265980602899119</v>
      </c>
      <c r="EP143" s="67">
        <f t="shared" si="260"/>
        <v>2.5787291829061258</v>
      </c>
      <c r="EQ143" s="66">
        <f t="shared" si="261"/>
        <v>0.65297370428860324</v>
      </c>
      <c r="ER143" s="66">
        <f t="shared" si="262"/>
        <v>99.397719759758274</v>
      </c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</row>
    <row r="144" spans="19:160" x14ac:dyDescent="0.25">
      <c r="S144" s="50">
        <v>0.82</v>
      </c>
      <c r="T144" s="56">
        <f t="shared" si="134"/>
        <v>379.80851244979078</v>
      </c>
      <c r="U144" s="66">
        <f t="shared" si="135"/>
        <v>2.3851184059475814E-2</v>
      </c>
      <c r="V144" s="66">
        <f t="shared" si="136"/>
        <v>2.2989891301772523</v>
      </c>
      <c r="W144" s="67">
        <f t="shared" si="137"/>
        <v>0.99287018338740296</v>
      </c>
      <c r="X144" s="67">
        <f t="shared" si="138"/>
        <v>0.50172820056627043</v>
      </c>
      <c r="Y144" s="67">
        <f t="shared" si="139"/>
        <v>1.0236799832786458</v>
      </c>
      <c r="Z144" s="67">
        <f t="shared" si="140"/>
        <v>2.5907514013125437</v>
      </c>
      <c r="AA144" s="66">
        <f t="shared" si="141"/>
        <v>835.59446668681824</v>
      </c>
      <c r="AB144" s="66">
        <f t="shared" si="142"/>
        <v>372.90621848342732</v>
      </c>
      <c r="AC144" s="66">
        <f t="shared" si="143"/>
        <v>2.4292656675550358E-2</v>
      </c>
      <c r="AD144" s="66">
        <f t="shared" si="144"/>
        <v>2.3415421851155482</v>
      </c>
      <c r="AE144" s="67">
        <f t="shared" si="145"/>
        <v>0.99273869459571562</v>
      </c>
      <c r="AF144" s="67">
        <f t="shared" si="146"/>
        <v>0.49536388982281904</v>
      </c>
      <c r="AG144" s="67">
        <f t="shared" si="147"/>
        <v>1.0235867725147283</v>
      </c>
      <c r="AH144" s="67">
        <f t="shared" si="148"/>
        <v>2.611300718873288</v>
      </c>
      <c r="AI144" s="66">
        <f t="shared" si="149"/>
        <v>831.3491500681605</v>
      </c>
      <c r="AJ144" s="66">
        <f t="shared" si="150"/>
        <v>372.76841352117663</v>
      </c>
      <c r="AK144" s="66">
        <f t="shared" si="151"/>
        <v>2.430163718064338E-2</v>
      </c>
      <c r="AL144" s="66">
        <f t="shared" si="152"/>
        <v>2.3424078060231257</v>
      </c>
      <c r="AM144" s="67">
        <f t="shared" si="153"/>
        <v>0.9927360200108476</v>
      </c>
      <c r="AN144" s="67">
        <f t="shared" si="154"/>
        <v>0.49523526732232387</v>
      </c>
      <c r="AO144" s="67">
        <f t="shared" si="155"/>
        <v>1.0235847948760857</v>
      </c>
      <c r="AP144" s="67">
        <f t="shared" si="156"/>
        <v>2.6117128040372233</v>
      </c>
      <c r="AQ144" s="66">
        <f t="shared" si="157"/>
        <v>831.25982127079408</v>
      </c>
      <c r="AR144" s="66">
        <f t="shared" si="158"/>
        <v>372.76550771046777</v>
      </c>
      <c r="AS144" s="66">
        <f t="shared" si="159"/>
        <v>2.4301826618657631E-2</v>
      </c>
      <c r="AT144" s="66">
        <f t="shared" si="160"/>
        <v>2.3424260657428326</v>
      </c>
      <c r="AU144" s="67">
        <f t="shared" si="161"/>
        <v>0.99273596359226712</v>
      </c>
      <c r="AV144" s="67">
        <f t="shared" si="162"/>
        <v>0.49523255447260317</v>
      </c>
      <c r="AW144" s="67">
        <f t="shared" si="163"/>
        <v>1.0235847531246685</v>
      </c>
      <c r="AX144" s="67">
        <f t="shared" si="164"/>
        <v>2.6117214941546734</v>
      </c>
      <c r="AY144" s="66">
        <f t="shared" si="165"/>
        <v>831.25793564181458</v>
      </c>
      <c r="AZ144" s="66">
        <f t="shared" si="166"/>
        <v>372.76544636937626</v>
      </c>
      <c r="BA144" s="66">
        <f t="shared" si="167"/>
        <v>2.4301830617688615E-2</v>
      </c>
      <c r="BB144" s="66">
        <f t="shared" si="168"/>
        <v>2.3424264512049859</v>
      </c>
      <c r="BC144" s="67">
        <f t="shared" si="169"/>
        <v>0.99273596240127249</v>
      </c>
      <c r="BD144" s="67">
        <f t="shared" si="170"/>
        <v>0.4952324972045844</v>
      </c>
      <c r="BE144" s="67">
        <f t="shared" si="171"/>
        <v>1.0235847522432819</v>
      </c>
      <c r="BF144" s="67">
        <f t="shared" si="172"/>
        <v>2.6117216776016625</v>
      </c>
      <c r="BG144" s="66">
        <f t="shared" si="173"/>
        <v>831.25789583566393</v>
      </c>
      <c r="BH144" s="66">
        <f t="shared" si="174"/>
        <v>372.7654450744476</v>
      </c>
      <c r="BI144" s="66">
        <f t="shared" si="175"/>
        <v>2.4301830702109364E-2</v>
      </c>
      <c r="BJ144" s="66">
        <f t="shared" si="176"/>
        <v>2.3424264593422079</v>
      </c>
      <c r="BK144" s="67">
        <f t="shared" si="177"/>
        <v>0.99273596237613027</v>
      </c>
      <c r="BL144" s="67">
        <f t="shared" si="178"/>
        <v>0.4952324959956394</v>
      </c>
      <c r="BM144" s="67">
        <f t="shared" si="179"/>
        <v>1.0235847522246757</v>
      </c>
      <c r="BN144" s="67">
        <f t="shared" si="180"/>
        <v>2.6117216814742834</v>
      </c>
      <c r="BO144" s="66">
        <f t="shared" si="181"/>
        <v>831.25789499534403</v>
      </c>
      <c r="BP144" s="66">
        <f t="shared" si="182"/>
        <v>372.76544504711126</v>
      </c>
      <c r="BQ144" s="66">
        <f t="shared" si="183"/>
        <v>2.4301830703891511E-2</v>
      </c>
      <c r="BR144" s="66">
        <f t="shared" si="184"/>
        <v>2.3424264595139874</v>
      </c>
      <c r="BS144" s="67">
        <f t="shared" si="185"/>
        <v>0.99273596237559947</v>
      </c>
      <c r="BT144" s="67">
        <f t="shared" si="186"/>
        <v>0.4952324959701182</v>
      </c>
      <c r="BU144" s="67">
        <f t="shared" si="187"/>
        <v>1.0235847522242829</v>
      </c>
      <c r="BV144" s="67">
        <f t="shared" si="188"/>
        <v>2.6117216815560358</v>
      </c>
      <c r="BW144" s="66">
        <f t="shared" si="189"/>
        <v>831.25789497760434</v>
      </c>
      <c r="BX144" s="66">
        <f t="shared" si="190"/>
        <v>372.76544504653418</v>
      </c>
      <c r="BY144" s="66">
        <f t="shared" si="191"/>
        <v>2.430183070392913E-2</v>
      </c>
      <c r="BZ144" s="66">
        <f t="shared" si="192"/>
        <v>2.3424264595176134</v>
      </c>
      <c r="CA144" s="67">
        <f t="shared" si="193"/>
        <v>0.99273596237558837</v>
      </c>
      <c r="CB144" s="67">
        <f t="shared" si="194"/>
        <v>0.49523249596957947</v>
      </c>
      <c r="CC144" s="67">
        <f t="shared" si="195"/>
        <v>1.0235847522242745</v>
      </c>
      <c r="CD144" s="67">
        <f t="shared" si="196"/>
        <v>2.6117216815577615</v>
      </c>
      <c r="CE144" s="66">
        <f t="shared" si="197"/>
        <v>831.25789497723031</v>
      </c>
      <c r="CF144" s="66">
        <f t="shared" si="198"/>
        <v>372.76544504652202</v>
      </c>
      <c r="CG144" s="66">
        <f t="shared" si="199"/>
        <v>2.4301830703929921E-2</v>
      </c>
      <c r="CH144" s="66">
        <f t="shared" si="200"/>
        <v>2.3424264595176898</v>
      </c>
      <c r="CI144" s="67">
        <f t="shared" si="201"/>
        <v>0.99273596237558803</v>
      </c>
      <c r="CJ144" s="67">
        <f t="shared" si="202"/>
        <v>0.49523249596956809</v>
      </c>
      <c r="CK144" s="67">
        <f t="shared" si="203"/>
        <v>1.0235847522242745</v>
      </c>
      <c r="CL144" s="67">
        <f t="shared" si="204"/>
        <v>2.6117216815577975</v>
      </c>
      <c r="CM144" s="66">
        <f t="shared" si="205"/>
        <v>831.25789497722235</v>
      </c>
      <c r="CN144" s="66">
        <f t="shared" si="206"/>
        <v>372.76544504652179</v>
      </c>
      <c r="CO144" s="66">
        <f t="shared" si="207"/>
        <v>2.4301830703929939E-2</v>
      </c>
      <c r="CP144" s="66">
        <f t="shared" si="208"/>
        <v>2.3424264595176911</v>
      </c>
      <c r="CQ144" s="67">
        <f t="shared" si="209"/>
        <v>0.99273596237558803</v>
      </c>
      <c r="CR144" s="67">
        <f t="shared" si="210"/>
        <v>0.49523249596956792</v>
      </c>
      <c r="CS144" s="67">
        <f t="shared" si="211"/>
        <v>1.0235847522242745</v>
      </c>
      <c r="CT144" s="67">
        <f t="shared" si="212"/>
        <v>2.6117216815577984</v>
      </c>
      <c r="CU144" s="66">
        <f t="shared" si="213"/>
        <v>831.25789497722235</v>
      </c>
      <c r="CV144" s="66">
        <f t="shared" si="214"/>
        <v>372.76544504652179</v>
      </c>
      <c r="CW144" s="66">
        <f t="shared" si="215"/>
        <v>2.4301830703929939E-2</v>
      </c>
      <c r="CX144" s="66">
        <f t="shared" si="216"/>
        <v>2.3424264595176911</v>
      </c>
      <c r="CY144" s="67">
        <f t="shared" si="217"/>
        <v>0.99273596237558803</v>
      </c>
      <c r="CZ144" s="67">
        <f t="shared" si="218"/>
        <v>0.49523249596956792</v>
      </c>
      <c r="DA144" s="67">
        <f t="shared" si="219"/>
        <v>1.0235847522242745</v>
      </c>
      <c r="DB144" s="67">
        <f t="shared" si="220"/>
        <v>2.6117216815577984</v>
      </c>
      <c r="DC144" s="66">
        <f t="shared" si="221"/>
        <v>831.25789497722235</v>
      </c>
      <c r="DD144" s="66">
        <f t="shared" si="222"/>
        <v>372.76544504652179</v>
      </c>
      <c r="DE144" s="66">
        <f t="shared" si="223"/>
        <v>2.4301830703929939E-2</v>
      </c>
      <c r="DF144" s="66">
        <f t="shared" si="224"/>
        <v>2.3424264595176911</v>
      </c>
      <c r="DG144" s="67">
        <f t="shared" si="225"/>
        <v>0.99273596237558803</v>
      </c>
      <c r="DH144" s="67">
        <f t="shared" si="226"/>
        <v>0.49523249596956792</v>
      </c>
      <c r="DI144" s="67">
        <f t="shared" si="227"/>
        <v>1.0235847522242745</v>
      </c>
      <c r="DJ144" s="67">
        <f t="shared" si="228"/>
        <v>2.6117216815577984</v>
      </c>
      <c r="DK144" s="66">
        <f t="shared" si="229"/>
        <v>831.25789497722235</v>
      </c>
      <c r="DL144" s="66">
        <f t="shared" si="230"/>
        <v>372.76544504652179</v>
      </c>
      <c r="DM144" s="66">
        <f t="shared" si="231"/>
        <v>2.4301830703929939E-2</v>
      </c>
      <c r="DN144" s="66">
        <f t="shared" si="232"/>
        <v>2.3424264595176911</v>
      </c>
      <c r="DO144" s="67">
        <f t="shared" si="233"/>
        <v>0.99273596237558803</v>
      </c>
      <c r="DP144" s="67">
        <f t="shared" si="234"/>
        <v>0.49523249596956792</v>
      </c>
      <c r="DQ144" s="67">
        <f t="shared" si="235"/>
        <v>1.0235847522242745</v>
      </c>
      <c r="DR144" s="67">
        <f t="shared" si="236"/>
        <v>2.6117216815577984</v>
      </c>
      <c r="DS144" s="66">
        <f t="shared" si="237"/>
        <v>831.25789497722235</v>
      </c>
      <c r="DT144" s="66">
        <f t="shared" si="238"/>
        <v>372.76544504652179</v>
      </c>
      <c r="DU144" s="66">
        <f t="shared" si="239"/>
        <v>2.4301830703929939E-2</v>
      </c>
      <c r="DV144" s="66">
        <f t="shared" si="240"/>
        <v>2.3424264595176911</v>
      </c>
      <c r="DW144" s="67">
        <f t="shared" si="241"/>
        <v>0.99273596237558803</v>
      </c>
      <c r="DX144" s="67">
        <f t="shared" si="242"/>
        <v>0.49523249596956792</v>
      </c>
      <c r="DY144" s="67">
        <f t="shared" si="243"/>
        <v>1.0235847522242745</v>
      </c>
      <c r="DZ144" s="67">
        <f t="shared" si="244"/>
        <v>2.6117216815577984</v>
      </c>
      <c r="EA144" s="66">
        <f t="shared" si="245"/>
        <v>831.25789497722235</v>
      </c>
      <c r="EB144" s="66">
        <f t="shared" si="246"/>
        <v>372.76544504652179</v>
      </c>
      <c r="EC144" s="66">
        <f t="shared" si="247"/>
        <v>2.4301830703929939E-2</v>
      </c>
      <c r="ED144" s="66">
        <f t="shared" si="248"/>
        <v>2.3424264595176911</v>
      </c>
      <c r="EE144" s="67">
        <f t="shared" si="249"/>
        <v>0.99273596237558803</v>
      </c>
      <c r="EF144" s="67">
        <f t="shared" si="250"/>
        <v>0.49523249596956792</v>
      </c>
      <c r="EG144" s="67">
        <f t="shared" si="251"/>
        <v>1.0235847522242745</v>
      </c>
      <c r="EH144" s="67">
        <f t="shared" si="252"/>
        <v>2.6117216815577984</v>
      </c>
      <c r="EI144" s="66">
        <f t="shared" si="253"/>
        <v>831.25789497722235</v>
      </c>
      <c r="EJ144" s="66">
        <f t="shared" si="254"/>
        <v>372.76544504652179</v>
      </c>
      <c r="EK144" s="66">
        <f t="shared" si="255"/>
        <v>2.4301830703929939E-2</v>
      </c>
      <c r="EL144" s="66">
        <f t="shared" si="256"/>
        <v>2.3424264595176911</v>
      </c>
      <c r="EM144" s="67">
        <f t="shared" si="257"/>
        <v>0.99273596237558803</v>
      </c>
      <c r="EN144" s="67">
        <f t="shared" si="258"/>
        <v>0.49523249596956792</v>
      </c>
      <c r="EO144" s="67">
        <f t="shared" si="259"/>
        <v>1.0235847522242745</v>
      </c>
      <c r="EP144" s="67">
        <f t="shared" si="260"/>
        <v>2.6117216815577984</v>
      </c>
      <c r="EQ144" s="66">
        <f t="shared" si="261"/>
        <v>0.6644269275198319</v>
      </c>
      <c r="ER144" s="66">
        <f t="shared" si="262"/>
        <v>99.615445046521813</v>
      </c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</row>
    <row r="145" spans="19:160" x14ac:dyDescent="0.25">
      <c r="S145" s="50">
        <v>0.83</v>
      </c>
      <c r="T145" s="56">
        <f t="shared" si="134"/>
        <v>379.77605500240304</v>
      </c>
      <c r="U145" s="66">
        <f t="shared" si="135"/>
        <v>2.3853222493815076E-2</v>
      </c>
      <c r="V145" s="66">
        <f t="shared" si="136"/>
        <v>2.2991856125982864</v>
      </c>
      <c r="W145" s="67">
        <f t="shared" si="137"/>
        <v>0.9928695762173857</v>
      </c>
      <c r="X145" s="67">
        <f t="shared" si="138"/>
        <v>0.50169862720641123</v>
      </c>
      <c r="Y145" s="67">
        <f t="shared" si="139"/>
        <v>1.0208711537420023</v>
      </c>
      <c r="Z145" s="67">
        <f t="shared" si="140"/>
        <v>2.6246172883053709</v>
      </c>
      <c r="AA145" s="66">
        <f t="shared" si="141"/>
        <v>842.3728640668395</v>
      </c>
      <c r="AB145" s="66">
        <f t="shared" si="142"/>
        <v>373.12507004226029</v>
      </c>
      <c r="AC145" s="66">
        <f t="shared" si="143"/>
        <v>2.4278408140116819E-2</v>
      </c>
      <c r="AD145" s="66">
        <f t="shared" si="144"/>
        <v>2.3401687846168158</v>
      </c>
      <c r="AE145" s="67">
        <f t="shared" si="145"/>
        <v>0.99274293812652503</v>
      </c>
      <c r="AF145" s="67">
        <f t="shared" si="146"/>
        <v>0.49556803177923181</v>
      </c>
      <c r="AG145" s="67">
        <f t="shared" si="147"/>
        <v>1.0207894099749142</v>
      </c>
      <c r="AH145" s="67">
        <f t="shared" si="148"/>
        <v>2.644580365637629</v>
      </c>
      <c r="AI145" s="66">
        <f t="shared" si="149"/>
        <v>838.40805179878112</v>
      </c>
      <c r="AJ145" s="66">
        <f t="shared" si="150"/>
        <v>372.99723465782597</v>
      </c>
      <c r="AK145" s="66">
        <f t="shared" si="151"/>
        <v>2.4286728951505389E-2</v>
      </c>
      <c r="AL145" s="66">
        <f t="shared" si="152"/>
        <v>2.3409708183812139</v>
      </c>
      <c r="AM145" s="67">
        <f t="shared" si="153"/>
        <v>0.99274046000159444</v>
      </c>
      <c r="AN145" s="67">
        <f t="shared" si="154"/>
        <v>0.49544880743488651</v>
      </c>
      <c r="AO145" s="67">
        <f t="shared" si="155"/>
        <v>1.0207877468047586</v>
      </c>
      <c r="AP145" s="67">
        <f t="shared" si="156"/>
        <v>2.6449655565769525</v>
      </c>
      <c r="AQ145" s="66">
        <f t="shared" si="157"/>
        <v>838.3278836200991</v>
      </c>
      <c r="AR145" s="66">
        <f t="shared" si="158"/>
        <v>372.99464475946309</v>
      </c>
      <c r="AS145" s="66">
        <f t="shared" si="159"/>
        <v>2.428689758706205E-2</v>
      </c>
      <c r="AT145" s="66">
        <f t="shared" si="160"/>
        <v>2.3409870729751479</v>
      </c>
      <c r="AU145" s="67">
        <f t="shared" si="161"/>
        <v>0.99274040977819367</v>
      </c>
      <c r="AV145" s="67">
        <f t="shared" si="162"/>
        <v>0.49544639144502317</v>
      </c>
      <c r="AW145" s="67">
        <f t="shared" si="163"/>
        <v>1.0207877130730019</v>
      </c>
      <c r="AX145" s="67">
        <f t="shared" si="164"/>
        <v>2.644973360951564</v>
      </c>
      <c r="AY145" s="66">
        <f t="shared" si="165"/>
        <v>838.32625783548008</v>
      </c>
      <c r="AZ145" s="66">
        <f t="shared" si="166"/>
        <v>372.99459223507745</v>
      </c>
      <c r="BA145" s="66">
        <f t="shared" si="167"/>
        <v>2.4286901007096552E-2</v>
      </c>
      <c r="BB145" s="66">
        <f t="shared" si="168"/>
        <v>2.3409874026284734</v>
      </c>
      <c r="BC145" s="67">
        <f t="shared" si="169"/>
        <v>0.99274040875963165</v>
      </c>
      <c r="BD145" s="67">
        <f t="shared" si="170"/>
        <v>0.49544634244736041</v>
      </c>
      <c r="BE145" s="67">
        <f t="shared" si="171"/>
        <v>1.0207877123888907</v>
      </c>
      <c r="BF145" s="67">
        <f t="shared" si="172"/>
        <v>2.644973519228262</v>
      </c>
      <c r="BG145" s="66">
        <f t="shared" si="173"/>
        <v>838.32622486312505</v>
      </c>
      <c r="BH145" s="66">
        <f t="shared" si="174"/>
        <v>372.99459116983542</v>
      </c>
      <c r="BI145" s="66">
        <f t="shared" si="175"/>
        <v>2.4286901076457958E-2</v>
      </c>
      <c r="BJ145" s="66">
        <f t="shared" si="176"/>
        <v>2.3409874093141418</v>
      </c>
      <c r="BK145" s="67">
        <f t="shared" si="177"/>
        <v>0.99274040873897429</v>
      </c>
      <c r="BL145" s="67">
        <f t="shared" si="178"/>
        <v>0.49544634145364347</v>
      </c>
      <c r="BM145" s="67">
        <f t="shared" si="179"/>
        <v>1.0207877123750162</v>
      </c>
      <c r="BN145" s="67">
        <f t="shared" si="180"/>
        <v>2.6449735224382569</v>
      </c>
      <c r="BO145" s="66">
        <f t="shared" si="181"/>
        <v>838.3262241944152</v>
      </c>
      <c r="BP145" s="66">
        <f t="shared" si="182"/>
        <v>372.99459114823128</v>
      </c>
      <c r="BQ145" s="66">
        <f t="shared" si="183"/>
        <v>2.4286901077864673E-2</v>
      </c>
      <c r="BR145" s="66">
        <f t="shared" si="184"/>
        <v>2.3409874094497338</v>
      </c>
      <c r="BS145" s="67">
        <f t="shared" si="185"/>
        <v>0.9927404087385554</v>
      </c>
      <c r="BT145" s="67">
        <f t="shared" si="186"/>
        <v>0.49544634143348987</v>
      </c>
      <c r="BU145" s="67">
        <f t="shared" si="187"/>
        <v>1.0207877123747349</v>
      </c>
      <c r="BV145" s="67">
        <f t="shared" si="188"/>
        <v>2.6449735225033595</v>
      </c>
      <c r="BW145" s="66">
        <f t="shared" si="189"/>
        <v>838.32622418085293</v>
      </c>
      <c r="BX145" s="66">
        <f t="shared" si="190"/>
        <v>372.99459114779313</v>
      </c>
      <c r="BY145" s="66">
        <f t="shared" si="191"/>
        <v>2.4286901077893202E-2</v>
      </c>
      <c r="BZ145" s="66">
        <f t="shared" si="192"/>
        <v>2.3409874094524836</v>
      </c>
      <c r="CA145" s="67">
        <f t="shared" si="193"/>
        <v>0.99274040873854685</v>
      </c>
      <c r="CB145" s="67">
        <f t="shared" si="194"/>
        <v>0.49544634143308114</v>
      </c>
      <c r="CC145" s="67">
        <f t="shared" si="195"/>
        <v>1.0207877123747291</v>
      </c>
      <c r="CD145" s="67">
        <f t="shared" si="196"/>
        <v>2.6449735225046793</v>
      </c>
      <c r="CE145" s="66">
        <f t="shared" si="197"/>
        <v>838.32622418057815</v>
      </c>
      <c r="CF145" s="66">
        <f t="shared" si="198"/>
        <v>372.99459114778426</v>
      </c>
      <c r="CG145" s="66">
        <f t="shared" si="199"/>
        <v>2.4286901077893778E-2</v>
      </c>
      <c r="CH145" s="66">
        <f t="shared" si="200"/>
        <v>2.3409874094525391</v>
      </c>
      <c r="CI145" s="67">
        <f t="shared" si="201"/>
        <v>0.99274040873854674</v>
      </c>
      <c r="CJ145" s="67">
        <f t="shared" si="202"/>
        <v>0.49544634143307287</v>
      </c>
      <c r="CK145" s="67">
        <f t="shared" si="203"/>
        <v>1.0207877123747291</v>
      </c>
      <c r="CL145" s="67">
        <f t="shared" si="204"/>
        <v>2.644973522504706</v>
      </c>
      <c r="CM145" s="66">
        <f t="shared" si="205"/>
        <v>838.32622418057258</v>
      </c>
      <c r="CN145" s="66">
        <f t="shared" si="206"/>
        <v>372.99459114778415</v>
      </c>
      <c r="CO145" s="66">
        <f t="shared" si="207"/>
        <v>2.4286901077893788E-2</v>
      </c>
      <c r="CP145" s="66">
        <f t="shared" si="208"/>
        <v>2.34098740945254</v>
      </c>
      <c r="CQ145" s="67">
        <f t="shared" si="209"/>
        <v>0.99274040873854674</v>
      </c>
      <c r="CR145" s="67">
        <f t="shared" si="210"/>
        <v>0.49544634143307281</v>
      </c>
      <c r="CS145" s="67">
        <f t="shared" si="211"/>
        <v>1.0207877123747291</v>
      </c>
      <c r="CT145" s="67">
        <f t="shared" si="212"/>
        <v>2.6449735225047064</v>
      </c>
      <c r="CU145" s="66">
        <f t="shared" si="213"/>
        <v>838.32622418057258</v>
      </c>
      <c r="CV145" s="66">
        <f t="shared" si="214"/>
        <v>372.99459114778415</v>
      </c>
      <c r="CW145" s="66">
        <f t="shared" si="215"/>
        <v>2.4286901077893788E-2</v>
      </c>
      <c r="CX145" s="66">
        <f t="shared" si="216"/>
        <v>2.34098740945254</v>
      </c>
      <c r="CY145" s="67">
        <f t="shared" si="217"/>
        <v>0.99274040873854674</v>
      </c>
      <c r="CZ145" s="67">
        <f t="shared" si="218"/>
        <v>0.49544634143307281</v>
      </c>
      <c r="DA145" s="67">
        <f t="shared" si="219"/>
        <v>1.0207877123747291</v>
      </c>
      <c r="DB145" s="67">
        <f t="shared" si="220"/>
        <v>2.6449735225047064</v>
      </c>
      <c r="DC145" s="66">
        <f t="shared" si="221"/>
        <v>838.32622418057258</v>
      </c>
      <c r="DD145" s="66">
        <f t="shared" si="222"/>
        <v>372.99459114778415</v>
      </c>
      <c r="DE145" s="66">
        <f t="shared" si="223"/>
        <v>2.4286901077893788E-2</v>
      </c>
      <c r="DF145" s="66">
        <f t="shared" si="224"/>
        <v>2.34098740945254</v>
      </c>
      <c r="DG145" s="67">
        <f t="shared" si="225"/>
        <v>0.99274040873854674</v>
      </c>
      <c r="DH145" s="67">
        <f t="shared" si="226"/>
        <v>0.49544634143307281</v>
      </c>
      <c r="DI145" s="67">
        <f t="shared" si="227"/>
        <v>1.0207877123747291</v>
      </c>
      <c r="DJ145" s="67">
        <f t="shared" si="228"/>
        <v>2.6449735225047064</v>
      </c>
      <c r="DK145" s="66">
        <f t="shared" si="229"/>
        <v>838.32622418057258</v>
      </c>
      <c r="DL145" s="66">
        <f t="shared" si="230"/>
        <v>372.99459114778415</v>
      </c>
      <c r="DM145" s="66">
        <f t="shared" si="231"/>
        <v>2.4286901077893788E-2</v>
      </c>
      <c r="DN145" s="66">
        <f t="shared" si="232"/>
        <v>2.34098740945254</v>
      </c>
      <c r="DO145" s="67">
        <f t="shared" si="233"/>
        <v>0.99274040873854674</v>
      </c>
      <c r="DP145" s="67">
        <f t="shared" si="234"/>
        <v>0.49544634143307281</v>
      </c>
      <c r="DQ145" s="67">
        <f t="shared" si="235"/>
        <v>1.0207877123747291</v>
      </c>
      <c r="DR145" s="67">
        <f t="shared" si="236"/>
        <v>2.6449735225047064</v>
      </c>
      <c r="DS145" s="66">
        <f t="shared" si="237"/>
        <v>838.32622418057258</v>
      </c>
      <c r="DT145" s="66">
        <f t="shared" si="238"/>
        <v>372.99459114778415</v>
      </c>
      <c r="DU145" s="66">
        <f t="shared" si="239"/>
        <v>2.4286901077893788E-2</v>
      </c>
      <c r="DV145" s="66">
        <f t="shared" si="240"/>
        <v>2.34098740945254</v>
      </c>
      <c r="DW145" s="67">
        <f t="shared" si="241"/>
        <v>0.99274040873854674</v>
      </c>
      <c r="DX145" s="67">
        <f t="shared" si="242"/>
        <v>0.49544634143307281</v>
      </c>
      <c r="DY145" s="67">
        <f t="shared" si="243"/>
        <v>1.0207877123747291</v>
      </c>
      <c r="DZ145" s="67">
        <f t="shared" si="244"/>
        <v>2.6449735225047064</v>
      </c>
      <c r="EA145" s="66">
        <f t="shared" si="245"/>
        <v>838.32622418057258</v>
      </c>
      <c r="EB145" s="66">
        <f t="shared" si="246"/>
        <v>372.99459114778415</v>
      </c>
      <c r="EC145" s="66">
        <f t="shared" si="247"/>
        <v>2.4286901077893788E-2</v>
      </c>
      <c r="ED145" s="66">
        <f t="shared" si="248"/>
        <v>2.34098740945254</v>
      </c>
      <c r="EE145" s="67">
        <f t="shared" si="249"/>
        <v>0.99274040873854674</v>
      </c>
      <c r="EF145" s="67">
        <f t="shared" si="250"/>
        <v>0.49544634143307281</v>
      </c>
      <c r="EG145" s="67">
        <f t="shared" si="251"/>
        <v>1.0207877123747291</v>
      </c>
      <c r="EH145" s="67">
        <f t="shared" si="252"/>
        <v>2.6449735225047064</v>
      </c>
      <c r="EI145" s="66">
        <f t="shared" si="253"/>
        <v>838.32622418057258</v>
      </c>
      <c r="EJ145" s="66">
        <f t="shared" si="254"/>
        <v>372.99459114778415</v>
      </c>
      <c r="EK145" s="66">
        <f t="shared" si="255"/>
        <v>2.4286901077893788E-2</v>
      </c>
      <c r="EL145" s="66">
        <f t="shared" si="256"/>
        <v>2.34098740945254</v>
      </c>
      <c r="EM145" s="67">
        <f t="shared" si="257"/>
        <v>0.99274040873854674</v>
      </c>
      <c r="EN145" s="67">
        <f t="shared" si="258"/>
        <v>0.49544634143307281</v>
      </c>
      <c r="EO145" s="67">
        <f t="shared" si="259"/>
        <v>1.0207877123747291</v>
      </c>
      <c r="EP145" s="67">
        <f t="shared" si="260"/>
        <v>2.6449735225047064</v>
      </c>
      <c r="EQ145" s="66">
        <f t="shared" si="261"/>
        <v>0.67639495468851718</v>
      </c>
      <c r="ER145" s="66">
        <f t="shared" si="262"/>
        <v>99.844591147784172</v>
      </c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</row>
    <row r="146" spans="19:160" x14ac:dyDescent="0.25">
      <c r="S146" s="50">
        <v>0.84</v>
      </c>
      <c r="T146" s="56">
        <f t="shared" si="134"/>
        <v>379.7435975550153</v>
      </c>
      <c r="U146" s="66">
        <f t="shared" si="135"/>
        <v>2.3855261276612482E-2</v>
      </c>
      <c r="V146" s="66">
        <f t="shared" si="136"/>
        <v>2.2993821286068141</v>
      </c>
      <c r="W146" s="67">
        <f t="shared" si="137"/>
        <v>0.99286896894394783</v>
      </c>
      <c r="X146" s="67">
        <f t="shared" si="138"/>
        <v>0.50166905053475253</v>
      </c>
      <c r="Y146" s="67">
        <f t="shared" si="139"/>
        <v>1.0182713306724736</v>
      </c>
      <c r="Z146" s="67">
        <f t="shared" si="140"/>
        <v>2.6587952304807345</v>
      </c>
      <c r="AA146" s="66">
        <f t="shared" si="141"/>
        <v>849.56663856647356</v>
      </c>
      <c r="AB146" s="66">
        <f t="shared" si="142"/>
        <v>373.35576852906149</v>
      </c>
      <c r="AC146" s="66">
        <f t="shared" si="143"/>
        <v>2.426340638444037E-2</v>
      </c>
      <c r="AD146" s="66">
        <f t="shared" si="144"/>
        <v>2.3387227820557799</v>
      </c>
      <c r="AE146" s="67">
        <f t="shared" si="145"/>
        <v>0.99274740600268108</v>
      </c>
      <c r="AF146" s="67">
        <f t="shared" si="146"/>
        <v>0.49578305620767704</v>
      </c>
      <c r="AG146" s="67">
        <f t="shared" si="147"/>
        <v>1.0182004681403749</v>
      </c>
      <c r="AH146" s="67">
        <f t="shared" si="148"/>
        <v>2.6781178346339352</v>
      </c>
      <c r="AI146" s="66">
        <f t="shared" si="149"/>
        <v>845.88659000867892</v>
      </c>
      <c r="AJ146" s="66">
        <f t="shared" si="150"/>
        <v>373.23795209978596</v>
      </c>
      <c r="AK146" s="66">
        <f t="shared" si="151"/>
        <v>2.4271065380226282E-2</v>
      </c>
      <c r="AL146" s="66">
        <f t="shared" si="152"/>
        <v>2.339461024149589</v>
      </c>
      <c r="AM146" s="67">
        <f t="shared" si="153"/>
        <v>0.992745124970842</v>
      </c>
      <c r="AN146" s="67">
        <f t="shared" si="154"/>
        <v>0.49567326598944295</v>
      </c>
      <c r="AO146" s="67">
        <f t="shared" si="155"/>
        <v>1.0181990898038169</v>
      </c>
      <c r="AP146" s="67">
        <f t="shared" si="156"/>
        <v>2.6784754161478013</v>
      </c>
      <c r="AQ146" s="66">
        <f t="shared" si="157"/>
        <v>845.81532341321758</v>
      </c>
      <c r="AR146" s="66">
        <f t="shared" si="158"/>
        <v>373.23566638688419</v>
      </c>
      <c r="AS146" s="66">
        <f t="shared" si="159"/>
        <v>2.4271214017380433E-2</v>
      </c>
      <c r="AT146" s="66">
        <f t="shared" si="160"/>
        <v>2.339475351119725</v>
      </c>
      <c r="AU146" s="67">
        <f t="shared" si="161"/>
        <v>0.99274508070319989</v>
      </c>
      <c r="AV146" s="67">
        <f t="shared" si="162"/>
        <v>0.49567113554519771</v>
      </c>
      <c r="AW146" s="67">
        <f t="shared" si="163"/>
        <v>1.0181990630372109</v>
      </c>
      <c r="AX146" s="67">
        <f t="shared" si="164"/>
        <v>2.6784823538547675</v>
      </c>
      <c r="AY146" s="66">
        <f t="shared" si="165"/>
        <v>845.81393953443171</v>
      </c>
      <c r="AZ146" s="66">
        <f t="shared" si="166"/>
        <v>373.235622000587</v>
      </c>
      <c r="BA146" s="66">
        <f t="shared" si="167"/>
        <v>2.4271216903785843E-2</v>
      </c>
      <c r="BB146" s="66">
        <f t="shared" si="168"/>
        <v>2.3394756293371355</v>
      </c>
      <c r="BC146" s="67">
        <f t="shared" si="169"/>
        <v>0.99274507984356042</v>
      </c>
      <c r="BD146" s="67">
        <f t="shared" si="170"/>
        <v>0.49567109417389749</v>
      </c>
      <c r="BE146" s="67">
        <f t="shared" si="171"/>
        <v>1.01819906251742</v>
      </c>
      <c r="BF146" s="67">
        <f t="shared" si="172"/>
        <v>2.6784824885783665</v>
      </c>
      <c r="BG146" s="66">
        <f t="shared" si="173"/>
        <v>845.81391266039032</v>
      </c>
      <c r="BH146" s="66">
        <f t="shared" si="174"/>
        <v>373.23562113863284</v>
      </c>
      <c r="BI146" s="66">
        <f t="shared" si="175"/>
        <v>2.4271216959838044E-2</v>
      </c>
      <c r="BJ146" s="66">
        <f t="shared" si="176"/>
        <v>2.3394756347399448</v>
      </c>
      <c r="BK146" s="67">
        <f t="shared" si="177"/>
        <v>0.99274507982686677</v>
      </c>
      <c r="BL146" s="67">
        <f t="shared" si="178"/>
        <v>0.49567109337049253</v>
      </c>
      <c r="BM146" s="67">
        <f t="shared" si="179"/>
        <v>1.0181990625073258</v>
      </c>
      <c r="BN146" s="67">
        <f t="shared" si="180"/>
        <v>2.6784824911946137</v>
      </c>
      <c r="BO146" s="66">
        <f t="shared" si="181"/>
        <v>845.81391213851316</v>
      </c>
      <c r="BP146" s="66">
        <f t="shared" si="182"/>
        <v>373.23562112189427</v>
      </c>
      <c r="BQ146" s="66">
        <f t="shared" si="183"/>
        <v>2.4271216960926538E-2</v>
      </c>
      <c r="BR146" s="66">
        <f t="shared" si="184"/>
        <v>2.3394756348448635</v>
      </c>
      <c r="BS146" s="67">
        <f t="shared" si="185"/>
        <v>0.99274507982654259</v>
      </c>
      <c r="BT146" s="67">
        <f t="shared" si="186"/>
        <v>0.49567109335489101</v>
      </c>
      <c r="BU146" s="67">
        <f t="shared" si="187"/>
        <v>1.0181990625071298</v>
      </c>
      <c r="BV146" s="67">
        <f t="shared" si="188"/>
        <v>2.6784824912454197</v>
      </c>
      <c r="BW146" s="66">
        <f t="shared" si="189"/>
        <v>845.81391212837934</v>
      </c>
      <c r="BX146" s="66">
        <f t="shared" si="190"/>
        <v>373.23562112156924</v>
      </c>
      <c r="BY146" s="66">
        <f t="shared" si="191"/>
        <v>2.4271216960947674E-2</v>
      </c>
      <c r="BZ146" s="66">
        <f t="shared" si="192"/>
        <v>2.3394756348469006</v>
      </c>
      <c r="CA146" s="67">
        <f t="shared" si="193"/>
        <v>0.99274507982653637</v>
      </c>
      <c r="CB146" s="67">
        <f t="shared" si="194"/>
        <v>0.49567109335458814</v>
      </c>
      <c r="CC146" s="67">
        <f t="shared" si="195"/>
        <v>1.018199062507126</v>
      </c>
      <c r="CD146" s="67">
        <f t="shared" si="196"/>
        <v>2.6784824912464069</v>
      </c>
      <c r="CE146" s="66">
        <f t="shared" si="197"/>
        <v>845.8139121281821</v>
      </c>
      <c r="CF146" s="66">
        <f t="shared" si="198"/>
        <v>373.23562112156287</v>
      </c>
      <c r="CG146" s="66">
        <f t="shared" si="199"/>
        <v>2.427121696094809E-2</v>
      </c>
      <c r="CH146" s="66">
        <f t="shared" si="200"/>
        <v>2.339475634846941</v>
      </c>
      <c r="CI146" s="67">
        <f t="shared" si="201"/>
        <v>0.99274507982653626</v>
      </c>
      <c r="CJ146" s="67">
        <f t="shared" si="202"/>
        <v>0.49567109335458204</v>
      </c>
      <c r="CK146" s="67">
        <f t="shared" si="203"/>
        <v>1.018199062507126</v>
      </c>
      <c r="CL146" s="67">
        <f t="shared" si="204"/>
        <v>2.678482491246426</v>
      </c>
      <c r="CM146" s="66">
        <f t="shared" si="205"/>
        <v>845.81391212817834</v>
      </c>
      <c r="CN146" s="66">
        <f t="shared" si="206"/>
        <v>373.23562112156276</v>
      </c>
      <c r="CO146" s="66">
        <f t="shared" si="207"/>
        <v>2.4271216960948097E-2</v>
      </c>
      <c r="CP146" s="66">
        <f t="shared" si="208"/>
        <v>2.3394756348469414</v>
      </c>
      <c r="CQ146" s="67">
        <f t="shared" si="209"/>
        <v>0.99274507982653615</v>
      </c>
      <c r="CR146" s="67">
        <f t="shared" si="210"/>
        <v>0.49567109335458198</v>
      </c>
      <c r="CS146" s="67">
        <f t="shared" si="211"/>
        <v>1.018199062507126</v>
      </c>
      <c r="CT146" s="67">
        <f t="shared" si="212"/>
        <v>2.678482491246426</v>
      </c>
      <c r="CU146" s="66">
        <f t="shared" si="213"/>
        <v>845.81391212817834</v>
      </c>
      <c r="CV146" s="66">
        <f t="shared" si="214"/>
        <v>373.23562112156276</v>
      </c>
      <c r="CW146" s="66">
        <f t="shared" si="215"/>
        <v>2.4271216960948097E-2</v>
      </c>
      <c r="CX146" s="66">
        <f t="shared" si="216"/>
        <v>2.3394756348469414</v>
      </c>
      <c r="CY146" s="67">
        <f t="shared" si="217"/>
        <v>0.99274507982653615</v>
      </c>
      <c r="CZ146" s="67">
        <f t="shared" si="218"/>
        <v>0.49567109335458198</v>
      </c>
      <c r="DA146" s="67">
        <f t="shared" si="219"/>
        <v>1.018199062507126</v>
      </c>
      <c r="DB146" s="67">
        <f t="shared" si="220"/>
        <v>2.678482491246426</v>
      </c>
      <c r="DC146" s="66">
        <f t="shared" si="221"/>
        <v>845.81391212817834</v>
      </c>
      <c r="DD146" s="66">
        <f t="shared" si="222"/>
        <v>373.23562112156276</v>
      </c>
      <c r="DE146" s="66">
        <f t="shared" si="223"/>
        <v>2.4271216960948097E-2</v>
      </c>
      <c r="DF146" s="66">
        <f t="shared" si="224"/>
        <v>2.3394756348469414</v>
      </c>
      <c r="DG146" s="67">
        <f t="shared" si="225"/>
        <v>0.99274507982653615</v>
      </c>
      <c r="DH146" s="67">
        <f t="shared" si="226"/>
        <v>0.49567109335458198</v>
      </c>
      <c r="DI146" s="67">
        <f t="shared" si="227"/>
        <v>1.018199062507126</v>
      </c>
      <c r="DJ146" s="67">
        <f t="shared" si="228"/>
        <v>2.678482491246426</v>
      </c>
      <c r="DK146" s="66">
        <f t="shared" si="229"/>
        <v>845.81391212817834</v>
      </c>
      <c r="DL146" s="66">
        <f t="shared" si="230"/>
        <v>373.23562112156276</v>
      </c>
      <c r="DM146" s="66">
        <f t="shared" si="231"/>
        <v>2.4271216960948097E-2</v>
      </c>
      <c r="DN146" s="66">
        <f t="shared" si="232"/>
        <v>2.3394756348469414</v>
      </c>
      <c r="DO146" s="67">
        <f t="shared" si="233"/>
        <v>0.99274507982653615</v>
      </c>
      <c r="DP146" s="67">
        <f t="shared" si="234"/>
        <v>0.49567109335458198</v>
      </c>
      <c r="DQ146" s="67">
        <f t="shared" si="235"/>
        <v>1.018199062507126</v>
      </c>
      <c r="DR146" s="67">
        <f t="shared" si="236"/>
        <v>2.678482491246426</v>
      </c>
      <c r="DS146" s="66">
        <f t="shared" si="237"/>
        <v>845.81391212817834</v>
      </c>
      <c r="DT146" s="66">
        <f t="shared" si="238"/>
        <v>373.23562112156276</v>
      </c>
      <c r="DU146" s="66">
        <f t="shared" si="239"/>
        <v>2.4271216960948097E-2</v>
      </c>
      <c r="DV146" s="66">
        <f t="shared" si="240"/>
        <v>2.3394756348469414</v>
      </c>
      <c r="DW146" s="67">
        <f t="shared" si="241"/>
        <v>0.99274507982653615</v>
      </c>
      <c r="DX146" s="67">
        <f t="shared" si="242"/>
        <v>0.49567109335458198</v>
      </c>
      <c r="DY146" s="67">
        <f t="shared" si="243"/>
        <v>1.018199062507126</v>
      </c>
      <c r="DZ146" s="67">
        <f t="shared" si="244"/>
        <v>2.678482491246426</v>
      </c>
      <c r="EA146" s="66">
        <f t="shared" si="245"/>
        <v>845.81391212817834</v>
      </c>
      <c r="EB146" s="66">
        <f t="shared" si="246"/>
        <v>373.23562112156276</v>
      </c>
      <c r="EC146" s="66">
        <f t="shared" si="247"/>
        <v>2.4271216960948097E-2</v>
      </c>
      <c r="ED146" s="66">
        <f t="shared" si="248"/>
        <v>2.3394756348469414</v>
      </c>
      <c r="EE146" s="67">
        <f t="shared" si="249"/>
        <v>0.99274507982653615</v>
      </c>
      <c r="EF146" s="67">
        <f t="shared" si="250"/>
        <v>0.49567109335458198</v>
      </c>
      <c r="EG146" s="67">
        <f t="shared" si="251"/>
        <v>1.018199062507126</v>
      </c>
      <c r="EH146" s="67">
        <f t="shared" si="252"/>
        <v>2.678482491246426</v>
      </c>
      <c r="EI146" s="66">
        <f t="shared" si="253"/>
        <v>845.81391212817834</v>
      </c>
      <c r="EJ146" s="66">
        <f t="shared" si="254"/>
        <v>373.23562112156276</v>
      </c>
      <c r="EK146" s="66">
        <f t="shared" si="255"/>
        <v>2.4271216960948097E-2</v>
      </c>
      <c r="EL146" s="66">
        <f t="shared" si="256"/>
        <v>2.3394756348469414</v>
      </c>
      <c r="EM146" s="67">
        <f t="shared" si="257"/>
        <v>0.99274507982653615</v>
      </c>
      <c r="EN146" s="67">
        <f t="shared" si="258"/>
        <v>0.49567109335458198</v>
      </c>
      <c r="EO146" s="67">
        <f t="shared" si="259"/>
        <v>1.018199062507126</v>
      </c>
      <c r="EP146" s="67">
        <f t="shared" si="260"/>
        <v>2.678482491246426</v>
      </c>
      <c r="EQ146" s="66">
        <f t="shared" si="261"/>
        <v>0.68890697962882241</v>
      </c>
      <c r="ER146" s="66">
        <f t="shared" si="262"/>
        <v>100.08562112156278</v>
      </c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</row>
    <row r="147" spans="19:160" x14ac:dyDescent="0.25">
      <c r="S147" s="50">
        <v>0.85</v>
      </c>
      <c r="T147" s="56">
        <f t="shared" si="134"/>
        <v>379.71114010762756</v>
      </c>
      <c r="U147" s="66">
        <f t="shared" si="135"/>
        <v>2.3857300407957398E-2</v>
      </c>
      <c r="V147" s="66">
        <f t="shared" si="136"/>
        <v>2.2995786782114491</v>
      </c>
      <c r="W147" s="67">
        <f t="shared" si="137"/>
        <v>0.99286836156706282</v>
      </c>
      <c r="X147" s="67">
        <f t="shared" si="138"/>
        <v>0.50163947055078917</v>
      </c>
      <c r="Y147" s="67">
        <f t="shared" si="139"/>
        <v>1.0158731133497141</v>
      </c>
      <c r="Z147" s="67">
        <f t="shared" si="140"/>
        <v>2.6932845943357901</v>
      </c>
      <c r="AA147" s="66">
        <f t="shared" si="141"/>
        <v>857.20031002469727</v>
      </c>
      <c r="AB147" s="66">
        <f t="shared" si="142"/>
        <v>373.59884000932414</v>
      </c>
      <c r="AC147" s="66">
        <f t="shared" si="143"/>
        <v>2.4247620087818215E-2</v>
      </c>
      <c r="AD147" s="66">
        <f t="shared" si="144"/>
        <v>2.3372011584647003</v>
      </c>
      <c r="AE147" s="67">
        <f t="shared" si="145"/>
        <v>0.99275210755532073</v>
      </c>
      <c r="AF147" s="67">
        <f t="shared" si="146"/>
        <v>0.49600942642960161</v>
      </c>
      <c r="AG147" s="67">
        <f t="shared" si="147"/>
        <v>1.0158124646594702</v>
      </c>
      <c r="AH147" s="67">
        <f t="shared" si="148"/>
        <v>2.7119107378096983</v>
      </c>
      <c r="AI147" s="66">
        <f t="shared" si="149"/>
        <v>853.80850894902187</v>
      </c>
      <c r="AJ147" s="66">
        <f t="shared" si="150"/>
        <v>373.49105685089091</v>
      </c>
      <c r="AK147" s="66">
        <f t="shared" si="151"/>
        <v>2.4254617538037208E-2</v>
      </c>
      <c r="AL147" s="66">
        <f t="shared" si="152"/>
        <v>2.3378756349163643</v>
      </c>
      <c r="AM147" s="67">
        <f t="shared" si="153"/>
        <v>0.99275002353747244</v>
      </c>
      <c r="AN147" s="67">
        <f t="shared" si="154"/>
        <v>0.49590907257951122</v>
      </c>
      <c r="AO147" s="67">
        <f t="shared" si="155"/>
        <v>1.0158113408954614</v>
      </c>
      <c r="AP147" s="67">
        <f t="shared" si="156"/>
        <v>2.7122401263260989</v>
      </c>
      <c r="AQ147" s="66">
        <f t="shared" si="157"/>
        <v>853.74583584564357</v>
      </c>
      <c r="AR147" s="66">
        <f t="shared" si="158"/>
        <v>373.48906197271549</v>
      </c>
      <c r="AS147" s="66">
        <f t="shared" si="159"/>
        <v>2.4254747086696341E-2</v>
      </c>
      <c r="AT147" s="66">
        <f t="shared" si="160"/>
        <v>2.337888121967675</v>
      </c>
      <c r="AU147" s="67">
        <f t="shared" si="161"/>
        <v>0.99274998495464284</v>
      </c>
      <c r="AV147" s="67">
        <f t="shared" si="162"/>
        <v>0.49590721485038047</v>
      </c>
      <c r="AW147" s="67">
        <f t="shared" si="163"/>
        <v>1.0158113200785175</v>
      </c>
      <c r="AX147" s="67">
        <f t="shared" si="164"/>
        <v>2.712246223016503</v>
      </c>
      <c r="AY147" s="66">
        <f t="shared" si="165"/>
        <v>853.74467490595237</v>
      </c>
      <c r="AZ147" s="66">
        <f t="shared" si="166"/>
        <v>373.48902501900386</v>
      </c>
      <c r="BA147" s="66">
        <f t="shared" si="167"/>
        <v>2.4254749486506966E-2</v>
      </c>
      <c r="BB147" s="66">
        <f t="shared" si="168"/>
        <v>2.337888353282755</v>
      </c>
      <c r="BC147" s="67">
        <f t="shared" si="169"/>
        <v>0.99274998423991923</v>
      </c>
      <c r="BD147" s="67">
        <f t="shared" si="170"/>
        <v>0.4959071804371365</v>
      </c>
      <c r="BE147" s="67">
        <f t="shared" si="171"/>
        <v>1.0158113196928922</v>
      </c>
      <c r="BF147" s="67">
        <f t="shared" si="172"/>
        <v>2.7122463359534903</v>
      </c>
      <c r="BG147" s="66">
        <f t="shared" si="173"/>
        <v>853.74465340003042</v>
      </c>
      <c r="BH147" s="66">
        <f t="shared" si="174"/>
        <v>373.48902433445141</v>
      </c>
      <c r="BI147" s="66">
        <f t="shared" si="175"/>
        <v>2.4254749530962485E-2</v>
      </c>
      <c r="BJ147" s="66">
        <f t="shared" si="176"/>
        <v>2.3378883575677731</v>
      </c>
      <c r="BK147" s="67">
        <f t="shared" si="177"/>
        <v>0.99274998422667926</v>
      </c>
      <c r="BL147" s="67">
        <f t="shared" si="178"/>
        <v>0.49590717979964516</v>
      </c>
      <c r="BM147" s="67">
        <f t="shared" si="179"/>
        <v>1.0158113196857486</v>
      </c>
      <c r="BN147" s="67">
        <f t="shared" si="180"/>
        <v>2.7122463380456021</v>
      </c>
      <c r="BO147" s="66">
        <f t="shared" si="181"/>
        <v>853.74465300164263</v>
      </c>
      <c r="BP147" s="66">
        <f t="shared" si="182"/>
        <v>373.48902432177044</v>
      </c>
      <c r="BQ147" s="66">
        <f t="shared" si="183"/>
        <v>2.4254749531786E-2</v>
      </c>
      <c r="BR147" s="66">
        <f t="shared" si="184"/>
        <v>2.3378883576471505</v>
      </c>
      <c r="BS147" s="67">
        <f t="shared" si="185"/>
        <v>0.99274998422643401</v>
      </c>
      <c r="BT147" s="67">
        <f t="shared" si="186"/>
        <v>0.49590717978783599</v>
      </c>
      <c r="BU147" s="67">
        <f t="shared" si="187"/>
        <v>1.0158113196856162</v>
      </c>
      <c r="BV147" s="67">
        <f t="shared" si="188"/>
        <v>2.7122463380843569</v>
      </c>
      <c r="BW147" s="66">
        <f t="shared" si="189"/>
        <v>853.7446529942622</v>
      </c>
      <c r="BX147" s="66">
        <f t="shared" si="190"/>
        <v>373.48902432153545</v>
      </c>
      <c r="BY147" s="66">
        <f t="shared" si="191"/>
        <v>2.4254749531801262E-2</v>
      </c>
      <c r="BZ147" s="66">
        <f t="shared" si="192"/>
        <v>2.3378883576486214</v>
      </c>
      <c r="CA147" s="67">
        <f t="shared" si="193"/>
        <v>0.99274998422642946</v>
      </c>
      <c r="CB147" s="67">
        <f t="shared" si="194"/>
        <v>0.49590717978761717</v>
      </c>
      <c r="CC147" s="67">
        <f t="shared" si="195"/>
        <v>1.0158113196856138</v>
      </c>
      <c r="CD147" s="67">
        <f t="shared" si="196"/>
        <v>2.7122463380850759</v>
      </c>
      <c r="CE147" s="66">
        <f t="shared" si="197"/>
        <v>853.74465299412543</v>
      </c>
      <c r="CF147" s="66">
        <f t="shared" si="198"/>
        <v>373.48902432153113</v>
      </c>
      <c r="CG147" s="66">
        <f t="shared" si="199"/>
        <v>2.4254749531801539E-2</v>
      </c>
      <c r="CH147" s="66">
        <f t="shared" si="200"/>
        <v>2.3378883576486484</v>
      </c>
      <c r="CI147" s="67">
        <f t="shared" si="201"/>
        <v>0.99274998422642946</v>
      </c>
      <c r="CJ147" s="67">
        <f t="shared" si="202"/>
        <v>0.49590717978761317</v>
      </c>
      <c r="CK147" s="67">
        <f t="shared" si="203"/>
        <v>1.0158113196856138</v>
      </c>
      <c r="CL147" s="67">
        <f t="shared" si="204"/>
        <v>2.7122463380850887</v>
      </c>
      <c r="CM147" s="66">
        <f t="shared" si="205"/>
        <v>853.74465299412327</v>
      </c>
      <c r="CN147" s="66">
        <f t="shared" si="206"/>
        <v>373.48902432153102</v>
      </c>
      <c r="CO147" s="66">
        <f t="shared" si="207"/>
        <v>2.4254749531801546E-2</v>
      </c>
      <c r="CP147" s="66">
        <f t="shared" si="208"/>
        <v>2.3378883576486489</v>
      </c>
      <c r="CQ147" s="67">
        <f t="shared" si="209"/>
        <v>0.99274998422642946</v>
      </c>
      <c r="CR147" s="67">
        <f t="shared" si="210"/>
        <v>0.49590717978761312</v>
      </c>
      <c r="CS147" s="67">
        <f t="shared" si="211"/>
        <v>1.0158113196856138</v>
      </c>
      <c r="CT147" s="67">
        <f t="shared" si="212"/>
        <v>2.7122463380850892</v>
      </c>
      <c r="CU147" s="66">
        <f t="shared" si="213"/>
        <v>853.74465299412259</v>
      </c>
      <c r="CV147" s="66">
        <f t="shared" si="214"/>
        <v>373.48902432153102</v>
      </c>
      <c r="CW147" s="66">
        <f t="shared" si="215"/>
        <v>2.4254749531801546E-2</v>
      </c>
      <c r="CX147" s="66">
        <f t="shared" si="216"/>
        <v>2.3378883576486489</v>
      </c>
      <c r="CY147" s="67">
        <f t="shared" si="217"/>
        <v>0.99274998422642946</v>
      </c>
      <c r="CZ147" s="67">
        <f t="shared" si="218"/>
        <v>0.49590717978761312</v>
      </c>
      <c r="DA147" s="67">
        <f t="shared" si="219"/>
        <v>1.0158113196856138</v>
      </c>
      <c r="DB147" s="67">
        <f t="shared" si="220"/>
        <v>2.7122463380850892</v>
      </c>
      <c r="DC147" s="66">
        <f t="shared" si="221"/>
        <v>853.74465299412259</v>
      </c>
      <c r="DD147" s="66">
        <f t="shared" si="222"/>
        <v>373.48902432153102</v>
      </c>
      <c r="DE147" s="66">
        <f t="shared" si="223"/>
        <v>2.4254749531801546E-2</v>
      </c>
      <c r="DF147" s="66">
        <f t="shared" si="224"/>
        <v>2.3378883576486489</v>
      </c>
      <c r="DG147" s="67">
        <f t="shared" si="225"/>
        <v>0.99274998422642946</v>
      </c>
      <c r="DH147" s="67">
        <f t="shared" si="226"/>
        <v>0.49590717978761312</v>
      </c>
      <c r="DI147" s="67">
        <f t="shared" si="227"/>
        <v>1.0158113196856138</v>
      </c>
      <c r="DJ147" s="67">
        <f t="shared" si="228"/>
        <v>2.7122463380850892</v>
      </c>
      <c r="DK147" s="66">
        <f t="shared" si="229"/>
        <v>853.74465299412259</v>
      </c>
      <c r="DL147" s="66">
        <f t="shared" si="230"/>
        <v>373.48902432153102</v>
      </c>
      <c r="DM147" s="66">
        <f t="shared" si="231"/>
        <v>2.4254749531801546E-2</v>
      </c>
      <c r="DN147" s="66">
        <f t="shared" si="232"/>
        <v>2.3378883576486489</v>
      </c>
      <c r="DO147" s="67">
        <f t="shared" si="233"/>
        <v>0.99274998422642946</v>
      </c>
      <c r="DP147" s="67">
        <f t="shared" si="234"/>
        <v>0.49590717978761312</v>
      </c>
      <c r="DQ147" s="67">
        <f t="shared" si="235"/>
        <v>1.0158113196856138</v>
      </c>
      <c r="DR147" s="67">
        <f t="shared" si="236"/>
        <v>2.7122463380850892</v>
      </c>
      <c r="DS147" s="66">
        <f t="shared" si="237"/>
        <v>853.74465299412259</v>
      </c>
      <c r="DT147" s="66">
        <f t="shared" si="238"/>
        <v>373.48902432153102</v>
      </c>
      <c r="DU147" s="66">
        <f t="shared" si="239"/>
        <v>2.4254749531801546E-2</v>
      </c>
      <c r="DV147" s="66">
        <f t="shared" si="240"/>
        <v>2.3378883576486489</v>
      </c>
      <c r="DW147" s="67">
        <f t="shared" si="241"/>
        <v>0.99274998422642946</v>
      </c>
      <c r="DX147" s="67">
        <f t="shared" si="242"/>
        <v>0.49590717978761312</v>
      </c>
      <c r="DY147" s="67">
        <f t="shared" si="243"/>
        <v>1.0158113196856138</v>
      </c>
      <c r="DZ147" s="67">
        <f t="shared" si="244"/>
        <v>2.7122463380850892</v>
      </c>
      <c r="EA147" s="66">
        <f t="shared" si="245"/>
        <v>853.74465299412259</v>
      </c>
      <c r="EB147" s="66">
        <f t="shared" si="246"/>
        <v>373.48902432153102</v>
      </c>
      <c r="EC147" s="66">
        <f t="shared" si="247"/>
        <v>2.4254749531801546E-2</v>
      </c>
      <c r="ED147" s="66">
        <f t="shared" si="248"/>
        <v>2.3378883576486489</v>
      </c>
      <c r="EE147" s="67">
        <f t="shared" si="249"/>
        <v>0.99274998422642946</v>
      </c>
      <c r="EF147" s="67">
        <f t="shared" si="250"/>
        <v>0.49590717978761312</v>
      </c>
      <c r="EG147" s="67">
        <f t="shared" si="251"/>
        <v>1.0158113196856138</v>
      </c>
      <c r="EH147" s="67">
        <f t="shared" si="252"/>
        <v>2.7122463380850892</v>
      </c>
      <c r="EI147" s="66">
        <f t="shared" si="253"/>
        <v>853.74465299412259</v>
      </c>
      <c r="EJ147" s="66">
        <f t="shared" si="254"/>
        <v>373.48902432153102</v>
      </c>
      <c r="EK147" s="66">
        <f t="shared" si="255"/>
        <v>2.4254749531801546E-2</v>
      </c>
      <c r="EL147" s="66">
        <f t="shared" si="256"/>
        <v>2.3378883576486489</v>
      </c>
      <c r="EM147" s="67">
        <f t="shared" si="257"/>
        <v>0.99274998422642946</v>
      </c>
      <c r="EN147" s="67">
        <f t="shared" si="258"/>
        <v>0.49590717978761312</v>
      </c>
      <c r="EO147" s="67">
        <f t="shared" si="259"/>
        <v>1.0158113196856138</v>
      </c>
      <c r="EP147" s="67">
        <f t="shared" si="260"/>
        <v>2.7122463380850892</v>
      </c>
      <c r="EQ147" s="66">
        <f t="shared" si="261"/>
        <v>0.70199456894706569</v>
      </c>
      <c r="ER147" s="66">
        <f t="shared" si="262"/>
        <v>100.33902432153104</v>
      </c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</row>
    <row r="148" spans="19:160" x14ac:dyDescent="0.25">
      <c r="S148" s="50">
        <v>0.86</v>
      </c>
      <c r="T148" s="56">
        <f t="shared" si="134"/>
        <v>379.67868266023976</v>
      </c>
      <c r="U148" s="66">
        <f t="shared" si="135"/>
        <v>2.3859339887939209E-2</v>
      </c>
      <c r="V148" s="66">
        <f t="shared" si="136"/>
        <v>2.2997752614208071</v>
      </c>
      <c r="W148" s="67">
        <f t="shared" si="137"/>
        <v>0.99286775408670425</v>
      </c>
      <c r="X148" s="67">
        <f t="shared" si="138"/>
        <v>0.50160988725401623</v>
      </c>
      <c r="Y148" s="67">
        <f t="shared" si="139"/>
        <v>1.0136694588439679</v>
      </c>
      <c r="Z148" s="67">
        <f t="shared" si="140"/>
        <v>2.728084747136978</v>
      </c>
      <c r="AA148" s="66">
        <f t="shared" si="141"/>
        <v>865.30043738331608</v>
      </c>
      <c r="AB148" s="66">
        <f t="shared" si="142"/>
        <v>373.85484362402508</v>
      </c>
      <c r="AC148" s="66">
        <f t="shared" si="143"/>
        <v>2.4231016107700683E-2</v>
      </c>
      <c r="AD148" s="66">
        <f t="shared" si="144"/>
        <v>2.3356007192700381</v>
      </c>
      <c r="AE148" s="67">
        <f t="shared" si="145"/>
        <v>0.99275705265851366</v>
      </c>
      <c r="AF148" s="67">
        <f t="shared" si="146"/>
        <v>0.49624763348850648</v>
      </c>
      <c r="AG148" s="67">
        <f t="shared" si="147"/>
        <v>1.0136182892546353</v>
      </c>
      <c r="AH148" s="67">
        <f t="shared" si="148"/>
        <v>2.745956629749609</v>
      </c>
      <c r="AI148" s="66">
        <f t="shared" si="149"/>
        <v>862.19944259614385</v>
      </c>
      <c r="AJ148" s="66">
        <f t="shared" si="150"/>
        <v>373.75706857228158</v>
      </c>
      <c r="AK148" s="66">
        <f t="shared" si="151"/>
        <v>2.4237354954649525E-2</v>
      </c>
      <c r="AL148" s="66">
        <f t="shared" si="152"/>
        <v>2.3362117136842735</v>
      </c>
      <c r="AM148" s="67">
        <f t="shared" si="153"/>
        <v>0.99275516477980441</v>
      </c>
      <c r="AN148" s="67">
        <f t="shared" si="154"/>
        <v>0.49615668046488787</v>
      </c>
      <c r="AO148" s="67">
        <f t="shared" si="155"/>
        <v>1.0136173897496228</v>
      </c>
      <c r="AP148" s="67">
        <f t="shared" si="156"/>
        <v>2.7462573902804053</v>
      </c>
      <c r="AQ148" s="66">
        <f t="shared" si="157"/>
        <v>862.14500415733551</v>
      </c>
      <c r="AR148" s="66">
        <f t="shared" si="158"/>
        <v>373.75534955963178</v>
      </c>
      <c r="AS148" s="66">
        <f t="shared" si="159"/>
        <v>2.4237466429494807E-2</v>
      </c>
      <c r="AT148" s="66">
        <f t="shared" si="160"/>
        <v>2.3362224586207492</v>
      </c>
      <c r="AU148" s="67">
        <f t="shared" si="161"/>
        <v>0.99275513157963646</v>
      </c>
      <c r="AV148" s="67">
        <f t="shared" si="162"/>
        <v>0.49615508111586148</v>
      </c>
      <c r="AW148" s="67">
        <f t="shared" si="163"/>
        <v>1.0136173739230223</v>
      </c>
      <c r="AX148" s="67">
        <f t="shared" si="164"/>
        <v>2.7462626782349382</v>
      </c>
      <c r="AY148" s="66">
        <f t="shared" si="165"/>
        <v>862.14404633167965</v>
      </c>
      <c r="AZ148" s="66">
        <f t="shared" si="166"/>
        <v>373.75531931340242</v>
      </c>
      <c r="BA148" s="66">
        <f t="shared" si="167"/>
        <v>2.4237468390916971E-2</v>
      </c>
      <c r="BB148" s="66">
        <f t="shared" si="168"/>
        <v>2.3362226476800525</v>
      </c>
      <c r="BC148" s="67">
        <f t="shared" si="169"/>
        <v>0.99275513099547286</v>
      </c>
      <c r="BD148" s="67">
        <f t="shared" si="170"/>
        <v>0.49615505297504209</v>
      </c>
      <c r="BE148" s="67">
        <f t="shared" si="171"/>
        <v>1.0136173736445475</v>
      </c>
      <c r="BF148" s="67">
        <f t="shared" si="172"/>
        <v>2.7462627712771788</v>
      </c>
      <c r="BG148" s="66">
        <f t="shared" si="173"/>
        <v>862.14402947840028</v>
      </c>
      <c r="BH148" s="66">
        <f t="shared" si="174"/>
        <v>373.7553187812091</v>
      </c>
      <c r="BI148" s="66">
        <f t="shared" si="175"/>
        <v>2.4237468425428906E-2</v>
      </c>
      <c r="BJ148" s="66">
        <f t="shared" si="176"/>
        <v>2.3362226510066195</v>
      </c>
      <c r="BK148" s="67">
        <f t="shared" si="177"/>
        <v>0.9927551309851943</v>
      </c>
      <c r="BL148" s="67">
        <f t="shared" si="178"/>
        <v>0.49615505247989422</v>
      </c>
      <c r="BM148" s="67">
        <f t="shared" si="179"/>
        <v>1.0136173736396477</v>
      </c>
      <c r="BN148" s="67">
        <f t="shared" si="180"/>
        <v>2.7462627729142906</v>
      </c>
      <c r="BO148" s="66">
        <f t="shared" si="181"/>
        <v>862.14402918186056</v>
      </c>
      <c r="BP148" s="66">
        <f t="shared" si="182"/>
        <v>373.75531877184494</v>
      </c>
      <c r="BQ148" s="66">
        <f t="shared" si="183"/>
        <v>2.4237468426036159E-2</v>
      </c>
      <c r="BR148" s="66">
        <f t="shared" si="184"/>
        <v>2.3362226510651523</v>
      </c>
      <c r="BS148" s="67">
        <f t="shared" si="185"/>
        <v>0.99275513098501345</v>
      </c>
      <c r="BT148" s="67">
        <f t="shared" si="186"/>
        <v>0.4961550524711818</v>
      </c>
      <c r="BU148" s="67">
        <f t="shared" si="187"/>
        <v>1.0136173736395615</v>
      </c>
      <c r="BV148" s="67">
        <f t="shared" si="188"/>
        <v>2.746262772943096</v>
      </c>
      <c r="BW148" s="66">
        <f t="shared" si="189"/>
        <v>862.1440291766429</v>
      </c>
      <c r="BX148" s="66">
        <f t="shared" si="190"/>
        <v>373.75531877168021</v>
      </c>
      <c r="BY148" s="66">
        <f t="shared" si="191"/>
        <v>2.4237468426046842E-2</v>
      </c>
      <c r="BZ148" s="66">
        <f t="shared" si="192"/>
        <v>2.3362226510661817</v>
      </c>
      <c r="CA148" s="67">
        <f t="shared" si="193"/>
        <v>0.99275513098501023</v>
      </c>
      <c r="CB148" s="67">
        <f t="shared" si="194"/>
        <v>0.49615505247102853</v>
      </c>
      <c r="CC148" s="67">
        <f t="shared" si="195"/>
        <v>1.0136173736395599</v>
      </c>
      <c r="CD148" s="67">
        <f t="shared" si="196"/>
        <v>2.7462627729436022</v>
      </c>
      <c r="CE148" s="66">
        <f t="shared" si="197"/>
        <v>862.14402917655082</v>
      </c>
      <c r="CF148" s="66">
        <f t="shared" si="198"/>
        <v>373.75531877167725</v>
      </c>
      <c r="CG148" s="66">
        <f t="shared" si="199"/>
        <v>2.4237468426047033E-2</v>
      </c>
      <c r="CH148" s="66">
        <f t="shared" si="200"/>
        <v>2.3362226510661999</v>
      </c>
      <c r="CI148" s="67">
        <f t="shared" si="201"/>
        <v>0.99275513098501023</v>
      </c>
      <c r="CJ148" s="67">
        <f t="shared" si="202"/>
        <v>0.49615505247102587</v>
      </c>
      <c r="CK148" s="67">
        <f t="shared" si="203"/>
        <v>1.0136173736395599</v>
      </c>
      <c r="CL148" s="67">
        <f t="shared" si="204"/>
        <v>2.7462627729436115</v>
      </c>
      <c r="CM148" s="66">
        <f t="shared" si="205"/>
        <v>862.14402917654957</v>
      </c>
      <c r="CN148" s="66">
        <f t="shared" si="206"/>
        <v>373.75531877167725</v>
      </c>
      <c r="CO148" s="66">
        <f t="shared" si="207"/>
        <v>2.4237468426047033E-2</v>
      </c>
      <c r="CP148" s="66">
        <f t="shared" si="208"/>
        <v>2.3362226510661999</v>
      </c>
      <c r="CQ148" s="67">
        <f t="shared" si="209"/>
        <v>0.99275513098501023</v>
      </c>
      <c r="CR148" s="67">
        <f t="shared" si="210"/>
        <v>0.49615505247102587</v>
      </c>
      <c r="CS148" s="67">
        <f t="shared" si="211"/>
        <v>1.0136173736395599</v>
      </c>
      <c r="CT148" s="67">
        <f t="shared" si="212"/>
        <v>2.7462627729436115</v>
      </c>
      <c r="CU148" s="66">
        <f t="shared" si="213"/>
        <v>862.14402917654957</v>
      </c>
      <c r="CV148" s="66">
        <f t="shared" si="214"/>
        <v>373.75531877167725</v>
      </c>
      <c r="CW148" s="66">
        <f t="shared" si="215"/>
        <v>2.4237468426047033E-2</v>
      </c>
      <c r="CX148" s="66">
        <f t="shared" si="216"/>
        <v>2.3362226510661999</v>
      </c>
      <c r="CY148" s="67">
        <f t="shared" si="217"/>
        <v>0.99275513098501023</v>
      </c>
      <c r="CZ148" s="67">
        <f t="shared" si="218"/>
        <v>0.49615505247102587</v>
      </c>
      <c r="DA148" s="67">
        <f t="shared" si="219"/>
        <v>1.0136173736395599</v>
      </c>
      <c r="DB148" s="67">
        <f t="shared" si="220"/>
        <v>2.7462627729436115</v>
      </c>
      <c r="DC148" s="66">
        <f t="shared" si="221"/>
        <v>862.14402917654957</v>
      </c>
      <c r="DD148" s="66">
        <f t="shared" si="222"/>
        <v>373.75531877167725</v>
      </c>
      <c r="DE148" s="66">
        <f t="shared" si="223"/>
        <v>2.4237468426047033E-2</v>
      </c>
      <c r="DF148" s="66">
        <f t="shared" si="224"/>
        <v>2.3362226510661999</v>
      </c>
      <c r="DG148" s="67">
        <f t="shared" si="225"/>
        <v>0.99275513098501023</v>
      </c>
      <c r="DH148" s="67">
        <f t="shared" si="226"/>
        <v>0.49615505247102587</v>
      </c>
      <c r="DI148" s="67">
        <f t="shared" si="227"/>
        <v>1.0136173736395599</v>
      </c>
      <c r="DJ148" s="67">
        <f t="shared" si="228"/>
        <v>2.7462627729436115</v>
      </c>
      <c r="DK148" s="66">
        <f t="shared" si="229"/>
        <v>862.14402917654957</v>
      </c>
      <c r="DL148" s="66">
        <f t="shared" si="230"/>
        <v>373.75531877167725</v>
      </c>
      <c r="DM148" s="66">
        <f t="shared" si="231"/>
        <v>2.4237468426047033E-2</v>
      </c>
      <c r="DN148" s="66">
        <f t="shared" si="232"/>
        <v>2.3362226510661999</v>
      </c>
      <c r="DO148" s="67">
        <f t="shared" si="233"/>
        <v>0.99275513098501023</v>
      </c>
      <c r="DP148" s="67">
        <f t="shared" si="234"/>
        <v>0.49615505247102587</v>
      </c>
      <c r="DQ148" s="67">
        <f t="shared" si="235"/>
        <v>1.0136173736395599</v>
      </c>
      <c r="DR148" s="67">
        <f t="shared" si="236"/>
        <v>2.7462627729436115</v>
      </c>
      <c r="DS148" s="66">
        <f t="shared" si="237"/>
        <v>862.14402917654957</v>
      </c>
      <c r="DT148" s="66">
        <f t="shared" si="238"/>
        <v>373.75531877167725</v>
      </c>
      <c r="DU148" s="66">
        <f t="shared" si="239"/>
        <v>2.4237468426047033E-2</v>
      </c>
      <c r="DV148" s="66">
        <f t="shared" si="240"/>
        <v>2.3362226510661999</v>
      </c>
      <c r="DW148" s="67">
        <f t="shared" si="241"/>
        <v>0.99275513098501023</v>
      </c>
      <c r="DX148" s="67">
        <f t="shared" si="242"/>
        <v>0.49615505247102587</v>
      </c>
      <c r="DY148" s="67">
        <f t="shared" si="243"/>
        <v>1.0136173736395599</v>
      </c>
      <c r="DZ148" s="67">
        <f t="shared" si="244"/>
        <v>2.7462627729436115</v>
      </c>
      <c r="EA148" s="66">
        <f t="shared" si="245"/>
        <v>862.14402917654957</v>
      </c>
      <c r="EB148" s="66">
        <f t="shared" si="246"/>
        <v>373.75531877167725</v>
      </c>
      <c r="EC148" s="66">
        <f t="shared" si="247"/>
        <v>2.4237468426047033E-2</v>
      </c>
      <c r="ED148" s="66">
        <f t="shared" si="248"/>
        <v>2.3362226510661999</v>
      </c>
      <c r="EE148" s="67">
        <f t="shared" si="249"/>
        <v>0.99275513098501023</v>
      </c>
      <c r="EF148" s="67">
        <f t="shared" si="250"/>
        <v>0.49615505247102587</v>
      </c>
      <c r="EG148" s="67">
        <f t="shared" si="251"/>
        <v>1.0136173736395599</v>
      </c>
      <c r="EH148" s="67">
        <f t="shared" si="252"/>
        <v>2.7462627729436115</v>
      </c>
      <c r="EI148" s="66">
        <f t="shared" si="253"/>
        <v>862.14402917654957</v>
      </c>
      <c r="EJ148" s="66">
        <f t="shared" si="254"/>
        <v>373.75531877167725</v>
      </c>
      <c r="EK148" s="66">
        <f t="shared" si="255"/>
        <v>2.4237468426047033E-2</v>
      </c>
      <c r="EL148" s="66">
        <f t="shared" si="256"/>
        <v>2.3362226510661999</v>
      </c>
      <c r="EM148" s="67">
        <f t="shared" si="257"/>
        <v>0.99275513098501023</v>
      </c>
      <c r="EN148" s="67">
        <f t="shared" si="258"/>
        <v>0.49615505247102587</v>
      </c>
      <c r="EO148" s="67">
        <f t="shared" si="259"/>
        <v>1.0136173736395599</v>
      </c>
      <c r="EP148" s="67">
        <f t="shared" si="260"/>
        <v>2.7462627729436115</v>
      </c>
      <c r="EQ148" s="66">
        <f t="shared" si="261"/>
        <v>0.71569190258433857</v>
      </c>
      <c r="ER148" s="66">
        <f t="shared" si="262"/>
        <v>100.60531877167728</v>
      </c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</row>
    <row r="149" spans="19:160" x14ac:dyDescent="0.25">
      <c r="S149" s="50">
        <v>0.87</v>
      </c>
      <c r="T149" s="56">
        <f t="shared" si="134"/>
        <v>379.64622521285202</v>
      </c>
      <c r="U149" s="66">
        <f t="shared" si="135"/>
        <v>2.3861379716647334E-2</v>
      </c>
      <c r="V149" s="66">
        <f t="shared" si="136"/>
        <v>2.2999718782435066</v>
      </c>
      <c r="W149" s="67">
        <f t="shared" si="137"/>
        <v>0.99286714650284569</v>
      </c>
      <c r="X149" s="67">
        <f t="shared" si="138"/>
        <v>0.50158030064392867</v>
      </c>
      <c r="Y149" s="67">
        <f t="shared" si="139"/>
        <v>1.0116536612823614</v>
      </c>
      <c r="Z149" s="67">
        <f t="shared" si="140"/>
        <v>2.7631950567214667</v>
      </c>
      <c r="AA149" s="66">
        <f t="shared" si="141"/>
        <v>873.89584410342479</v>
      </c>
      <c r="AB149" s="66">
        <f t="shared" si="142"/>
        <v>374.12437474364719</v>
      </c>
      <c r="AC149" s="66">
        <f t="shared" si="143"/>
        <v>2.4213559311667104E-2</v>
      </c>
      <c r="AD149" s="66">
        <f t="shared" si="144"/>
        <v>2.3339180780968016</v>
      </c>
      <c r="AE149" s="67">
        <f t="shared" si="145"/>
        <v>0.99276225177934141</v>
      </c>
      <c r="AF149" s="67">
        <f t="shared" si="146"/>
        <v>0.49649819873496454</v>
      </c>
      <c r="AG149" s="67">
        <f t="shared" si="147"/>
        <v>1.0116111827186867</v>
      </c>
      <c r="AH149" s="67">
        <f t="shared" si="148"/>
        <v>2.7802530001206693</v>
      </c>
      <c r="AI149" s="66">
        <f t="shared" si="149"/>
        <v>871.08711384911203</v>
      </c>
      <c r="AJ149" s="66">
        <f t="shared" si="150"/>
        <v>374.03653817777013</v>
      </c>
      <c r="AK149" s="66">
        <f t="shared" si="151"/>
        <v>2.4219245483151738E-2</v>
      </c>
      <c r="AL149" s="66">
        <f t="shared" si="152"/>
        <v>2.334466161848237</v>
      </c>
      <c r="AM149" s="67">
        <f t="shared" si="153"/>
        <v>0.99276055827586362</v>
      </c>
      <c r="AN149" s="67">
        <f t="shared" si="154"/>
        <v>0.49641656866756245</v>
      </c>
      <c r="AO149" s="67">
        <f t="shared" si="155"/>
        <v>1.0116104776428618</v>
      </c>
      <c r="AP149" s="67">
        <f t="shared" si="156"/>
        <v>2.7805248649710905</v>
      </c>
      <c r="AQ149" s="66">
        <f t="shared" si="157"/>
        <v>871.04049924121193</v>
      </c>
      <c r="AR149" s="66">
        <f t="shared" si="158"/>
        <v>374.03507846884895</v>
      </c>
      <c r="AS149" s="66">
        <f t="shared" si="159"/>
        <v>2.4219340001154811E-2</v>
      </c>
      <c r="AT149" s="66">
        <f t="shared" si="160"/>
        <v>2.3344752723335329</v>
      </c>
      <c r="AU149" s="67">
        <f t="shared" si="161"/>
        <v>0.99276053012574039</v>
      </c>
      <c r="AV149" s="67">
        <f t="shared" si="162"/>
        <v>0.49641521189066173</v>
      </c>
      <c r="AW149" s="67">
        <f t="shared" si="163"/>
        <v>1.0116104659177003</v>
      </c>
      <c r="AX149" s="67">
        <f t="shared" si="164"/>
        <v>2.7805293830724267</v>
      </c>
      <c r="AY149" s="66">
        <f t="shared" si="165"/>
        <v>871.03972404846184</v>
      </c>
      <c r="AZ149" s="66">
        <f t="shared" si="166"/>
        <v>374.03505419360795</v>
      </c>
      <c r="BA149" s="66">
        <f t="shared" si="167"/>
        <v>2.4219341573013673E-2</v>
      </c>
      <c r="BB149" s="66">
        <f t="shared" si="168"/>
        <v>2.3344754238432621</v>
      </c>
      <c r="BC149" s="67">
        <f t="shared" si="169"/>
        <v>0.99276052965759654</v>
      </c>
      <c r="BD149" s="67">
        <f t="shared" si="170"/>
        <v>0.49641518932714196</v>
      </c>
      <c r="BE149" s="67">
        <f t="shared" si="171"/>
        <v>1.0116104657227065</v>
      </c>
      <c r="BF149" s="67">
        <f t="shared" si="172"/>
        <v>2.7805294582093594</v>
      </c>
      <c r="BG149" s="66">
        <f t="shared" si="173"/>
        <v>871.03971115670981</v>
      </c>
      <c r="BH149" s="66">
        <f t="shared" si="174"/>
        <v>374.03505378990121</v>
      </c>
      <c r="BI149" s="66">
        <f t="shared" si="175"/>
        <v>2.4219341599154304E-2</v>
      </c>
      <c r="BJ149" s="66">
        <f t="shared" si="176"/>
        <v>2.3344754263629288</v>
      </c>
      <c r="BK149" s="67">
        <f t="shared" si="177"/>
        <v>0.99276052964981121</v>
      </c>
      <c r="BL149" s="67">
        <f t="shared" si="178"/>
        <v>0.49641518895190168</v>
      </c>
      <c r="BM149" s="67">
        <f t="shared" si="179"/>
        <v>1.0116104657194638</v>
      </c>
      <c r="BN149" s="67">
        <f t="shared" si="180"/>
        <v>2.7805294594589163</v>
      </c>
      <c r="BO149" s="66">
        <f t="shared" si="181"/>
        <v>871.0397109423152</v>
      </c>
      <c r="BP149" s="66">
        <f t="shared" si="182"/>
        <v>374.03505378318744</v>
      </c>
      <c r="BQ149" s="66">
        <f t="shared" si="183"/>
        <v>2.421934159958903E-2</v>
      </c>
      <c r="BR149" s="66">
        <f t="shared" si="184"/>
        <v>2.3344754264048313</v>
      </c>
      <c r="BS149" s="67">
        <f t="shared" si="185"/>
        <v>0.99276052964968164</v>
      </c>
      <c r="BT149" s="67">
        <f t="shared" si="186"/>
        <v>0.49641518894566133</v>
      </c>
      <c r="BU149" s="67">
        <f t="shared" si="187"/>
        <v>1.0116104657194098</v>
      </c>
      <c r="BV149" s="67">
        <f t="shared" si="188"/>
        <v>2.7805294594796961</v>
      </c>
      <c r="BW149" s="66">
        <f t="shared" si="189"/>
        <v>871.03971093874986</v>
      </c>
      <c r="BX149" s="66">
        <f t="shared" si="190"/>
        <v>374.0350537830758</v>
      </c>
      <c r="BY149" s="66">
        <f t="shared" si="191"/>
        <v>2.4219341599596256E-2</v>
      </c>
      <c r="BZ149" s="66">
        <f t="shared" si="192"/>
        <v>2.3344754264055281</v>
      </c>
      <c r="CA149" s="67">
        <f t="shared" si="193"/>
        <v>0.99276052964967954</v>
      </c>
      <c r="CB149" s="67">
        <f t="shared" si="194"/>
        <v>0.49641518894555764</v>
      </c>
      <c r="CC149" s="67">
        <f t="shared" si="195"/>
        <v>1.0116104657194089</v>
      </c>
      <c r="CD149" s="67">
        <f t="shared" si="196"/>
        <v>2.780529459480042</v>
      </c>
      <c r="CE149" s="66">
        <f t="shared" si="197"/>
        <v>871.0397109386904</v>
      </c>
      <c r="CF149" s="66">
        <f t="shared" si="198"/>
        <v>374.03505378307398</v>
      </c>
      <c r="CG149" s="66">
        <f t="shared" si="199"/>
        <v>2.4219341599596374E-2</v>
      </c>
      <c r="CH149" s="66">
        <f t="shared" si="200"/>
        <v>2.3344754264055396</v>
      </c>
      <c r="CI149" s="67">
        <f t="shared" si="201"/>
        <v>0.99276052964967954</v>
      </c>
      <c r="CJ149" s="67">
        <f t="shared" si="202"/>
        <v>0.49641518894555586</v>
      </c>
      <c r="CK149" s="67">
        <f t="shared" si="203"/>
        <v>1.0116104657194089</v>
      </c>
      <c r="CL149" s="67">
        <f t="shared" si="204"/>
        <v>2.7805294594800474</v>
      </c>
      <c r="CM149" s="66">
        <f t="shared" si="205"/>
        <v>871.03971093868938</v>
      </c>
      <c r="CN149" s="66">
        <f t="shared" si="206"/>
        <v>374.03505378307386</v>
      </c>
      <c r="CO149" s="66">
        <f t="shared" si="207"/>
        <v>2.4219341599596385E-2</v>
      </c>
      <c r="CP149" s="66">
        <f t="shared" si="208"/>
        <v>2.3344754264055401</v>
      </c>
      <c r="CQ149" s="67">
        <f t="shared" si="209"/>
        <v>0.99276052964967954</v>
      </c>
      <c r="CR149" s="67">
        <f t="shared" si="210"/>
        <v>0.49641518894555581</v>
      </c>
      <c r="CS149" s="67">
        <f t="shared" si="211"/>
        <v>1.0116104657194089</v>
      </c>
      <c r="CT149" s="67">
        <f t="shared" si="212"/>
        <v>2.7805294594800474</v>
      </c>
      <c r="CU149" s="66">
        <f t="shared" si="213"/>
        <v>871.03971093868938</v>
      </c>
      <c r="CV149" s="66">
        <f t="shared" si="214"/>
        <v>374.03505378307386</v>
      </c>
      <c r="CW149" s="66">
        <f t="shared" si="215"/>
        <v>2.4219341599596385E-2</v>
      </c>
      <c r="CX149" s="66">
        <f t="shared" si="216"/>
        <v>2.3344754264055401</v>
      </c>
      <c r="CY149" s="67">
        <f t="shared" si="217"/>
        <v>0.99276052964967954</v>
      </c>
      <c r="CZ149" s="67">
        <f t="shared" si="218"/>
        <v>0.49641518894555581</v>
      </c>
      <c r="DA149" s="67">
        <f t="shared" si="219"/>
        <v>1.0116104657194089</v>
      </c>
      <c r="DB149" s="67">
        <f t="shared" si="220"/>
        <v>2.7805294594800474</v>
      </c>
      <c r="DC149" s="66">
        <f t="shared" si="221"/>
        <v>871.03971093868938</v>
      </c>
      <c r="DD149" s="66">
        <f t="shared" si="222"/>
        <v>374.03505378307386</v>
      </c>
      <c r="DE149" s="66">
        <f t="shared" si="223"/>
        <v>2.4219341599596385E-2</v>
      </c>
      <c r="DF149" s="66">
        <f t="shared" si="224"/>
        <v>2.3344754264055401</v>
      </c>
      <c r="DG149" s="67">
        <f t="shared" si="225"/>
        <v>0.99276052964967954</v>
      </c>
      <c r="DH149" s="67">
        <f t="shared" si="226"/>
        <v>0.49641518894555581</v>
      </c>
      <c r="DI149" s="67">
        <f t="shared" si="227"/>
        <v>1.0116104657194089</v>
      </c>
      <c r="DJ149" s="67">
        <f t="shared" si="228"/>
        <v>2.7805294594800474</v>
      </c>
      <c r="DK149" s="66">
        <f t="shared" si="229"/>
        <v>871.03971093868938</v>
      </c>
      <c r="DL149" s="66">
        <f t="shared" si="230"/>
        <v>374.03505378307386</v>
      </c>
      <c r="DM149" s="66">
        <f t="shared" si="231"/>
        <v>2.4219341599596385E-2</v>
      </c>
      <c r="DN149" s="66">
        <f t="shared" si="232"/>
        <v>2.3344754264055401</v>
      </c>
      <c r="DO149" s="67">
        <f t="shared" si="233"/>
        <v>0.99276052964967954</v>
      </c>
      <c r="DP149" s="67">
        <f t="shared" si="234"/>
        <v>0.49641518894555581</v>
      </c>
      <c r="DQ149" s="67">
        <f t="shared" si="235"/>
        <v>1.0116104657194089</v>
      </c>
      <c r="DR149" s="67">
        <f t="shared" si="236"/>
        <v>2.7805294594800474</v>
      </c>
      <c r="DS149" s="66">
        <f t="shared" si="237"/>
        <v>871.03971093868938</v>
      </c>
      <c r="DT149" s="66">
        <f t="shared" si="238"/>
        <v>374.03505378307386</v>
      </c>
      <c r="DU149" s="66">
        <f t="shared" si="239"/>
        <v>2.4219341599596385E-2</v>
      </c>
      <c r="DV149" s="66">
        <f t="shared" si="240"/>
        <v>2.3344754264055401</v>
      </c>
      <c r="DW149" s="67">
        <f t="shared" si="241"/>
        <v>0.99276052964967954</v>
      </c>
      <c r="DX149" s="67">
        <f t="shared" si="242"/>
        <v>0.49641518894555581</v>
      </c>
      <c r="DY149" s="67">
        <f t="shared" si="243"/>
        <v>1.0116104657194089</v>
      </c>
      <c r="DZ149" s="67">
        <f t="shared" si="244"/>
        <v>2.7805294594800474</v>
      </c>
      <c r="EA149" s="66">
        <f t="shared" si="245"/>
        <v>871.03971093868938</v>
      </c>
      <c r="EB149" s="66">
        <f t="shared" si="246"/>
        <v>374.03505378307386</v>
      </c>
      <c r="EC149" s="66">
        <f t="shared" si="247"/>
        <v>2.4219341599596385E-2</v>
      </c>
      <c r="ED149" s="66">
        <f t="shared" si="248"/>
        <v>2.3344754264055401</v>
      </c>
      <c r="EE149" s="67">
        <f t="shared" si="249"/>
        <v>0.99276052964967954</v>
      </c>
      <c r="EF149" s="67">
        <f t="shared" si="250"/>
        <v>0.49641518894555581</v>
      </c>
      <c r="EG149" s="67">
        <f t="shared" si="251"/>
        <v>1.0116104657194089</v>
      </c>
      <c r="EH149" s="67">
        <f t="shared" si="252"/>
        <v>2.7805294594800474</v>
      </c>
      <c r="EI149" s="66">
        <f t="shared" si="253"/>
        <v>871.03971093868938</v>
      </c>
      <c r="EJ149" s="66">
        <f t="shared" si="254"/>
        <v>374.03505378307386</v>
      </c>
      <c r="EK149" s="66">
        <f t="shared" si="255"/>
        <v>2.4219341599596385E-2</v>
      </c>
      <c r="EL149" s="66">
        <f t="shared" si="256"/>
        <v>2.3344754264055401</v>
      </c>
      <c r="EM149" s="67">
        <f t="shared" si="257"/>
        <v>0.99276052964967954</v>
      </c>
      <c r="EN149" s="67">
        <f t="shared" si="258"/>
        <v>0.49641518894555581</v>
      </c>
      <c r="EO149" s="67">
        <f t="shared" si="259"/>
        <v>1.0116104657194089</v>
      </c>
      <c r="EP149" s="67">
        <f t="shared" si="260"/>
        <v>2.7805294594800474</v>
      </c>
      <c r="EQ149" s="66">
        <f t="shared" si="261"/>
        <v>0.73003604410646061</v>
      </c>
      <c r="ER149" s="66">
        <f t="shared" si="262"/>
        <v>100.88505378307389</v>
      </c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</row>
    <row r="150" spans="19:160" x14ac:dyDescent="0.25">
      <c r="S150" s="50">
        <v>0.88</v>
      </c>
      <c r="T150" s="56">
        <f t="shared" si="134"/>
        <v>379.61376776546433</v>
      </c>
      <c r="U150" s="66">
        <f t="shared" si="135"/>
        <v>2.386341989417121E-2</v>
      </c>
      <c r="V150" s="66">
        <f t="shared" si="136"/>
        <v>2.3001685286881695</v>
      </c>
      <c r="W150" s="67">
        <f t="shared" si="137"/>
        <v>0.99286653881546072</v>
      </c>
      <c r="X150" s="67">
        <f t="shared" si="138"/>
        <v>0.50155071072002122</v>
      </c>
      <c r="Y150" s="67">
        <f t="shared" si="139"/>
        <v>1.0098193325010116</v>
      </c>
      <c r="Z150" s="67">
        <f t="shared" si="140"/>
        <v>2.798614891327214</v>
      </c>
      <c r="AA150" s="66">
        <f t="shared" si="141"/>
        <v>883.01787329507238</v>
      </c>
      <c r="AB150" s="66">
        <f t="shared" si="142"/>
        <v>374.40806847780891</v>
      </c>
      <c r="AC150" s="66">
        <f t="shared" si="143"/>
        <v>2.4195212391189668E-2</v>
      </c>
      <c r="AD150" s="66">
        <f t="shared" si="144"/>
        <v>2.3321496388174485</v>
      </c>
      <c r="AE150" s="67">
        <f t="shared" si="145"/>
        <v>0.99276771603340508</v>
      </c>
      <c r="AF150" s="67">
        <f t="shared" si="146"/>
        <v>0.49676167669553206</v>
      </c>
      <c r="AG150" s="67">
        <f t="shared" si="147"/>
        <v>1.0097847173851837</v>
      </c>
      <c r="AH150" s="67">
        <f t="shared" si="148"/>
        <v>2.814797265063961</v>
      </c>
      <c r="AI150" s="66">
        <f t="shared" si="149"/>
        <v>880.50155842106085</v>
      </c>
      <c r="AJ150" s="66">
        <f t="shared" si="150"/>
        <v>374.3300506974233</v>
      </c>
      <c r="AK150" s="66">
        <f t="shared" si="151"/>
        <v>2.4200255151617805E-2</v>
      </c>
      <c r="AL150" s="66">
        <f t="shared" si="152"/>
        <v>2.3326357048920494</v>
      </c>
      <c r="AM150" s="67">
        <f t="shared" si="153"/>
        <v>0.99276621414761534</v>
      </c>
      <c r="AN150" s="67">
        <f t="shared" si="154"/>
        <v>0.49668924427724054</v>
      </c>
      <c r="AO150" s="67">
        <f t="shared" si="155"/>
        <v>1.0097841778891563</v>
      </c>
      <c r="AP150" s="67">
        <f t="shared" si="156"/>
        <v>2.8150401545630981</v>
      </c>
      <c r="AQ150" s="66">
        <f t="shared" si="157"/>
        <v>880.4623041119894</v>
      </c>
      <c r="AR150" s="66">
        <f t="shared" si="158"/>
        <v>374.32883218911707</v>
      </c>
      <c r="AS150" s="66">
        <f t="shared" si="159"/>
        <v>2.4200333927841752E-2</v>
      </c>
      <c r="AT150" s="66">
        <f t="shared" si="160"/>
        <v>2.3326432980447467</v>
      </c>
      <c r="AU150" s="67">
        <f t="shared" si="161"/>
        <v>0.99276619068570349</v>
      </c>
      <c r="AV150" s="67">
        <f t="shared" si="162"/>
        <v>0.49668811284734676</v>
      </c>
      <c r="AW150" s="67">
        <f t="shared" si="163"/>
        <v>1.0097841694582033</v>
      </c>
      <c r="AX150" s="67">
        <f t="shared" si="164"/>
        <v>2.815043948169635</v>
      </c>
      <c r="AY150" s="66">
        <f t="shared" si="165"/>
        <v>880.46169065193476</v>
      </c>
      <c r="AZ150" s="66">
        <f t="shared" si="166"/>
        <v>374.32881314611336</v>
      </c>
      <c r="BA150" s="66">
        <f t="shared" si="167"/>
        <v>2.4200335158970729E-2</v>
      </c>
      <c r="BB150" s="66">
        <f t="shared" si="168"/>
        <v>2.332643416711901</v>
      </c>
      <c r="BC150" s="67">
        <f t="shared" si="169"/>
        <v>0.99276619031903657</v>
      </c>
      <c r="BD150" s="67">
        <f t="shared" si="170"/>
        <v>0.49668809516517753</v>
      </c>
      <c r="BE150" s="67">
        <f t="shared" si="171"/>
        <v>1.009784169326442</v>
      </c>
      <c r="BF150" s="67">
        <f t="shared" si="172"/>
        <v>2.8150440074566214</v>
      </c>
      <c r="BG150" s="66">
        <f t="shared" si="173"/>
        <v>880.46168106461175</v>
      </c>
      <c r="BH150" s="66">
        <f t="shared" si="174"/>
        <v>374.32881284850396</v>
      </c>
      <c r="BI150" s="66">
        <f t="shared" si="175"/>
        <v>2.4200335178211158E-2</v>
      </c>
      <c r="BJ150" s="66">
        <f t="shared" si="176"/>
        <v>2.3326434185664642</v>
      </c>
      <c r="BK150" s="67">
        <f t="shared" si="177"/>
        <v>0.99276619031330615</v>
      </c>
      <c r="BL150" s="67">
        <f t="shared" si="178"/>
        <v>0.49668809488883575</v>
      </c>
      <c r="BM150" s="67">
        <f t="shared" si="179"/>
        <v>1.009784169324383</v>
      </c>
      <c r="BN150" s="67">
        <f t="shared" si="180"/>
        <v>2.8150440083831749</v>
      </c>
      <c r="BO150" s="66">
        <f t="shared" si="181"/>
        <v>880.46168091477819</v>
      </c>
      <c r="BP150" s="66">
        <f t="shared" si="182"/>
        <v>374.32881284385292</v>
      </c>
      <c r="BQ150" s="66">
        <f t="shared" si="183"/>
        <v>2.4200335178511851E-2</v>
      </c>
      <c r="BR150" s="66">
        <f t="shared" si="184"/>
        <v>2.3326434185954477</v>
      </c>
      <c r="BS150" s="67">
        <f t="shared" si="185"/>
        <v>0.99276619031321667</v>
      </c>
      <c r="BT150" s="67">
        <f t="shared" si="186"/>
        <v>0.49668809488451698</v>
      </c>
      <c r="BU150" s="67">
        <f t="shared" si="187"/>
        <v>1.0097841693243508</v>
      </c>
      <c r="BV150" s="67">
        <f t="shared" si="188"/>
        <v>2.8150440083976553</v>
      </c>
      <c r="BW150" s="66">
        <f t="shared" si="189"/>
        <v>880.46168091243646</v>
      </c>
      <c r="BX150" s="66">
        <f t="shared" si="190"/>
        <v>374.32881284378016</v>
      </c>
      <c r="BY150" s="66">
        <f t="shared" si="191"/>
        <v>2.4200335178516552E-2</v>
      </c>
      <c r="BZ150" s="66">
        <f t="shared" si="192"/>
        <v>2.3326434185959011</v>
      </c>
      <c r="CA150" s="67">
        <f t="shared" si="193"/>
        <v>0.99276619031321522</v>
      </c>
      <c r="CB150" s="67">
        <f t="shared" si="194"/>
        <v>0.49668809488444943</v>
      </c>
      <c r="CC150" s="67">
        <f t="shared" si="195"/>
        <v>1.0097841693243501</v>
      </c>
      <c r="CD150" s="67">
        <f t="shared" si="196"/>
        <v>2.8150440083978823</v>
      </c>
      <c r="CE150" s="66">
        <f t="shared" si="197"/>
        <v>880.46168091240008</v>
      </c>
      <c r="CF150" s="66">
        <f t="shared" si="198"/>
        <v>374.32881284377902</v>
      </c>
      <c r="CG150" s="66">
        <f t="shared" si="199"/>
        <v>2.4200335178516625E-2</v>
      </c>
      <c r="CH150" s="66">
        <f t="shared" si="200"/>
        <v>2.3326434185959082</v>
      </c>
      <c r="CI150" s="67">
        <f t="shared" si="201"/>
        <v>0.99276619031321522</v>
      </c>
      <c r="CJ150" s="67">
        <f t="shared" si="202"/>
        <v>0.49668809488444843</v>
      </c>
      <c r="CK150" s="67">
        <f t="shared" si="203"/>
        <v>1.0097841693243501</v>
      </c>
      <c r="CL150" s="67">
        <f t="shared" si="204"/>
        <v>2.8150440083978854</v>
      </c>
      <c r="CM150" s="66">
        <f t="shared" si="205"/>
        <v>880.4616809123994</v>
      </c>
      <c r="CN150" s="66">
        <f t="shared" si="206"/>
        <v>374.32881284377902</v>
      </c>
      <c r="CO150" s="66">
        <f t="shared" si="207"/>
        <v>2.4200335178516625E-2</v>
      </c>
      <c r="CP150" s="66">
        <f t="shared" si="208"/>
        <v>2.3326434185959082</v>
      </c>
      <c r="CQ150" s="67">
        <f t="shared" si="209"/>
        <v>0.99276619031321522</v>
      </c>
      <c r="CR150" s="67">
        <f t="shared" si="210"/>
        <v>0.49668809488444843</v>
      </c>
      <c r="CS150" s="67">
        <f t="shared" si="211"/>
        <v>1.0097841693243501</v>
      </c>
      <c r="CT150" s="67">
        <f t="shared" si="212"/>
        <v>2.8150440083978854</v>
      </c>
      <c r="CU150" s="66">
        <f t="shared" si="213"/>
        <v>880.4616809123994</v>
      </c>
      <c r="CV150" s="66">
        <f t="shared" si="214"/>
        <v>374.32881284377902</v>
      </c>
      <c r="CW150" s="66">
        <f t="shared" si="215"/>
        <v>2.4200335178516625E-2</v>
      </c>
      <c r="CX150" s="66">
        <f t="shared" si="216"/>
        <v>2.3326434185959082</v>
      </c>
      <c r="CY150" s="67">
        <f t="shared" si="217"/>
        <v>0.99276619031321522</v>
      </c>
      <c r="CZ150" s="67">
        <f t="shared" si="218"/>
        <v>0.49668809488444843</v>
      </c>
      <c r="DA150" s="67">
        <f t="shared" si="219"/>
        <v>1.0097841693243501</v>
      </c>
      <c r="DB150" s="67">
        <f t="shared" si="220"/>
        <v>2.8150440083978854</v>
      </c>
      <c r="DC150" s="66">
        <f t="shared" si="221"/>
        <v>880.4616809123994</v>
      </c>
      <c r="DD150" s="66">
        <f t="shared" si="222"/>
        <v>374.32881284377902</v>
      </c>
      <c r="DE150" s="66">
        <f t="shared" si="223"/>
        <v>2.4200335178516625E-2</v>
      </c>
      <c r="DF150" s="66">
        <f t="shared" si="224"/>
        <v>2.3326434185959082</v>
      </c>
      <c r="DG150" s="67">
        <f t="shared" si="225"/>
        <v>0.99276619031321522</v>
      </c>
      <c r="DH150" s="67">
        <f t="shared" si="226"/>
        <v>0.49668809488444843</v>
      </c>
      <c r="DI150" s="67">
        <f t="shared" si="227"/>
        <v>1.0097841693243501</v>
      </c>
      <c r="DJ150" s="67">
        <f t="shared" si="228"/>
        <v>2.8150440083978854</v>
      </c>
      <c r="DK150" s="66">
        <f t="shared" si="229"/>
        <v>880.4616809123994</v>
      </c>
      <c r="DL150" s="66">
        <f t="shared" si="230"/>
        <v>374.32881284377902</v>
      </c>
      <c r="DM150" s="66">
        <f t="shared" si="231"/>
        <v>2.4200335178516625E-2</v>
      </c>
      <c r="DN150" s="66">
        <f t="shared" si="232"/>
        <v>2.3326434185959082</v>
      </c>
      <c r="DO150" s="67">
        <f t="shared" si="233"/>
        <v>0.99276619031321522</v>
      </c>
      <c r="DP150" s="67">
        <f t="shared" si="234"/>
        <v>0.49668809488444843</v>
      </c>
      <c r="DQ150" s="67">
        <f t="shared" si="235"/>
        <v>1.0097841693243501</v>
      </c>
      <c r="DR150" s="67">
        <f t="shared" si="236"/>
        <v>2.8150440083978854</v>
      </c>
      <c r="DS150" s="66">
        <f t="shared" si="237"/>
        <v>880.4616809123994</v>
      </c>
      <c r="DT150" s="66">
        <f t="shared" si="238"/>
        <v>374.32881284377902</v>
      </c>
      <c r="DU150" s="66">
        <f t="shared" si="239"/>
        <v>2.4200335178516625E-2</v>
      </c>
      <c r="DV150" s="66">
        <f t="shared" si="240"/>
        <v>2.3326434185959082</v>
      </c>
      <c r="DW150" s="67">
        <f t="shared" si="241"/>
        <v>0.99276619031321522</v>
      </c>
      <c r="DX150" s="67">
        <f t="shared" si="242"/>
        <v>0.49668809488444843</v>
      </c>
      <c r="DY150" s="67">
        <f t="shared" si="243"/>
        <v>1.0097841693243501</v>
      </c>
      <c r="DZ150" s="67">
        <f t="shared" si="244"/>
        <v>2.8150440083978854</v>
      </c>
      <c r="EA150" s="66">
        <f t="shared" si="245"/>
        <v>880.4616809123994</v>
      </c>
      <c r="EB150" s="66">
        <f t="shared" si="246"/>
        <v>374.32881284377902</v>
      </c>
      <c r="EC150" s="66">
        <f t="shared" si="247"/>
        <v>2.4200335178516625E-2</v>
      </c>
      <c r="ED150" s="66">
        <f t="shared" si="248"/>
        <v>2.3326434185959082</v>
      </c>
      <c r="EE150" s="67">
        <f t="shared" si="249"/>
        <v>0.99276619031321522</v>
      </c>
      <c r="EF150" s="67">
        <f t="shared" si="250"/>
        <v>0.49668809488444843</v>
      </c>
      <c r="EG150" s="67">
        <f t="shared" si="251"/>
        <v>1.0097841693243501</v>
      </c>
      <c r="EH150" s="67">
        <f t="shared" si="252"/>
        <v>2.8150440083978854</v>
      </c>
      <c r="EI150" s="66">
        <f t="shared" si="253"/>
        <v>880.4616809123994</v>
      </c>
      <c r="EJ150" s="66">
        <f t="shared" si="254"/>
        <v>374.32881284377902</v>
      </c>
      <c r="EK150" s="66">
        <f t="shared" si="255"/>
        <v>2.4200335178516625E-2</v>
      </c>
      <c r="EL150" s="66">
        <f t="shared" si="256"/>
        <v>2.3326434185959082</v>
      </c>
      <c r="EM150" s="67">
        <f t="shared" si="257"/>
        <v>0.99276619031321522</v>
      </c>
      <c r="EN150" s="67">
        <f t="shared" si="258"/>
        <v>0.49668809488444843</v>
      </c>
      <c r="EO150" s="67">
        <f t="shared" si="259"/>
        <v>1.0097841693243501</v>
      </c>
      <c r="EP150" s="67">
        <f t="shared" si="260"/>
        <v>2.8150440083978854</v>
      </c>
      <c r="EQ150" s="66">
        <f t="shared" si="261"/>
        <v>0.74506724509489197</v>
      </c>
      <c r="ER150" s="66">
        <f t="shared" si="262"/>
        <v>101.17881284377904</v>
      </c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</row>
    <row r="151" spans="19:160" x14ac:dyDescent="0.25">
      <c r="S151" s="50">
        <v>0.89</v>
      </c>
      <c r="T151" s="56">
        <f t="shared" si="134"/>
        <v>379.58131031807659</v>
      </c>
      <c r="U151" s="66">
        <f t="shared" si="135"/>
        <v>2.3865460420600337E-2</v>
      </c>
      <c r="V151" s="66">
        <f t="shared" si="136"/>
        <v>2.3003652127634213</v>
      </c>
      <c r="W151" s="67">
        <f t="shared" si="137"/>
        <v>0.99286593102452292</v>
      </c>
      <c r="X151" s="67">
        <f t="shared" si="138"/>
        <v>0.50152111748178863</v>
      </c>
      <c r="Y151" s="67">
        <f t="shared" si="139"/>
        <v>1.0081603839787241</v>
      </c>
      <c r="Z151" s="67">
        <f t="shared" si="140"/>
        <v>2.8343436194497111</v>
      </c>
      <c r="AA151" s="66">
        <f t="shared" si="141"/>
        <v>892.70067728153606</v>
      </c>
      <c r="AB151" s="66">
        <f t="shared" si="142"/>
        <v>374.70660359035207</v>
      </c>
      <c r="AC151" s="66">
        <f t="shared" si="143"/>
        <v>2.4175935654711048E-2</v>
      </c>
      <c r="AD151" s="66">
        <f t="shared" si="144"/>
        <v>2.3302915756068705</v>
      </c>
      <c r="AE151" s="67">
        <f t="shared" si="145"/>
        <v>0.99277345724649979</v>
      </c>
      <c r="AF151" s="67">
        <f t="shared" si="146"/>
        <v>0.4970386582645176</v>
      </c>
      <c r="AG151" s="67">
        <f t="shared" si="147"/>
        <v>1.0081327789671037</v>
      </c>
      <c r="AH151" s="67">
        <f t="shared" si="148"/>
        <v>2.849586757371533</v>
      </c>
      <c r="AI151" s="66">
        <f t="shared" si="149"/>
        <v>890.4753771044027</v>
      </c>
      <c r="AJ151" s="66">
        <f t="shared" si="150"/>
        <v>374.63822844393349</v>
      </c>
      <c r="AK151" s="66">
        <f t="shared" si="151"/>
        <v>2.4180347999780749E-2</v>
      </c>
      <c r="AL151" s="66">
        <f t="shared" si="152"/>
        <v>2.3307168766455333</v>
      </c>
      <c r="AM151" s="67">
        <f t="shared" si="153"/>
        <v>0.99277214310964879</v>
      </c>
      <c r="AN151" s="67">
        <f t="shared" si="154"/>
        <v>0.49697524499277856</v>
      </c>
      <c r="AO151" s="67">
        <f t="shared" si="155"/>
        <v>1.0081323776360354</v>
      </c>
      <c r="AP151" s="67">
        <f t="shared" si="156"/>
        <v>2.8498008029397548</v>
      </c>
      <c r="AQ151" s="66">
        <f t="shared" si="157"/>
        <v>890.44296696705976</v>
      </c>
      <c r="AR151" s="66">
        <f t="shared" si="158"/>
        <v>374.63723157460277</v>
      </c>
      <c r="AS151" s="66">
        <f t="shared" si="159"/>
        <v>2.4180412341082941E-2</v>
      </c>
      <c r="AT151" s="66">
        <f t="shared" si="160"/>
        <v>2.3307230784321611</v>
      </c>
      <c r="AU151" s="67">
        <f t="shared" si="161"/>
        <v>0.99277212394677317</v>
      </c>
      <c r="AV151" s="67">
        <f t="shared" si="162"/>
        <v>0.49697432035331013</v>
      </c>
      <c r="AW151" s="67">
        <f t="shared" si="163"/>
        <v>1.008132371781937</v>
      </c>
      <c r="AX151" s="67">
        <f t="shared" si="164"/>
        <v>2.8498039236396622</v>
      </c>
      <c r="AY151" s="66">
        <f t="shared" si="165"/>
        <v>890.44249419403559</v>
      </c>
      <c r="AZ151" s="66">
        <f t="shared" si="166"/>
        <v>374.63721703285592</v>
      </c>
      <c r="BA151" s="66">
        <f t="shared" si="167"/>
        <v>2.4180413279658763E-2</v>
      </c>
      <c r="BB151" s="66">
        <f t="shared" si="168"/>
        <v>2.330723168900442</v>
      </c>
      <c r="BC151" s="67">
        <f t="shared" si="169"/>
        <v>0.99277212366723566</v>
      </c>
      <c r="BD151" s="67">
        <f t="shared" si="170"/>
        <v>0.49697430686518657</v>
      </c>
      <c r="BE151" s="67">
        <f t="shared" si="171"/>
        <v>1.0081323716965402</v>
      </c>
      <c r="BF151" s="67">
        <f t="shared" si="172"/>
        <v>2.849803969162616</v>
      </c>
      <c r="BG151" s="66">
        <f t="shared" si="173"/>
        <v>890.4424872974455</v>
      </c>
      <c r="BH151" s="66">
        <f t="shared" si="174"/>
        <v>374.63721682072776</v>
      </c>
      <c r="BI151" s="66">
        <f t="shared" si="175"/>
        <v>2.4180413293350269E-2</v>
      </c>
      <c r="BJ151" s="66">
        <f t="shared" si="176"/>
        <v>2.3307231702201507</v>
      </c>
      <c r="BK151" s="67">
        <f t="shared" si="177"/>
        <v>0.99277212366315781</v>
      </c>
      <c r="BL151" s="67">
        <f t="shared" si="178"/>
        <v>0.49697430666842812</v>
      </c>
      <c r="BM151" s="67">
        <f t="shared" si="179"/>
        <v>1.0081323716952946</v>
      </c>
      <c r="BN151" s="67">
        <f t="shared" si="180"/>
        <v>2.8498039698266844</v>
      </c>
      <c r="BO151" s="66">
        <f t="shared" si="181"/>
        <v>890.44248719684128</v>
      </c>
      <c r="BP151" s="66">
        <f t="shared" si="182"/>
        <v>374.63721681763332</v>
      </c>
      <c r="BQ151" s="66">
        <f t="shared" si="183"/>
        <v>2.4180413293549995E-2</v>
      </c>
      <c r="BR151" s="66">
        <f t="shared" si="184"/>
        <v>2.330723170239402</v>
      </c>
      <c r="BS151" s="67">
        <f t="shared" si="185"/>
        <v>0.99277212366309842</v>
      </c>
      <c r="BT151" s="67">
        <f t="shared" si="186"/>
        <v>0.49697430666555792</v>
      </c>
      <c r="BU151" s="67">
        <f t="shared" si="187"/>
        <v>1.0081323716952764</v>
      </c>
      <c r="BV151" s="67">
        <f t="shared" si="188"/>
        <v>2.84980396983637</v>
      </c>
      <c r="BW151" s="66">
        <f t="shared" si="189"/>
        <v>890.44248719537381</v>
      </c>
      <c r="BX151" s="66">
        <f t="shared" si="190"/>
        <v>374.63721681758807</v>
      </c>
      <c r="BY151" s="66">
        <f t="shared" si="191"/>
        <v>2.4180413293552916E-2</v>
      </c>
      <c r="BZ151" s="66">
        <f t="shared" si="192"/>
        <v>2.3307231702396836</v>
      </c>
      <c r="CA151" s="67">
        <f t="shared" si="193"/>
        <v>0.99277212366309753</v>
      </c>
      <c r="CB151" s="67">
        <f t="shared" si="194"/>
        <v>0.49697430666551595</v>
      </c>
      <c r="CC151" s="67">
        <f t="shared" si="195"/>
        <v>1.0081323716952761</v>
      </c>
      <c r="CD151" s="67">
        <f t="shared" si="196"/>
        <v>2.849803969836513</v>
      </c>
      <c r="CE151" s="66">
        <f t="shared" si="197"/>
        <v>890.44248719535187</v>
      </c>
      <c r="CF151" s="66">
        <f t="shared" si="198"/>
        <v>374.6372168175875</v>
      </c>
      <c r="CG151" s="66">
        <f t="shared" si="199"/>
        <v>2.4180413293552951E-2</v>
      </c>
      <c r="CH151" s="66">
        <f t="shared" si="200"/>
        <v>2.3307231702396871</v>
      </c>
      <c r="CI151" s="67">
        <f t="shared" si="201"/>
        <v>0.99277212366309753</v>
      </c>
      <c r="CJ151" s="67">
        <f t="shared" si="202"/>
        <v>0.49697430666551545</v>
      </c>
      <c r="CK151" s="67">
        <f t="shared" si="203"/>
        <v>1.0081323716952761</v>
      </c>
      <c r="CL151" s="67">
        <f t="shared" si="204"/>
        <v>2.8498039698365143</v>
      </c>
      <c r="CM151" s="66">
        <f t="shared" si="205"/>
        <v>890.44248719535221</v>
      </c>
      <c r="CN151" s="66">
        <f t="shared" si="206"/>
        <v>374.6372168175875</v>
      </c>
      <c r="CO151" s="66">
        <f t="shared" si="207"/>
        <v>2.4180413293552951E-2</v>
      </c>
      <c r="CP151" s="66">
        <f t="shared" si="208"/>
        <v>2.3307231702396871</v>
      </c>
      <c r="CQ151" s="67">
        <f t="shared" si="209"/>
        <v>0.99277212366309753</v>
      </c>
      <c r="CR151" s="67">
        <f t="shared" si="210"/>
        <v>0.49697430666551545</v>
      </c>
      <c r="CS151" s="67">
        <f t="shared" si="211"/>
        <v>1.0081323716952761</v>
      </c>
      <c r="CT151" s="67">
        <f t="shared" si="212"/>
        <v>2.8498039698365143</v>
      </c>
      <c r="CU151" s="66">
        <f t="shared" si="213"/>
        <v>890.44248719535221</v>
      </c>
      <c r="CV151" s="66">
        <f t="shared" si="214"/>
        <v>374.6372168175875</v>
      </c>
      <c r="CW151" s="66">
        <f t="shared" si="215"/>
        <v>2.4180413293552951E-2</v>
      </c>
      <c r="CX151" s="66">
        <f t="shared" si="216"/>
        <v>2.3307231702396871</v>
      </c>
      <c r="CY151" s="67">
        <f t="shared" si="217"/>
        <v>0.99277212366309753</v>
      </c>
      <c r="CZ151" s="67">
        <f t="shared" si="218"/>
        <v>0.49697430666551545</v>
      </c>
      <c r="DA151" s="67">
        <f t="shared" si="219"/>
        <v>1.0081323716952761</v>
      </c>
      <c r="DB151" s="67">
        <f t="shared" si="220"/>
        <v>2.8498039698365143</v>
      </c>
      <c r="DC151" s="66">
        <f t="shared" si="221"/>
        <v>890.44248719535221</v>
      </c>
      <c r="DD151" s="66">
        <f t="shared" si="222"/>
        <v>374.6372168175875</v>
      </c>
      <c r="DE151" s="66">
        <f t="shared" si="223"/>
        <v>2.4180413293552951E-2</v>
      </c>
      <c r="DF151" s="66">
        <f t="shared" si="224"/>
        <v>2.3307231702396871</v>
      </c>
      <c r="DG151" s="67">
        <f t="shared" si="225"/>
        <v>0.99277212366309753</v>
      </c>
      <c r="DH151" s="67">
        <f t="shared" si="226"/>
        <v>0.49697430666551545</v>
      </c>
      <c r="DI151" s="67">
        <f t="shared" si="227"/>
        <v>1.0081323716952761</v>
      </c>
      <c r="DJ151" s="67">
        <f t="shared" si="228"/>
        <v>2.8498039698365143</v>
      </c>
      <c r="DK151" s="66">
        <f t="shared" si="229"/>
        <v>890.44248719535221</v>
      </c>
      <c r="DL151" s="66">
        <f t="shared" si="230"/>
        <v>374.6372168175875</v>
      </c>
      <c r="DM151" s="66">
        <f t="shared" si="231"/>
        <v>2.4180413293552951E-2</v>
      </c>
      <c r="DN151" s="66">
        <f t="shared" si="232"/>
        <v>2.3307231702396871</v>
      </c>
      <c r="DO151" s="67">
        <f t="shared" si="233"/>
        <v>0.99277212366309753</v>
      </c>
      <c r="DP151" s="67">
        <f t="shared" si="234"/>
        <v>0.49697430666551545</v>
      </c>
      <c r="DQ151" s="67">
        <f t="shared" si="235"/>
        <v>1.0081323716952761</v>
      </c>
      <c r="DR151" s="67">
        <f t="shared" si="236"/>
        <v>2.8498039698365143</v>
      </c>
      <c r="DS151" s="66">
        <f t="shared" si="237"/>
        <v>890.44248719535221</v>
      </c>
      <c r="DT151" s="66">
        <f t="shared" si="238"/>
        <v>374.6372168175875</v>
      </c>
      <c r="DU151" s="66">
        <f t="shared" si="239"/>
        <v>2.4180413293552951E-2</v>
      </c>
      <c r="DV151" s="66">
        <f t="shared" si="240"/>
        <v>2.3307231702396871</v>
      </c>
      <c r="DW151" s="67">
        <f t="shared" si="241"/>
        <v>0.99277212366309753</v>
      </c>
      <c r="DX151" s="67">
        <f t="shared" si="242"/>
        <v>0.49697430666551545</v>
      </c>
      <c r="DY151" s="67">
        <f t="shared" si="243"/>
        <v>1.0081323716952761</v>
      </c>
      <c r="DZ151" s="67">
        <f t="shared" si="244"/>
        <v>2.8498039698365143</v>
      </c>
      <c r="EA151" s="66">
        <f t="shared" si="245"/>
        <v>890.44248719535221</v>
      </c>
      <c r="EB151" s="66">
        <f t="shared" si="246"/>
        <v>374.6372168175875</v>
      </c>
      <c r="EC151" s="66">
        <f t="shared" si="247"/>
        <v>2.4180413293552951E-2</v>
      </c>
      <c r="ED151" s="66">
        <f t="shared" si="248"/>
        <v>2.3307231702396871</v>
      </c>
      <c r="EE151" s="67">
        <f t="shared" si="249"/>
        <v>0.99277212366309753</v>
      </c>
      <c r="EF151" s="67">
        <f t="shared" si="250"/>
        <v>0.49697430666551545</v>
      </c>
      <c r="EG151" s="67">
        <f t="shared" si="251"/>
        <v>1.0081323716952761</v>
      </c>
      <c r="EH151" s="67">
        <f t="shared" si="252"/>
        <v>2.8498039698365143</v>
      </c>
      <c r="EI151" s="66">
        <f t="shared" si="253"/>
        <v>890.44248719535221</v>
      </c>
      <c r="EJ151" s="66">
        <f t="shared" si="254"/>
        <v>374.6372168175875</v>
      </c>
      <c r="EK151" s="66">
        <f t="shared" si="255"/>
        <v>2.4180413293552951E-2</v>
      </c>
      <c r="EL151" s="66">
        <f t="shared" si="256"/>
        <v>2.3307231702396871</v>
      </c>
      <c r="EM151" s="67">
        <f t="shared" si="257"/>
        <v>0.99277212366309753</v>
      </c>
      <c r="EN151" s="67">
        <f t="shared" si="258"/>
        <v>0.49697430666551545</v>
      </c>
      <c r="EO151" s="67">
        <f t="shared" si="259"/>
        <v>1.0081323716952761</v>
      </c>
      <c r="EP151" s="67">
        <f t="shared" si="260"/>
        <v>2.8498039698365143</v>
      </c>
      <c r="EQ151" s="66">
        <f t="shared" si="261"/>
        <v>0.76082928875873035</v>
      </c>
      <c r="ER151" s="66">
        <f t="shared" si="262"/>
        <v>101.48721681758752</v>
      </c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</row>
    <row r="152" spans="19:160" x14ac:dyDescent="0.25">
      <c r="S152" s="61">
        <v>0.9</v>
      </c>
      <c r="T152" s="64">
        <f t="shared" si="134"/>
        <v>379.54885287068879</v>
      </c>
      <c r="U152" s="61">
        <f t="shared" si="135"/>
        <v>2.3867501296024222E-2</v>
      </c>
      <c r="V152" s="61">
        <f t="shared" si="136"/>
        <v>2.3005619304778904</v>
      </c>
      <c r="W152" s="65">
        <f t="shared" si="137"/>
        <v>0.99286532313000564</v>
      </c>
      <c r="X152" s="65">
        <f t="shared" si="138"/>
        <v>0.50149152092872551</v>
      </c>
      <c r="Y152" s="65">
        <f t="shared" si="139"/>
        <v>1.006671009956736</v>
      </c>
      <c r="Z152" s="65">
        <f t="shared" si="140"/>
        <v>2.8703806097235764</v>
      </c>
      <c r="AA152" s="61">
        <f t="shared" si="141"/>
        <v>902.98154719542458</v>
      </c>
      <c r="AB152" s="61">
        <f t="shared" si="142"/>
        <v>375.02070687803212</v>
      </c>
      <c r="AC152" s="61">
        <f t="shared" si="143"/>
        <v>2.4155686797161013E-2</v>
      </c>
      <c r="AD152" s="61">
        <f t="shared" si="144"/>
        <v>2.3283398107263533</v>
      </c>
      <c r="AE152" s="65">
        <f t="shared" si="145"/>
        <v>0.99277948802331184</v>
      </c>
      <c r="AF152" s="65">
        <f t="shared" si="146"/>
        <v>0.49732977426393593</v>
      </c>
      <c r="AG152" s="65">
        <f t="shared" si="147"/>
        <v>1.0066495496679151</v>
      </c>
      <c r="AH152" s="65">
        <f t="shared" si="148"/>
        <v>2.8846187152590423</v>
      </c>
      <c r="AI152" s="61">
        <f t="shared" si="149"/>
        <v>901.04402072526443</v>
      </c>
      <c r="AJ152" s="61">
        <f t="shared" si="150"/>
        <v>374.96173452158484</v>
      </c>
      <c r="AK152" s="61">
        <f t="shared" si="151"/>
        <v>2.415948589888495E-2</v>
      </c>
      <c r="AL152" s="61">
        <f t="shared" si="152"/>
        <v>2.3287060019202994</v>
      </c>
      <c r="AM152" s="65">
        <f t="shared" si="153"/>
        <v>0.99277835652287727</v>
      </c>
      <c r="AN152" s="65">
        <f t="shared" si="154"/>
        <v>0.49727514192972599</v>
      </c>
      <c r="AO152" s="65">
        <f t="shared" si="155"/>
        <v>1.0066492609292463</v>
      </c>
      <c r="AP152" s="65">
        <f t="shared" si="156"/>
        <v>2.8848042851879061</v>
      </c>
      <c r="AQ152" s="61">
        <f t="shared" si="157"/>
        <v>901.01788722165156</v>
      </c>
      <c r="AR152" s="61">
        <f t="shared" si="158"/>
        <v>374.96093839293633</v>
      </c>
      <c r="AS152" s="61">
        <f t="shared" si="159"/>
        <v>2.4159537195051799E-2</v>
      </c>
      <c r="AT152" s="61">
        <f t="shared" si="160"/>
        <v>2.3287109463008262</v>
      </c>
      <c r="AU152" s="65">
        <f t="shared" si="161"/>
        <v>0.99277834124516018</v>
      </c>
      <c r="AV152" s="65">
        <f t="shared" si="162"/>
        <v>0.49727440431501463</v>
      </c>
      <c r="AW152" s="65">
        <f t="shared" si="163"/>
        <v>1.006649257029619</v>
      </c>
      <c r="AX152" s="65">
        <f t="shared" si="164"/>
        <v>2.8848067904077275</v>
      </c>
      <c r="AY152" s="61">
        <f t="shared" si="165"/>
        <v>901.01753425572792</v>
      </c>
      <c r="AZ152" s="61">
        <f t="shared" si="166"/>
        <v>374.96092764008631</v>
      </c>
      <c r="BA152" s="61">
        <f t="shared" si="167"/>
        <v>2.4159537887881E-2</v>
      </c>
      <c r="BB152" s="61">
        <f t="shared" si="168"/>
        <v>2.3287110130818629</v>
      </c>
      <c r="BC152" s="65">
        <f t="shared" si="169"/>
        <v>0.99277834103881235</v>
      </c>
      <c r="BD152" s="65">
        <f t="shared" si="170"/>
        <v>0.49727439435246462</v>
      </c>
      <c r="BE152" s="65">
        <f t="shared" si="171"/>
        <v>1.0066492569769487</v>
      </c>
      <c r="BF152" s="65">
        <f t="shared" si="172"/>
        <v>2.8848068242442881</v>
      </c>
      <c r="BG152" s="61">
        <f t="shared" si="173"/>
        <v>901.01752948839112</v>
      </c>
      <c r="BH152" s="61">
        <f t="shared" si="174"/>
        <v>374.96092749485285</v>
      </c>
      <c r="BI152" s="61">
        <f t="shared" si="175"/>
        <v>2.4159537897238702E-2</v>
      </c>
      <c r="BJ152" s="61">
        <f t="shared" si="176"/>
        <v>2.3287110139838418</v>
      </c>
      <c r="BK152" s="65">
        <f t="shared" si="177"/>
        <v>0.99277834103602536</v>
      </c>
      <c r="BL152" s="65">
        <f t="shared" si="178"/>
        <v>0.49727439421790531</v>
      </c>
      <c r="BM152" s="65">
        <f t="shared" si="179"/>
        <v>1.0066492569762373</v>
      </c>
      <c r="BN152" s="65">
        <f t="shared" si="180"/>
        <v>2.8848068247013026</v>
      </c>
      <c r="BO152" s="61">
        <f t="shared" si="181"/>
        <v>901.01752942400128</v>
      </c>
      <c r="BP152" s="61">
        <f t="shared" si="182"/>
        <v>374.9609274928913</v>
      </c>
      <c r="BQ152" s="61">
        <f t="shared" si="183"/>
        <v>2.415953789736509E-2</v>
      </c>
      <c r="BR152" s="61">
        <f t="shared" si="184"/>
        <v>2.3287110139960241</v>
      </c>
      <c r="BS152" s="65">
        <f t="shared" si="185"/>
        <v>0.99277834103598772</v>
      </c>
      <c r="BT152" s="65">
        <f t="shared" si="186"/>
        <v>0.49727439421608793</v>
      </c>
      <c r="BU152" s="65">
        <f t="shared" si="187"/>
        <v>1.0066492569762278</v>
      </c>
      <c r="BV152" s="65">
        <f t="shared" si="188"/>
        <v>2.884806824707475</v>
      </c>
      <c r="BW152" s="61">
        <f t="shared" si="189"/>
        <v>901.01752942313169</v>
      </c>
      <c r="BX152" s="61">
        <f t="shared" si="190"/>
        <v>374.9609274928647</v>
      </c>
      <c r="BY152" s="61">
        <f t="shared" si="191"/>
        <v>2.4159537897366804E-2</v>
      </c>
      <c r="BZ152" s="61">
        <f t="shared" si="192"/>
        <v>2.3287110139961893</v>
      </c>
      <c r="CA152" s="65">
        <f t="shared" si="193"/>
        <v>0.99277834103598717</v>
      </c>
      <c r="CB152" s="65">
        <f t="shared" si="194"/>
        <v>0.49727439421606329</v>
      </c>
      <c r="CC152" s="65">
        <f t="shared" si="195"/>
        <v>1.0066492569762275</v>
      </c>
      <c r="CD152" s="65">
        <f t="shared" si="196"/>
        <v>2.8848068247075584</v>
      </c>
      <c r="CE152" s="61">
        <f t="shared" si="197"/>
        <v>901.01752942311998</v>
      </c>
      <c r="CF152" s="61">
        <f t="shared" si="198"/>
        <v>374.96092749286436</v>
      </c>
      <c r="CG152" s="61">
        <f t="shared" si="199"/>
        <v>2.4159537897366828E-2</v>
      </c>
      <c r="CH152" s="61">
        <f t="shared" si="200"/>
        <v>2.3287110139961915</v>
      </c>
      <c r="CI152" s="65">
        <f t="shared" si="201"/>
        <v>0.99277834103598717</v>
      </c>
      <c r="CJ152" s="65">
        <f t="shared" si="202"/>
        <v>0.49727439421606295</v>
      </c>
      <c r="CK152" s="65">
        <f t="shared" si="203"/>
        <v>1.0066492569762275</v>
      </c>
      <c r="CL152" s="65">
        <f t="shared" si="204"/>
        <v>2.8848068247075593</v>
      </c>
      <c r="CM152" s="61">
        <f t="shared" si="205"/>
        <v>901.01752942311975</v>
      </c>
      <c r="CN152" s="61">
        <f t="shared" si="206"/>
        <v>374.96092749286436</v>
      </c>
      <c r="CO152" s="61">
        <f t="shared" si="207"/>
        <v>2.4159537897366828E-2</v>
      </c>
      <c r="CP152" s="61">
        <f t="shared" si="208"/>
        <v>2.3287110139961915</v>
      </c>
      <c r="CQ152" s="65">
        <f t="shared" si="209"/>
        <v>0.99277834103598717</v>
      </c>
      <c r="CR152" s="65">
        <f t="shared" si="210"/>
        <v>0.49727439421606295</v>
      </c>
      <c r="CS152" s="65">
        <f t="shared" si="211"/>
        <v>1.0066492569762275</v>
      </c>
      <c r="CT152" s="65">
        <f t="shared" si="212"/>
        <v>2.8848068247075593</v>
      </c>
      <c r="CU152" s="61">
        <f t="shared" si="213"/>
        <v>901.01752942311975</v>
      </c>
      <c r="CV152" s="61">
        <f t="shared" si="214"/>
        <v>374.96092749286436</v>
      </c>
      <c r="CW152" s="61">
        <f t="shared" si="215"/>
        <v>2.4159537897366828E-2</v>
      </c>
      <c r="CX152" s="61">
        <f t="shared" si="216"/>
        <v>2.3287110139961915</v>
      </c>
      <c r="CY152" s="65">
        <f t="shared" si="217"/>
        <v>0.99277834103598717</v>
      </c>
      <c r="CZ152" s="65">
        <f t="shared" si="218"/>
        <v>0.49727439421606295</v>
      </c>
      <c r="DA152" s="65">
        <f t="shared" si="219"/>
        <v>1.0066492569762275</v>
      </c>
      <c r="DB152" s="65">
        <f t="shared" si="220"/>
        <v>2.8848068247075593</v>
      </c>
      <c r="DC152" s="61">
        <f t="shared" si="221"/>
        <v>901.01752942311975</v>
      </c>
      <c r="DD152" s="61">
        <f t="shared" si="222"/>
        <v>374.96092749286436</v>
      </c>
      <c r="DE152" s="61">
        <f t="shared" si="223"/>
        <v>2.4159537897366828E-2</v>
      </c>
      <c r="DF152" s="61">
        <f t="shared" si="224"/>
        <v>2.3287110139961915</v>
      </c>
      <c r="DG152" s="65">
        <f t="shared" si="225"/>
        <v>0.99277834103598717</v>
      </c>
      <c r="DH152" s="65">
        <f t="shared" si="226"/>
        <v>0.49727439421606295</v>
      </c>
      <c r="DI152" s="65">
        <f t="shared" si="227"/>
        <v>1.0066492569762275</v>
      </c>
      <c r="DJ152" s="65">
        <f t="shared" si="228"/>
        <v>2.8848068247075593</v>
      </c>
      <c r="DK152" s="61">
        <f t="shared" si="229"/>
        <v>901.01752942311975</v>
      </c>
      <c r="DL152" s="61">
        <f t="shared" si="230"/>
        <v>374.96092749286436</v>
      </c>
      <c r="DM152" s="61">
        <f t="shared" si="231"/>
        <v>2.4159537897366828E-2</v>
      </c>
      <c r="DN152" s="61">
        <f t="shared" si="232"/>
        <v>2.3287110139961915</v>
      </c>
      <c r="DO152" s="65">
        <f t="shared" si="233"/>
        <v>0.99277834103598717</v>
      </c>
      <c r="DP152" s="65">
        <f t="shared" si="234"/>
        <v>0.49727439421606295</v>
      </c>
      <c r="DQ152" s="65">
        <f t="shared" si="235"/>
        <v>1.0066492569762275</v>
      </c>
      <c r="DR152" s="65">
        <f t="shared" si="236"/>
        <v>2.8848068247075593</v>
      </c>
      <c r="DS152" s="61">
        <f t="shared" si="237"/>
        <v>901.01752942311975</v>
      </c>
      <c r="DT152" s="61">
        <f t="shared" si="238"/>
        <v>374.96092749286436</v>
      </c>
      <c r="DU152" s="61">
        <f t="shared" si="239"/>
        <v>2.4159537897366828E-2</v>
      </c>
      <c r="DV152" s="61">
        <f t="shared" si="240"/>
        <v>2.3287110139961915</v>
      </c>
      <c r="DW152" s="65">
        <f t="shared" si="241"/>
        <v>0.99277834103598717</v>
      </c>
      <c r="DX152" s="65">
        <f t="shared" si="242"/>
        <v>0.49727439421606295</v>
      </c>
      <c r="DY152" s="65">
        <f t="shared" si="243"/>
        <v>1.0066492569762275</v>
      </c>
      <c r="DZ152" s="65">
        <f t="shared" si="244"/>
        <v>2.8848068247075593</v>
      </c>
      <c r="EA152" s="61">
        <f t="shared" si="245"/>
        <v>901.01752942311975</v>
      </c>
      <c r="EB152" s="61">
        <f t="shared" si="246"/>
        <v>374.96092749286436</v>
      </c>
      <c r="EC152" s="61">
        <f t="shared" si="247"/>
        <v>2.4159537897366828E-2</v>
      </c>
      <c r="ED152" s="61">
        <f t="shared" si="248"/>
        <v>2.3287110139961915</v>
      </c>
      <c r="EE152" s="65">
        <f t="shared" si="249"/>
        <v>0.99277834103598717</v>
      </c>
      <c r="EF152" s="65">
        <f t="shared" si="250"/>
        <v>0.49727439421606295</v>
      </c>
      <c r="EG152" s="65">
        <f t="shared" si="251"/>
        <v>1.0066492569762275</v>
      </c>
      <c r="EH152" s="65">
        <f t="shared" si="252"/>
        <v>2.8848068247075593</v>
      </c>
      <c r="EI152" s="61">
        <f t="shared" si="253"/>
        <v>901.01752942311975</v>
      </c>
      <c r="EJ152" s="61">
        <f t="shared" si="254"/>
        <v>374.96092749286436</v>
      </c>
      <c r="EK152" s="61">
        <f t="shared" si="255"/>
        <v>2.4159537897366828E-2</v>
      </c>
      <c r="EL152" s="61">
        <f t="shared" si="256"/>
        <v>2.3287110139961915</v>
      </c>
      <c r="EM152" s="65">
        <f t="shared" si="257"/>
        <v>0.99277834103598717</v>
      </c>
      <c r="EN152" s="65">
        <f t="shared" si="258"/>
        <v>0.49727439421606295</v>
      </c>
      <c r="EO152" s="65">
        <f t="shared" si="259"/>
        <v>1.0066492569762275</v>
      </c>
      <c r="EP152" s="65">
        <f t="shared" si="260"/>
        <v>2.8848068247075593</v>
      </c>
      <c r="EQ152" s="61">
        <f t="shared" si="261"/>
        <v>0.77736987878080588</v>
      </c>
      <c r="ER152" s="61">
        <f t="shared" si="262"/>
        <v>101.81092749286438</v>
      </c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</row>
    <row r="153" spans="19:160" x14ac:dyDescent="0.25">
      <c r="S153" s="50">
        <v>0.91</v>
      </c>
      <c r="T153" s="56">
        <f t="shared" si="134"/>
        <v>379.51639542330105</v>
      </c>
      <c r="U153" s="66">
        <f t="shared" si="135"/>
        <v>2.3869542520532396E-2</v>
      </c>
      <c r="V153" s="66">
        <f t="shared" si="136"/>
        <v>2.3007586818402062</v>
      </c>
      <c r="W153" s="67">
        <f t="shared" si="137"/>
        <v>0.99286471513188246</v>
      </c>
      <c r="X153" s="67">
        <f t="shared" si="138"/>
        <v>0.5014619210603265</v>
      </c>
      <c r="Y153" s="67">
        <f t="shared" si="139"/>
        <v>1.0053456716568441</v>
      </c>
      <c r="Z153" s="67">
        <f t="shared" si="140"/>
        <v>2.9067252308273051</v>
      </c>
      <c r="AA153" s="66">
        <f t="shared" si="141"/>
        <v>913.90128926658804</v>
      </c>
      <c r="AB153" s="66">
        <f t="shared" si="142"/>
        <v>375.35115808084788</v>
      </c>
      <c r="AC153" s="66">
        <f t="shared" si="143"/>
        <v>2.4134420642561213E-2</v>
      </c>
      <c r="AD153" s="66">
        <f t="shared" si="144"/>
        <v>2.3262899897135392</v>
      </c>
      <c r="AE153" s="67">
        <f t="shared" si="145"/>
        <v>0.99278582182413888</v>
      </c>
      <c r="AF153" s="67">
        <f t="shared" si="146"/>
        <v>0.49763569942454389</v>
      </c>
      <c r="AG153" s="67">
        <f t="shared" si="147"/>
        <v>1.0053294924782112</v>
      </c>
      <c r="AH153" s="67">
        <f t="shared" si="148"/>
        <v>2.919890269511491</v>
      </c>
      <c r="AI153" s="66">
        <f t="shared" si="149"/>
        <v>912.24611286301752</v>
      </c>
      <c r="AJ153" s="66">
        <f t="shared" si="150"/>
        <v>375.30127672376284</v>
      </c>
      <c r="AK153" s="66">
        <f t="shared" si="151"/>
        <v>2.4137628352549893E-2</v>
      </c>
      <c r="AL153" s="66">
        <f t="shared" si="152"/>
        <v>2.3265991773152259</v>
      </c>
      <c r="AM153" s="67">
        <f t="shared" si="153"/>
        <v>0.99278486645389941</v>
      </c>
      <c r="AN153" s="67">
        <f t="shared" si="154"/>
        <v>0.49758954272871309</v>
      </c>
      <c r="AO153" s="67">
        <f t="shared" si="155"/>
        <v>1.0053292929580497</v>
      </c>
      <c r="AP153" s="67">
        <f t="shared" si="156"/>
        <v>2.9200479979037652</v>
      </c>
      <c r="AQ153" s="66">
        <f t="shared" si="157"/>
        <v>912.22563968104191</v>
      </c>
      <c r="AR153" s="66">
        <f t="shared" si="158"/>
        <v>375.30065927121257</v>
      </c>
      <c r="AS153" s="66">
        <f t="shared" si="159"/>
        <v>2.4137668064284513E-2</v>
      </c>
      <c r="AT153" s="66">
        <f t="shared" si="160"/>
        <v>2.3266030050852016</v>
      </c>
      <c r="AU153" s="67">
        <f t="shared" si="161"/>
        <v>0.9927848546263367</v>
      </c>
      <c r="AV153" s="67">
        <f t="shared" si="162"/>
        <v>0.49758897133154756</v>
      </c>
      <c r="AW153" s="67">
        <f t="shared" si="163"/>
        <v>1.0053292904874407</v>
      </c>
      <c r="AX153" s="67">
        <f t="shared" si="164"/>
        <v>2.9200499503398749</v>
      </c>
      <c r="AY153" s="66">
        <f t="shared" si="165"/>
        <v>912.2253861562001</v>
      </c>
      <c r="AZ153" s="66">
        <f t="shared" si="166"/>
        <v>375.30065162506332</v>
      </c>
      <c r="BA153" s="66">
        <f t="shared" si="167"/>
        <v>2.4137668556050814E-2</v>
      </c>
      <c r="BB153" s="66">
        <f t="shared" si="168"/>
        <v>2.3266030524860088</v>
      </c>
      <c r="BC153" s="67">
        <f t="shared" si="169"/>
        <v>0.99278485447987119</v>
      </c>
      <c r="BD153" s="67">
        <f t="shared" si="170"/>
        <v>0.49758896425571192</v>
      </c>
      <c r="BE153" s="67">
        <f t="shared" si="171"/>
        <v>1.0053292904568463</v>
      </c>
      <c r="BF153" s="67">
        <f t="shared" si="172"/>
        <v>2.9200499745176343</v>
      </c>
      <c r="BG153" s="66">
        <f t="shared" si="173"/>
        <v>912.2253830166901</v>
      </c>
      <c r="BH153" s="66">
        <f t="shared" si="174"/>
        <v>375.30065153037765</v>
      </c>
      <c r="BI153" s="66">
        <f t="shared" si="175"/>
        <v>2.4137668562140575E-2</v>
      </c>
      <c r="BJ153" s="66">
        <f t="shared" si="176"/>
        <v>2.3266030530729944</v>
      </c>
      <c r="BK153" s="67">
        <f t="shared" si="177"/>
        <v>0.99278485447805753</v>
      </c>
      <c r="BL153" s="67">
        <f t="shared" si="178"/>
        <v>0.49758896416808873</v>
      </c>
      <c r="BM153" s="67">
        <f t="shared" si="179"/>
        <v>1.0053292904564672</v>
      </c>
      <c r="BN153" s="67">
        <f t="shared" si="180"/>
        <v>2.9200499748170388</v>
      </c>
      <c r="BO153" s="66">
        <f t="shared" si="181"/>
        <v>912.22538297781227</v>
      </c>
      <c r="BP153" s="66">
        <f t="shared" si="182"/>
        <v>375.30065152920508</v>
      </c>
      <c r="BQ153" s="66">
        <f t="shared" si="183"/>
        <v>2.413766856221599E-2</v>
      </c>
      <c r="BR153" s="66">
        <f t="shared" si="184"/>
        <v>2.3266030530802633</v>
      </c>
      <c r="BS153" s="67">
        <f t="shared" si="185"/>
        <v>0.99278485447803499</v>
      </c>
      <c r="BT153" s="67">
        <f t="shared" si="186"/>
        <v>0.4975889641670036</v>
      </c>
      <c r="BU153" s="67">
        <f t="shared" si="187"/>
        <v>1.0053292904564626</v>
      </c>
      <c r="BV153" s="67">
        <f t="shared" si="188"/>
        <v>2.9200499748207456</v>
      </c>
      <c r="BW153" s="66">
        <f t="shared" si="189"/>
        <v>912.22538297733104</v>
      </c>
      <c r="BX153" s="66">
        <f t="shared" si="190"/>
        <v>375.30065152919053</v>
      </c>
      <c r="BY153" s="66">
        <f t="shared" si="191"/>
        <v>2.4137668562216923E-2</v>
      </c>
      <c r="BZ153" s="66">
        <f t="shared" si="192"/>
        <v>2.3266030530803534</v>
      </c>
      <c r="CA153" s="67">
        <f t="shared" si="193"/>
        <v>0.99278485447803477</v>
      </c>
      <c r="CB153" s="67">
        <f t="shared" si="194"/>
        <v>0.49758896416699017</v>
      </c>
      <c r="CC153" s="67">
        <f t="shared" si="195"/>
        <v>1.0053292904564626</v>
      </c>
      <c r="CD153" s="67">
        <f t="shared" si="196"/>
        <v>2.9200499748207922</v>
      </c>
      <c r="CE153" s="66">
        <f t="shared" si="197"/>
        <v>912.22538297732501</v>
      </c>
      <c r="CF153" s="66">
        <f t="shared" si="198"/>
        <v>375.30065152919042</v>
      </c>
      <c r="CG153" s="66">
        <f t="shared" si="199"/>
        <v>2.413766856221693E-2</v>
      </c>
      <c r="CH153" s="66">
        <f t="shared" si="200"/>
        <v>2.3266030530803543</v>
      </c>
      <c r="CI153" s="67">
        <f t="shared" si="201"/>
        <v>0.99278485447803477</v>
      </c>
      <c r="CJ153" s="67">
        <f t="shared" si="202"/>
        <v>0.49758896416699006</v>
      </c>
      <c r="CK153" s="67">
        <f t="shared" si="203"/>
        <v>1.0053292904564626</v>
      </c>
      <c r="CL153" s="67">
        <f t="shared" si="204"/>
        <v>2.9200499748207922</v>
      </c>
      <c r="CM153" s="66">
        <f t="shared" si="205"/>
        <v>912.22538297732467</v>
      </c>
      <c r="CN153" s="66">
        <f t="shared" si="206"/>
        <v>375.30065152919042</v>
      </c>
      <c r="CO153" s="66">
        <f t="shared" si="207"/>
        <v>2.413766856221693E-2</v>
      </c>
      <c r="CP153" s="66">
        <f t="shared" si="208"/>
        <v>2.3266030530803543</v>
      </c>
      <c r="CQ153" s="67">
        <f t="shared" si="209"/>
        <v>0.99278485447803477</v>
      </c>
      <c r="CR153" s="67">
        <f t="shared" si="210"/>
        <v>0.49758896416699006</v>
      </c>
      <c r="CS153" s="67">
        <f t="shared" si="211"/>
        <v>1.0053292904564626</v>
      </c>
      <c r="CT153" s="67">
        <f t="shared" si="212"/>
        <v>2.9200499748207922</v>
      </c>
      <c r="CU153" s="66">
        <f t="shared" si="213"/>
        <v>912.22538297732467</v>
      </c>
      <c r="CV153" s="66">
        <f t="shared" si="214"/>
        <v>375.30065152919042</v>
      </c>
      <c r="CW153" s="66">
        <f t="shared" si="215"/>
        <v>2.413766856221693E-2</v>
      </c>
      <c r="CX153" s="66">
        <f t="shared" si="216"/>
        <v>2.3266030530803543</v>
      </c>
      <c r="CY153" s="67">
        <f t="shared" si="217"/>
        <v>0.99278485447803477</v>
      </c>
      <c r="CZ153" s="67">
        <f t="shared" si="218"/>
        <v>0.49758896416699006</v>
      </c>
      <c r="DA153" s="67">
        <f t="shared" si="219"/>
        <v>1.0053292904564626</v>
      </c>
      <c r="DB153" s="67">
        <f t="shared" si="220"/>
        <v>2.9200499748207922</v>
      </c>
      <c r="DC153" s="66">
        <f t="shared" si="221"/>
        <v>912.22538297732467</v>
      </c>
      <c r="DD153" s="66">
        <f t="shared" si="222"/>
        <v>375.30065152919042</v>
      </c>
      <c r="DE153" s="66">
        <f t="shared" si="223"/>
        <v>2.413766856221693E-2</v>
      </c>
      <c r="DF153" s="66">
        <f t="shared" si="224"/>
        <v>2.3266030530803543</v>
      </c>
      <c r="DG153" s="67">
        <f t="shared" si="225"/>
        <v>0.99278485447803477</v>
      </c>
      <c r="DH153" s="67">
        <f t="shared" si="226"/>
        <v>0.49758896416699006</v>
      </c>
      <c r="DI153" s="67">
        <f t="shared" si="227"/>
        <v>1.0053292904564626</v>
      </c>
      <c r="DJ153" s="67">
        <f t="shared" si="228"/>
        <v>2.9200499748207922</v>
      </c>
      <c r="DK153" s="66">
        <f t="shared" si="229"/>
        <v>912.22538297732467</v>
      </c>
      <c r="DL153" s="66">
        <f t="shared" si="230"/>
        <v>375.30065152919042</v>
      </c>
      <c r="DM153" s="66">
        <f t="shared" si="231"/>
        <v>2.413766856221693E-2</v>
      </c>
      <c r="DN153" s="66">
        <f t="shared" si="232"/>
        <v>2.3266030530803543</v>
      </c>
      <c r="DO153" s="67">
        <f t="shared" si="233"/>
        <v>0.99278485447803477</v>
      </c>
      <c r="DP153" s="67">
        <f t="shared" si="234"/>
        <v>0.49758896416699006</v>
      </c>
      <c r="DQ153" s="67">
        <f t="shared" si="235"/>
        <v>1.0053292904564626</v>
      </c>
      <c r="DR153" s="67">
        <f t="shared" si="236"/>
        <v>2.9200499748207922</v>
      </c>
      <c r="DS153" s="66">
        <f t="shared" si="237"/>
        <v>912.22538297732467</v>
      </c>
      <c r="DT153" s="66">
        <f t="shared" si="238"/>
        <v>375.30065152919042</v>
      </c>
      <c r="DU153" s="66">
        <f t="shared" si="239"/>
        <v>2.413766856221693E-2</v>
      </c>
      <c r="DV153" s="66">
        <f t="shared" si="240"/>
        <v>2.3266030530803543</v>
      </c>
      <c r="DW153" s="67">
        <f t="shared" si="241"/>
        <v>0.99278485447803477</v>
      </c>
      <c r="DX153" s="67">
        <f t="shared" si="242"/>
        <v>0.49758896416699006</v>
      </c>
      <c r="DY153" s="67">
        <f t="shared" si="243"/>
        <v>1.0053292904564626</v>
      </c>
      <c r="DZ153" s="67">
        <f t="shared" si="244"/>
        <v>2.9200499748207922</v>
      </c>
      <c r="EA153" s="66">
        <f t="shared" si="245"/>
        <v>912.22538297732467</v>
      </c>
      <c r="EB153" s="66">
        <f t="shared" si="246"/>
        <v>375.30065152919042</v>
      </c>
      <c r="EC153" s="66">
        <f t="shared" si="247"/>
        <v>2.413766856221693E-2</v>
      </c>
      <c r="ED153" s="66">
        <f t="shared" si="248"/>
        <v>2.3266030530803543</v>
      </c>
      <c r="EE153" s="67">
        <f t="shared" si="249"/>
        <v>0.99278485447803477</v>
      </c>
      <c r="EF153" s="67">
        <f t="shared" si="250"/>
        <v>0.49758896416699006</v>
      </c>
      <c r="EG153" s="67">
        <f t="shared" si="251"/>
        <v>1.0053292904564626</v>
      </c>
      <c r="EH153" s="67">
        <f t="shared" si="252"/>
        <v>2.9200499748207922</v>
      </c>
      <c r="EI153" s="66">
        <f t="shared" si="253"/>
        <v>912.22538297732467</v>
      </c>
      <c r="EJ153" s="66">
        <f t="shared" si="254"/>
        <v>375.30065152919042</v>
      </c>
      <c r="EK153" s="66">
        <f t="shared" si="255"/>
        <v>2.413766856221693E-2</v>
      </c>
      <c r="EL153" s="66">
        <f t="shared" si="256"/>
        <v>2.3266030530803543</v>
      </c>
      <c r="EM153" s="67">
        <f t="shared" si="257"/>
        <v>0.99278485447803477</v>
      </c>
      <c r="EN153" s="67">
        <f t="shared" si="258"/>
        <v>0.49758896416699006</v>
      </c>
      <c r="EO153" s="67">
        <f t="shared" si="259"/>
        <v>1.0053292904564626</v>
      </c>
      <c r="EP153" s="67">
        <f t="shared" si="260"/>
        <v>2.9200499748207922</v>
      </c>
      <c r="EQ153" s="66">
        <f t="shared" si="261"/>
        <v>0.79474108048258529</v>
      </c>
      <c r="ER153" s="66">
        <f t="shared" si="262"/>
        <v>102.15065152919044</v>
      </c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</row>
    <row r="154" spans="19:160" x14ac:dyDescent="0.25">
      <c r="S154" s="50">
        <v>0.92</v>
      </c>
      <c r="T154" s="56">
        <f t="shared" si="134"/>
        <v>379.48393797591331</v>
      </c>
      <c r="U154" s="66">
        <f t="shared" si="135"/>
        <v>2.387158409421444E-2</v>
      </c>
      <c r="V154" s="66">
        <f t="shared" si="136"/>
        <v>2.3009554668590031</v>
      </c>
      <c r="W154" s="67">
        <f t="shared" si="137"/>
        <v>0.99286410703012706</v>
      </c>
      <c r="X154" s="67">
        <f t="shared" si="138"/>
        <v>0.501432317876086</v>
      </c>
      <c r="Y154" s="67">
        <f t="shared" si="139"/>
        <v>1.004179082517435</v>
      </c>
      <c r="Z154" s="67">
        <f t="shared" si="140"/>
        <v>2.9433768514095608</v>
      </c>
      <c r="AA154" s="66">
        <f t="shared" si="141"/>
        <v>925.50465575705016</v>
      </c>
      <c r="AB154" s="66">
        <f t="shared" si="142"/>
        <v>375.69879540390923</v>
      </c>
      <c r="AC154" s="66">
        <f t="shared" si="143"/>
        <v>2.4112088855798901E-2</v>
      </c>
      <c r="AD154" s="66">
        <f t="shared" si="144"/>
        <v>2.3241374536006161</v>
      </c>
      <c r="AE154" s="67">
        <f t="shared" si="145"/>
        <v>0.99279247305080098</v>
      </c>
      <c r="AF154" s="67">
        <f t="shared" si="146"/>
        <v>0.49795715684990788</v>
      </c>
      <c r="AG154" s="67">
        <f t="shared" si="147"/>
        <v>1.0041673365794925</v>
      </c>
      <c r="AH154" s="67">
        <f t="shared" si="148"/>
        <v>2.9553984287390795</v>
      </c>
      <c r="AI154" s="66">
        <f t="shared" si="149"/>
        <v>924.12381632464292</v>
      </c>
      <c r="AJ154" s="66">
        <f t="shared" si="150"/>
        <v>375.65761187219812</v>
      </c>
      <c r="AK154" s="66">
        <f t="shared" si="151"/>
        <v>2.4114732276149322E-2</v>
      </c>
      <c r="AL154" s="66">
        <f t="shared" si="152"/>
        <v>2.3243922499510599</v>
      </c>
      <c r="AM154" s="67">
        <f t="shared" si="153"/>
        <v>0.99279168574076504</v>
      </c>
      <c r="AN154" s="67">
        <f t="shared" si="154"/>
        <v>0.49791909500475651</v>
      </c>
      <c r="AO154" s="67">
        <f t="shared" si="155"/>
        <v>1.0041672054014907</v>
      </c>
      <c r="AP154" s="67">
        <f t="shared" si="156"/>
        <v>2.9555292481440727</v>
      </c>
      <c r="AQ154" s="66">
        <f t="shared" si="157"/>
        <v>924.10834295270786</v>
      </c>
      <c r="AR154" s="66">
        <f t="shared" si="158"/>
        <v>375.65715009544067</v>
      </c>
      <c r="AS154" s="66">
        <f t="shared" si="159"/>
        <v>2.4114761919197179E-2</v>
      </c>
      <c r="AT154" s="66">
        <f t="shared" si="160"/>
        <v>2.3243951072115059</v>
      </c>
      <c r="AU154" s="67">
        <f t="shared" si="161"/>
        <v>0.99279167691195369</v>
      </c>
      <c r="AV154" s="67">
        <f t="shared" si="162"/>
        <v>0.49791866819957881</v>
      </c>
      <c r="AW154" s="67">
        <f t="shared" si="163"/>
        <v>1.0041672039302207</v>
      </c>
      <c r="AX154" s="67">
        <f t="shared" si="164"/>
        <v>2.9555307149778813</v>
      </c>
      <c r="AY154" s="66">
        <f t="shared" si="165"/>
        <v>924.10816939896051</v>
      </c>
      <c r="AZ154" s="66">
        <f t="shared" si="166"/>
        <v>375.65714491598533</v>
      </c>
      <c r="BA154" s="66">
        <f t="shared" si="167"/>
        <v>2.4114762251684754E-2</v>
      </c>
      <c r="BB154" s="66">
        <f t="shared" si="168"/>
        <v>2.3243951392596136</v>
      </c>
      <c r="BC154" s="67">
        <f t="shared" si="169"/>
        <v>0.99279167681292635</v>
      </c>
      <c r="BD154" s="67">
        <f t="shared" si="170"/>
        <v>0.49791866341237345</v>
      </c>
      <c r="BE154" s="67">
        <f t="shared" si="171"/>
        <v>1.0041672039137184</v>
      </c>
      <c r="BF154" s="67">
        <f t="shared" si="172"/>
        <v>2.9555307314304207</v>
      </c>
      <c r="BG154" s="66">
        <f t="shared" si="173"/>
        <v>924.10816745231205</v>
      </c>
      <c r="BH154" s="66">
        <f t="shared" si="174"/>
        <v>375.65714485789056</v>
      </c>
      <c r="BI154" s="66">
        <f t="shared" si="175"/>
        <v>2.4114762255414063E-2</v>
      </c>
      <c r="BJ154" s="66">
        <f t="shared" si="176"/>
        <v>2.3243951396190776</v>
      </c>
      <c r="BK154" s="67">
        <f t="shared" si="177"/>
        <v>0.99279167681181568</v>
      </c>
      <c r="BL154" s="67">
        <f t="shared" si="178"/>
        <v>0.49791866335867829</v>
      </c>
      <c r="BM154" s="67">
        <f t="shared" si="179"/>
        <v>1.0041672039135332</v>
      </c>
      <c r="BN154" s="67">
        <f t="shared" si="180"/>
        <v>2.9555307316149588</v>
      </c>
      <c r="BO154" s="66">
        <f t="shared" si="181"/>
        <v>924.10816743047712</v>
      </c>
      <c r="BP154" s="66">
        <f t="shared" si="182"/>
        <v>375.6571448572389</v>
      </c>
      <c r="BQ154" s="66">
        <f t="shared" si="183"/>
        <v>2.4114762255455894E-2</v>
      </c>
      <c r="BR154" s="66">
        <f t="shared" si="184"/>
        <v>2.3243951396231095</v>
      </c>
      <c r="BS154" s="67">
        <f t="shared" si="185"/>
        <v>0.99279167681180325</v>
      </c>
      <c r="BT154" s="67">
        <f t="shared" si="186"/>
        <v>0.49791866335807605</v>
      </c>
      <c r="BU154" s="67">
        <f t="shared" si="187"/>
        <v>1.0041672039135312</v>
      </c>
      <c r="BV154" s="67">
        <f t="shared" si="188"/>
        <v>2.9555307316170301</v>
      </c>
      <c r="BW154" s="66">
        <f t="shared" si="189"/>
        <v>924.10816743023247</v>
      </c>
      <c r="BX154" s="66">
        <f t="shared" si="190"/>
        <v>375.65714485723151</v>
      </c>
      <c r="BY154" s="66">
        <f t="shared" si="191"/>
        <v>2.4114762255456366E-2</v>
      </c>
      <c r="BZ154" s="66">
        <f t="shared" si="192"/>
        <v>2.3243951396231552</v>
      </c>
      <c r="CA154" s="67">
        <f t="shared" si="193"/>
        <v>0.99279167681180303</v>
      </c>
      <c r="CB154" s="67">
        <f t="shared" si="194"/>
        <v>0.49791866335806922</v>
      </c>
      <c r="CC154" s="67">
        <f t="shared" si="195"/>
        <v>1.0041672039135312</v>
      </c>
      <c r="CD154" s="67">
        <f t="shared" si="196"/>
        <v>2.9555307316170527</v>
      </c>
      <c r="CE154" s="66">
        <f t="shared" si="197"/>
        <v>924.10816743022974</v>
      </c>
      <c r="CF154" s="66">
        <f t="shared" si="198"/>
        <v>375.65714485723151</v>
      </c>
      <c r="CG154" s="66">
        <f t="shared" si="199"/>
        <v>2.4114762255456366E-2</v>
      </c>
      <c r="CH154" s="66">
        <f t="shared" si="200"/>
        <v>2.3243951396231552</v>
      </c>
      <c r="CI154" s="67">
        <f t="shared" si="201"/>
        <v>0.99279167681180303</v>
      </c>
      <c r="CJ154" s="67">
        <f t="shared" si="202"/>
        <v>0.49791866335806922</v>
      </c>
      <c r="CK154" s="67">
        <f t="shared" si="203"/>
        <v>1.0041672039135312</v>
      </c>
      <c r="CL154" s="67">
        <f t="shared" si="204"/>
        <v>2.9555307316170527</v>
      </c>
      <c r="CM154" s="66">
        <f t="shared" si="205"/>
        <v>924.10816743022974</v>
      </c>
      <c r="CN154" s="66">
        <f t="shared" si="206"/>
        <v>375.65714485723151</v>
      </c>
      <c r="CO154" s="66">
        <f t="shared" si="207"/>
        <v>2.4114762255456366E-2</v>
      </c>
      <c r="CP154" s="66">
        <f t="shared" si="208"/>
        <v>2.3243951396231552</v>
      </c>
      <c r="CQ154" s="67">
        <f t="shared" si="209"/>
        <v>0.99279167681180303</v>
      </c>
      <c r="CR154" s="67">
        <f t="shared" si="210"/>
        <v>0.49791866335806922</v>
      </c>
      <c r="CS154" s="67">
        <f t="shared" si="211"/>
        <v>1.0041672039135312</v>
      </c>
      <c r="CT154" s="67">
        <f t="shared" si="212"/>
        <v>2.9555307316170527</v>
      </c>
      <c r="CU154" s="66">
        <f t="shared" si="213"/>
        <v>924.10816743022974</v>
      </c>
      <c r="CV154" s="66">
        <f t="shared" si="214"/>
        <v>375.65714485723151</v>
      </c>
      <c r="CW154" s="66">
        <f t="shared" si="215"/>
        <v>2.4114762255456366E-2</v>
      </c>
      <c r="CX154" s="66">
        <f t="shared" si="216"/>
        <v>2.3243951396231552</v>
      </c>
      <c r="CY154" s="67">
        <f t="shared" si="217"/>
        <v>0.99279167681180303</v>
      </c>
      <c r="CZ154" s="67">
        <f t="shared" si="218"/>
        <v>0.49791866335806922</v>
      </c>
      <c r="DA154" s="67">
        <f t="shared" si="219"/>
        <v>1.0041672039135312</v>
      </c>
      <c r="DB154" s="67">
        <f t="shared" si="220"/>
        <v>2.9555307316170527</v>
      </c>
      <c r="DC154" s="66">
        <f t="shared" si="221"/>
        <v>924.10816743022974</v>
      </c>
      <c r="DD154" s="66">
        <f t="shared" si="222"/>
        <v>375.65714485723151</v>
      </c>
      <c r="DE154" s="66">
        <f t="shared" si="223"/>
        <v>2.4114762255456366E-2</v>
      </c>
      <c r="DF154" s="66">
        <f t="shared" si="224"/>
        <v>2.3243951396231552</v>
      </c>
      <c r="DG154" s="67">
        <f t="shared" si="225"/>
        <v>0.99279167681180303</v>
      </c>
      <c r="DH154" s="67">
        <f t="shared" si="226"/>
        <v>0.49791866335806922</v>
      </c>
      <c r="DI154" s="67">
        <f t="shared" si="227"/>
        <v>1.0041672039135312</v>
      </c>
      <c r="DJ154" s="67">
        <f t="shared" si="228"/>
        <v>2.9555307316170527</v>
      </c>
      <c r="DK154" s="66">
        <f t="shared" si="229"/>
        <v>924.10816743022974</v>
      </c>
      <c r="DL154" s="66">
        <f t="shared" si="230"/>
        <v>375.65714485723151</v>
      </c>
      <c r="DM154" s="66">
        <f t="shared" si="231"/>
        <v>2.4114762255456366E-2</v>
      </c>
      <c r="DN154" s="66">
        <f t="shared" si="232"/>
        <v>2.3243951396231552</v>
      </c>
      <c r="DO154" s="67">
        <f t="shared" si="233"/>
        <v>0.99279167681180303</v>
      </c>
      <c r="DP154" s="67">
        <f t="shared" si="234"/>
        <v>0.49791866335806922</v>
      </c>
      <c r="DQ154" s="67">
        <f t="shared" si="235"/>
        <v>1.0041672039135312</v>
      </c>
      <c r="DR154" s="67">
        <f t="shared" si="236"/>
        <v>2.9555307316170527</v>
      </c>
      <c r="DS154" s="66">
        <f t="shared" si="237"/>
        <v>924.10816743022974</v>
      </c>
      <c r="DT154" s="66">
        <f t="shared" si="238"/>
        <v>375.65714485723151</v>
      </c>
      <c r="DU154" s="66">
        <f t="shared" si="239"/>
        <v>2.4114762255456366E-2</v>
      </c>
      <c r="DV154" s="66">
        <f t="shared" si="240"/>
        <v>2.3243951396231552</v>
      </c>
      <c r="DW154" s="67">
        <f t="shared" si="241"/>
        <v>0.99279167681180303</v>
      </c>
      <c r="DX154" s="67">
        <f t="shared" si="242"/>
        <v>0.49791866335806922</v>
      </c>
      <c r="DY154" s="67">
        <f t="shared" si="243"/>
        <v>1.0041672039135312</v>
      </c>
      <c r="DZ154" s="67">
        <f t="shared" si="244"/>
        <v>2.9555307316170527</v>
      </c>
      <c r="EA154" s="66">
        <f t="shared" si="245"/>
        <v>924.10816743022974</v>
      </c>
      <c r="EB154" s="66">
        <f t="shared" si="246"/>
        <v>375.65714485723151</v>
      </c>
      <c r="EC154" s="66">
        <f t="shared" si="247"/>
        <v>2.4114762255456366E-2</v>
      </c>
      <c r="ED154" s="66">
        <f t="shared" si="248"/>
        <v>2.3243951396231552</v>
      </c>
      <c r="EE154" s="67">
        <f t="shared" si="249"/>
        <v>0.99279167681180303</v>
      </c>
      <c r="EF154" s="67">
        <f t="shared" si="250"/>
        <v>0.49791866335806922</v>
      </c>
      <c r="EG154" s="67">
        <f t="shared" si="251"/>
        <v>1.0041672039135312</v>
      </c>
      <c r="EH154" s="67">
        <f t="shared" si="252"/>
        <v>2.9555307316170527</v>
      </c>
      <c r="EI154" s="66">
        <f t="shared" si="253"/>
        <v>924.10816743022974</v>
      </c>
      <c r="EJ154" s="66">
        <f t="shared" si="254"/>
        <v>375.65714485723151</v>
      </c>
      <c r="EK154" s="66">
        <f t="shared" si="255"/>
        <v>2.4114762255456366E-2</v>
      </c>
      <c r="EL154" s="66">
        <f t="shared" si="256"/>
        <v>2.3243951396231552</v>
      </c>
      <c r="EM154" s="67">
        <f t="shared" si="257"/>
        <v>0.99279167681180303</v>
      </c>
      <c r="EN154" s="67">
        <f t="shared" si="258"/>
        <v>0.49791866335806922</v>
      </c>
      <c r="EO154" s="67">
        <f t="shared" si="259"/>
        <v>1.0041672039135312</v>
      </c>
      <c r="EP154" s="67">
        <f t="shared" si="260"/>
        <v>2.9555307316170527</v>
      </c>
      <c r="EQ154" s="66">
        <f t="shared" si="261"/>
        <v>0.81299982268355808</v>
      </c>
      <c r="ER154" s="66">
        <f t="shared" si="262"/>
        <v>102.50714485723154</v>
      </c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</row>
    <row r="155" spans="19:160" x14ac:dyDescent="0.25">
      <c r="S155" s="50">
        <v>0.93</v>
      </c>
      <c r="T155" s="56">
        <f t="shared" si="134"/>
        <v>379.45148052852551</v>
      </c>
      <c r="U155" s="66">
        <f t="shared" si="135"/>
        <v>2.3873626017159959E-2</v>
      </c>
      <c r="V155" s="66">
        <f t="shared" si="136"/>
        <v>2.3011522855429183</v>
      </c>
      <c r="W155" s="67">
        <f t="shared" si="137"/>
        <v>0.99286349882471281</v>
      </c>
      <c r="X155" s="67">
        <f t="shared" si="138"/>
        <v>0.50140271137549841</v>
      </c>
      <c r="Y155" s="67">
        <f t="shared" si="139"/>
        <v>1.0031661943734711</v>
      </c>
      <c r="Z155" s="67">
        <f t="shared" si="140"/>
        <v>2.980334840035527</v>
      </c>
      <c r="AA155" s="66">
        <f t="shared" si="141"/>
        <v>937.84084008373236</v>
      </c>
      <c r="AB155" s="66">
        <f t="shared" si="142"/>
        <v>376.06452174499634</v>
      </c>
      <c r="AC155" s="66">
        <f t="shared" si="143"/>
        <v>2.4088639618970394E-2</v>
      </c>
      <c r="AD155" s="66">
        <f t="shared" si="144"/>
        <v>2.3218772077174239</v>
      </c>
      <c r="AE155" s="67">
        <f t="shared" si="145"/>
        <v>0.99279945714311335</v>
      </c>
      <c r="AF155" s="67">
        <f t="shared" si="146"/>
        <v>0.49829492303629391</v>
      </c>
      <c r="AG155" s="67">
        <f t="shared" si="147"/>
        <v>1.0031580637845698</v>
      </c>
      <c r="AH155" s="67">
        <f t="shared" si="148"/>
        <v>2.9911400624314899</v>
      </c>
      <c r="AI155" s="66">
        <f t="shared" si="149"/>
        <v>936.72325046578885</v>
      </c>
      <c r="AJ155" s="66">
        <f t="shared" si="150"/>
        <v>376.03155065968224</v>
      </c>
      <c r="AK155" s="66">
        <f t="shared" si="151"/>
        <v>2.4090751751823566E-2</v>
      </c>
      <c r="AL155" s="66">
        <f t="shared" si="152"/>
        <v>2.322080793856327</v>
      </c>
      <c r="AM155" s="67">
        <f t="shared" si="153"/>
        <v>0.99279882806600761</v>
      </c>
      <c r="AN155" s="67">
        <f t="shared" si="154"/>
        <v>0.49826449018383462</v>
      </c>
      <c r="AO155" s="67">
        <f t="shared" si="155"/>
        <v>1.0031579828036246</v>
      </c>
      <c r="AP155" s="67">
        <f t="shared" si="156"/>
        <v>2.9912452408175731</v>
      </c>
      <c r="AQ155" s="66">
        <f t="shared" si="157"/>
        <v>936.71207933801145</v>
      </c>
      <c r="AR155" s="66">
        <f t="shared" si="158"/>
        <v>376.03122092808712</v>
      </c>
      <c r="AS155" s="66">
        <f t="shared" si="159"/>
        <v>2.4090772876351422E-2</v>
      </c>
      <c r="AT155" s="66">
        <f t="shared" si="160"/>
        <v>2.3220828300260954</v>
      </c>
      <c r="AU155" s="67">
        <f t="shared" si="161"/>
        <v>0.99279882177428569</v>
      </c>
      <c r="AV155" s="67">
        <f t="shared" si="162"/>
        <v>0.49826418581860016</v>
      </c>
      <c r="AW155" s="67">
        <f t="shared" si="163"/>
        <v>1.0031579819935841</v>
      </c>
      <c r="AX155" s="67">
        <f t="shared" si="164"/>
        <v>2.9912462926659931</v>
      </c>
      <c r="AY155" s="66">
        <f t="shared" si="165"/>
        <v>936.71196759068823</v>
      </c>
      <c r="AZ155" s="66">
        <f t="shared" si="166"/>
        <v>376.03121762969113</v>
      </c>
      <c r="BA155" s="66">
        <f t="shared" si="167"/>
        <v>2.4090773087666082E-2</v>
      </c>
      <c r="BB155" s="66">
        <f t="shared" si="168"/>
        <v>2.3220828503944806</v>
      </c>
      <c r="BC155" s="67">
        <f t="shared" si="169"/>
        <v>0.99279882171134781</v>
      </c>
      <c r="BD155" s="67">
        <f t="shared" si="170"/>
        <v>0.49826418277394907</v>
      </c>
      <c r="BE155" s="67">
        <f t="shared" si="171"/>
        <v>1.003157981985481</v>
      </c>
      <c r="BF155" s="67">
        <f t="shared" si="172"/>
        <v>2.9912463031879226</v>
      </c>
      <c r="BG155" s="66">
        <f t="shared" si="173"/>
        <v>936.7119664728458</v>
      </c>
      <c r="BH155" s="66">
        <f t="shared" si="174"/>
        <v>376.03121759669625</v>
      </c>
      <c r="BI155" s="66">
        <f t="shared" si="175"/>
        <v>2.4090773089779929E-2</v>
      </c>
      <c r="BJ155" s="66">
        <f t="shared" si="176"/>
        <v>2.3220828505982318</v>
      </c>
      <c r="BK155" s="67">
        <f t="shared" si="177"/>
        <v>0.9927988217107182</v>
      </c>
      <c r="BL155" s="67">
        <f t="shared" si="178"/>
        <v>0.49826418274349255</v>
      </c>
      <c r="BM155" s="67">
        <f t="shared" si="179"/>
        <v>1.0031579819854</v>
      </c>
      <c r="BN155" s="67">
        <f t="shared" si="180"/>
        <v>2.9912463032931762</v>
      </c>
      <c r="BO155" s="66">
        <f t="shared" si="181"/>
        <v>936.71196646166391</v>
      </c>
      <c r="BP155" s="66">
        <f t="shared" si="182"/>
        <v>376.03121759636622</v>
      </c>
      <c r="BQ155" s="66">
        <f t="shared" si="183"/>
        <v>2.4090773089801076E-2</v>
      </c>
      <c r="BR155" s="66">
        <f t="shared" si="184"/>
        <v>2.3220828506002702</v>
      </c>
      <c r="BS155" s="67">
        <f t="shared" si="185"/>
        <v>0.99279882171071199</v>
      </c>
      <c r="BT155" s="67">
        <f t="shared" si="186"/>
        <v>0.49826418274318784</v>
      </c>
      <c r="BU155" s="67">
        <f t="shared" si="187"/>
        <v>1.0031579819853993</v>
      </c>
      <c r="BV155" s="67">
        <f t="shared" si="188"/>
        <v>2.9912463032942296</v>
      </c>
      <c r="BW155" s="66">
        <f t="shared" si="189"/>
        <v>936.71196646155204</v>
      </c>
      <c r="BX155" s="66">
        <f t="shared" si="190"/>
        <v>376.03121759636292</v>
      </c>
      <c r="BY155" s="66">
        <f t="shared" si="191"/>
        <v>2.4090773089801284E-2</v>
      </c>
      <c r="BZ155" s="66">
        <f t="shared" si="192"/>
        <v>2.3220828506002906</v>
      </c>
      <c r="CA155" s="67">
        <f t="shared" si="193"/>
        <v>0.99279882171071188</v>
      </c>
      <c r="CB155" s="67">
        <f t="shared" si="194"/>
        <v>0.49826418274318474</v>
      </c>
      <c r="CC155" s="67">
        <f t="shared" si="195"/>
        <v>1.0031579819853993</v>
      </c>
      <c r="CD155" s="67">
        <f t="shared" si="196"/>
        <v>2.9912463032942402</v>
      </c>
      <c r="CE155" s="66">
        <f t="shared" si="197"/>
        <v>936.7119664615509</v>
      </c>
      <c r="CF155" s="66">
        <f t="shared" si="198"/>
        <v>376.03121759636292</v>
      </c>
      <c r="CG155" s="66">
        <f t="shared" si="199"/>
        <v>2.4090773089801284E-2</v>
      </c>
      <c r="CH155" s="66">
        <f t="shared" si="200"/>
        <v>2.3220828506002906</v>
      </c>
      <c r="CI155" s="67">
        <f t="shared" si="201"/>
        <v>0.99279882171071188</v>
      </c>
      <c r="CJ155" s="67">
        <f t="shared" si="202"/>
        <v>0.49826418274318474</v>
      </c>
      <c r="CK155" s="67">
        <f t="shared" si="203"/>
        <v>1.0031579819853993</v>
      </c>
      <c r="CL155" s="67">
        <f t="shared" si="204"/>
        <v>2.9912463032942402</v>
      </c>
      <c r="CM155" s="66">
        <f t="shared" si="205"/>
        <v>936.7119664615509</v>
      </c>
      <c r="CN155" s="66">
        <f t="shared" si="206"/>
        <v>376.03121759636292</v>
      </c>
      <c r="CO155" s="66">
        <f t="shared" si="207"/>
        <v>2.4090773089801284E-2</v>
      </c>
      <c r="CP155" s="66">
        <f t="shared" si="208"/>
        <v>2.3220828506002906</v>
      </c>
      <c r="CQ155" s="67">
        <f t="shared" si="209"/>
        <v>0.99279882171071188</v>
      </c>
      <c r="CR155" s="67">
        <f t="shared" si="210"/>
        <v>0.49826418274318474</v>
      </c>
      <c r="CS155" s="67">
        <f t="shared" si="211"/>
        <v>1.0031579819853993</v>
      </c>
      <c r="CT155" s="67">
        <f t="shared" si="212"/>
        <v>2.9912463032942402</v>
      </c>
      <c r="CU155" s="66">
        <f t="shared" si="213"/>
        <v>936.7119664615509</v>
      </c>
      <c r="CV155" s="66">
        <f t="shared" si="214"/>
        <v>376.03121759636292</v>
      </c>
      <c r="CW155" s="66">
        <f t="shared" si="215"/>
        <v>2.4090773089801284E-2</v>
      </c>
      <c r="CX155" s="66">
        <f t="shared" si="216"/>
        <v>2.3220828506002906</v>
      </c>
      <c r="CY155" s="67">
        <f t="shared" si="217"/>
        <v>0.99279882171071188</v>
      </c>
      <c r="CZ155" s="67">
        <f t="shared" si="218"/>
        <v>0.49826418274318474</v>
      </c>
      <c r="DA155" s="67">
        <f t="shared" si="219"/>
        <v>1.0031579819853993</v>
      </c>
      <c r="DB155" s="67">
        <f t="shared" si="220"/>
        <v>2.9912463032942402</v>
      </c>
      <c r="DC155" s="66">
        <f t="shared" si="221"/>
        <v>936.7119664615509</v>
      </c>
      <c r="DD155" s="66">
        <f t="shared" si="222"/>
        <v>376.03121759636292</v>
      </c>
      <c r="DE155" s="66">
        <f t="shared" si="223"/>
        <v>2.4090773089801284E-2</v>
      </c>
      <c r="DF155" s="66">
        <f t="shared" si="224"/>
        <v>2.3220828506002906</v>
      </c>
      <c r="DG155" s="67">
        <f t="shared" si="225"/>
        <v>0.99279882171071188</v>
      </c>
      <c r="DH155" s="67">
        <f t="shared" si="226"/>
        <v>0.49826418274318474</v>
      </c>
      <c r="DI155" s="67">
        <f t="shared" si="227"/>
        <v>1.0031579819853993</v>
      </c>
      <c r="DJ155" s="67">
        <f t="shared" si="228"/>
        <v>2.9912463032942402</v>
      </c>
      <c r="DK155" s="66">
        <f t="shared" si="229"/>
        <v>936.7119664615509</v>
      </c>
      <c r="DL155" s="66">
        <f t="shared" si="230"/>
        <v>376.03121759636292</v>
      </c>
      <c r="DM155" s="66">
        <f t="shared" si="231"/>
        <v>2.4090773089801284E-2</v>
      </c>
      <c r="DN155" s="66">
        <f t="shared" si="232"/>
        <v>2.3220828506002906</v>
      </c>
      <c r="DO155" s="67">
        <f t="shared" si="233"/>
        <v>0.99279882171071188</v>
      </c>
      <c r="DP155" s="67">
        <f t="shared" si="234"/>
        <v>0.49826418274318474</v>
      </c>
      <c r="DQ155" s="67">
        <f t="shared" si="235"/>
        <v>1.0031579819853993</v>
      </c>
      <c r="DR155" s="67">
        <f t="shared" si="236"/>
        <v>2.9912463032942402</v>
      </c>
      <c r="DS155" s="66">
        <f t="shared" si="237"/>
        <v>936.7119664615509</v>
      </c>
      <c r="DT155" s="66">
        <f t="shared" si="238"/>
        <v>376.03121759636292</v>
      </c>
      <c r="DU155" s="66">
        <f t="shared" si="239"/>
        <v>2.4090773089801284E-2</v>
      </c>
      <c r="DV155" s="66">
        <f t="shared" si="240"/>
        <v>2.3220828506002906</v>
      </c>
      <c r="DW155" s="67">
        <f t="shared" si="241"/>
        <v>0.99279882171071188</v>
      </c>
      <c r="DX155" s="67">
        <f t="shared" si="242"/>
        <v>0.49826418274318474</v>
      </c>
      <c r="DY155" s="67">
        <f t="shared" si="243"/>
        <v>1.0031579819853993</v>
      </c>
      <c r="DZ155" s="67">
        <f t="shared" si="244"/>
        <v>2.9912463032942402</v>
      </c>
      <c r="EA155" s="66">
        <f t="shared" si="245"/>
        <v>936.7119664615509</v>
      </c>
      <c r="EB155" s="66">
        <f t="shared" si="246"/>
        <v>376.03121759636292</v>
      </c>
      <c r="EC155" s="66">
        <f t="shared" si="247"/>
        <v>2.4090773089801284E-2</v>
      </c>
      <c r="ED155" s="66">
        <f t="shared" si="248"/>
        <v>2.3220828506002906</v>
      </c>
      <c r="EE155" s="67">
        <f t="shared" si="249"/>
        <v>0.99279882171071188</v>
      </c>
      <c r="EF155" s="67">
        <f t="shared" si="250"/>
        <v>0.49826418274318474</v>
      </c>
      <c r="EG155" s="67">
        <f t="shared" si="251"/>
        <v>1.0031579819853993</v>
      </c>
      <c r="EH155" s="67">
        <f t="shared" si="252"/>
        <v>2.9912463032942402</v>
      </c>
      <c r="EI155" s="66">
        <f t="shared" si="253"/>
        <v>936.7119664615509</v>
      </c>
      <c r="EJ155" s="66">
        <f t="shared" si="254"/>
        <v>376.03121759636292</v>
      </c>
      <c r="EK155" s="66">
        <f t="shared" si="255"/>
        <v>2.4090773089801284E-2</v>
      </c>
      <c r="EL155" s="66">
        <f t="shared" si="256"/>
        <v>2.3220828506002906</v>
      </c>
      <c r="EM155" s="67">
        <f t="shared" si="257"/>
        <v>0.99279882171071188</v>
      </c>
      <c r="EN155" s="67">
        <f t="shared" si="258"/>
        <v>0.49826418274318474</v>
      </c>
      <c r="EO155" s="67">
        <f t="shared" si="259"/>
        <v>1.0031579819853993</v>
      </c>
      <c r="EP155" s="67">
        <f t="shared" si="260"/>
        <v>2.9912463032942402</v>
      </c>
      <c r="EQ155" s="66">
        <f t="shared" si="261"/>
        <v>0.83220847019225153</v>
      </c>
      <c r="ER155" s="66">
        <f t="shared" si="262"/>
        <v>102.88121759636294</v>
      </c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</row>
    <row r="156" spans="19:160" x14ac:dyDescent="0.25">
      <c r="S156" s="50">
        <v>0.94</v>
      </c>
      <c r="T156" s="56">
        <f t="shared" si="134"/>
        <v>379.41902308113782</v>
      </c>
      <c r="U156" s="66">
        <f t="shared" si="135"/>
        <v>2.3875668289458567E-2</v>
      </c>
      <c r="V156" s="66">
        <f t="shared" si="136"/>
        <v>2.3013491379005897</v>
      </c>
      <c r="W156" s="67">
        <f t="shared" si="137"/>
        <v>0.99286289051561316</v>
      </c>
      <c r="X156" s="67">
        <f t="shared" si="138"/>
        <v>0.50137310155805814</v>
      </c>
      <c r="Y156" s="67">
        <f t="shared" si="139"/>
        <v>1.00230218451243</v>
      </c>
      <c r="Z156" s="67">
        <f t="shared" si="140"/>
        <v>3.0175985651518826</v>
      </c>
      <c r="AA156" s="66">
        <f t="shared" si="141"/>
        <v>950.96404761987151</v>
      </c>
      <c r="AB156" s="66">
        <f t="shared" si="142"/>
        <v>376.44931173919963</v>
      </c>
      <c r="AC156" s="66">
        <f t="shared" si="143"/>
        <v>2.4064017266875962E-2</v>
      </c>
      <c r="AD156" s="66">
        <f t="shared" si="144"/>
        <v>2.3195038865572108</v>
      </c>
      <c r="AE156" s="67">
        <f t="shared" si="145"/>
        <v>0.99280679068753652</v>
      </c>
      <c r="AF156" s="67">
        <f t="shared" si="146"/>
        <v>0.49864983353425063</v>
      </c>
      <c r="AG156" s="67">
        <f t="shared" si="147"/>
        <v>1.0022968959514955</v>
      </c>
      <c r="AH156" s="67">
        <f t="shared" si="148"/>
        <v>3.0271118814395539</v>
      </c>
      <c r="AI156" s="66">
        <f t="shared" si="149"/>
        <v>950.09496778466428</v>
      </c>
      <c r="AJ156" s="66">
        <f t="shared" si="150"/>
        <v>376.42396306812793</v>
      </c>
      <c r="AK156" s="66">
        <f t="shared" si="151"/>
        <v>2.4065637755787957E-2</v>
      </c>
      <c r="AL156" s="66">
        <f t="shared" si="152"/>
        <v>2.3196600836828947</v>
      </c>
      <c r="AM156" s="67">
        <f t="shared" si="153"/>
        <v>0.99280630803793501</v>
      </c>
      <c r="AN156" s="67">
        <f t="shared" si="154"/>
        <v>0.49862646778048819</v>
      </c>
      <c r="AO156" s="67">
        <f t="shared" si="155"/>
        <v>1.0022968499128175</v>
      </c>
      <c r="AP156" s="67">
        <f t="shared" si="156"/>
        <v>3.0271930642765175</v>
      </c>
      <c r="AQ156" s="66">
        <f t="shared" si="157"/>
        <v>950.08737482300455</v>
      </c>
      <c r="AR156" s="66">
        <f t="shared" si="158"/>
        <v>376.42374151925776</v>
      </c>
      <c r="AS156" s="66">
        <f t="shared" si="159"/>
        <v>2.4065651919918076E-2</v>
      </c>
      <c r="AT156" s="66">
        <f t="shared" si="160"/>
        <v>2.319661448947659</v>
      </c>
      <c r="AU156" s="67">
        <f t="shared" si="161"/>
        <v>0.99280630381926371</v>
      </c>
      <c r="AV156" s="67">
        <f t="shared" si="162"/>
        <v>0.49862626355338591</v>
      </c>
      <c r="AW156" s="67">
        <f t="shared" si="163"/>
        <v>1.0022968495103695</v>
      </c>
      <c r="AX156" s="67">
        <f t="shared" si="164"/>
        <v>3.0271937738173369</v>
      </c>
      <c r="AY156" s="66">
        <f t="shared" si="165"/>
        <v>950.08730844678962</v>
      </c>
      <c r="AZ156" s="66">
        <f t="shared" si="166"/>
        <v>376.42373958251358</v>
      </c>
      <c r="BA156" s="66">
        <f t="shared" si="167"/>
        <v>2.4065652043738672E-2</v>
      </c>
      <c r="BB156" s="66">
        <f t="shared" si="168"/>
        <v>2.3196614608825885</v>
      </c>
      <c r="BC156" s="67">
        <f t="shared" si="169"/>
        <v>0.99280630378238477</v>
      </c>
      <c r="BD156" s="67">
        <f t="shared" si="170"/>
        <v>0.49862626176806518</v>
      </c>
      <c r="BE156" s="67">
        <f t="shared" si="171"/>
        <v>1.0022968495068512</v>
      </c>
      <c r="BF156" s="67">
        <f t="shared" si="172"/>
        <v>3.027193780020029</v>
      </c>
      <c r="BG156" s="66">
        <f t="shared" si="173"/>
        <v>950.08730786653848</v>
      </c>
      <c r="BH156" s="66">
        <f t="shared" si="174"/>
        <v>376.42373956558288</v>
      </c>
      <c r="BI156" s="66">
        <f t="shared" si="175"/>
        <v>2.4065652044821091E-2</v>
      </c>
      <c r="BJ156" s="66">
        <f t="shared" si="176"/>
        <v>2.3196614609869219</v>
      </c>
      <c r="BK156" s="67">
        <f t="shared" si="177"/>
        <v>0.99280630378206236</v>
      </c>
      <c r="BL156" s="67">
        <f t="shared" si="178"/>
        <v>0.49862626175245811</v>
      </c>
      <c r="BM156" s="67">
        <f t="shared" si="179"/>
        <v>1.0022968495068205</v>
      </c>
      <c r="BN156" s="67">
        <f t="shared" si="180"/>
        <v>3.0271937800742506</v>
      </c>
      <c r="BO156" s="66">
        <f t="shared" si="181"/>
        <v>950.087307861466</v>
      </c>
      <c r="BP156" s="66">
        <f t="shared" si="182"/>
        <v>376.42373956543486</v>
      </c>
      <c r="BQ156" s="66">
        <f t="shared" si="183"/>
        <v>2.4065652044830552E-2</v>
      </c>
      <c r="BR156" s="66">
        <f t="shared" si="184"/>
        <v>2.3196614609878341</v>
      </c>
      <c r="BS156" s="67">
        <f t="shared" si="185"/>
        <v>0.99280630378205958</v>
      </c>
      <c r="BT156" s="67">
        <f t="shared" si="186"/>
        <v>0.49862626175232166</v>
      </c>
      <c r="BU156" s="67">
        <f t="shared" si="187"/>
        <v>1.0022968495068203</v>
      </c>
      <c r="BV156" s="67">
        <f t="shared" si="188"/>
        <v>3.0271937800747244</v>
      </c>
      <c r="BW156" s="66">
        <f t="shared" si="189"/>
        <v>950.08730786142155</v>
      </c>
      <c r="BX156" s="66">
        <f t="shared" si="190"/>
        <v>376.42373956543361</v>
      </c>
      <c r="BY156" s="66">
        <f t="shared" si="191"/>
        <v>2.4065652044830636E-2</v>
      </c>
      <c r="BZ156" s="66">
        <f t="shared" si="192"/>
        <v>2.3196614609878417</v>
      </c>
      <c r="CA156" s="67">
        <f t="shared" si="193"/>
        <v>0.99280630378205958</v>
      </c>
      <c r="CB156" s="67">
        <f t="shared" si="194"/>
        <v>0.49862626175232055</v>
      </c>
      <c r="CC156" s="67">
        <f t="shared" si="195"/>
        <v>1.0022968495068203</v>
      </c>
      <c r="CD156" s="67">
        <f t="shared" si="196"/>
        <v>3.0271937800747275</v>
      </c>
      <c r="CE156" s="66">
        <f t="shared" si="197"/>
        <v>950.08730786142121</v>
      </c>
      <c r="CF156" s="66">
        <f t="shared" si="198"/>
        <v>376.42373956543361</v>
      </c>
      <c r="CG156" s="66">
        <f t="shared" si="199"/>
        <v>2.4065652044830636E-2</v>
      </c>
      <c r="CH156" s="66">
        <f t="shared" si="200"/>
        <v>2.3196614609878417</v>
      </c>
      <c r="CI156" s="67">
        <f t="shared" si="201"/>
        <v>0.99280630378205958</v>
      </c>
      <c r="CJ156" s="67">
        <f t="shared" si="202"/>
        <v>0.49862626175232055</v>
      </c>
      <c r="CK156" s="67">
        <f t="shared" si="203"/>
        <v>1.0022968495068203</v>
      </c>
      <c r="CL156" s="67">
        <f t="shared" si="204"/>
        <v>3.0271937800747275</v>
      </c>
      <c r="CM156" s="66">
        <f t="shared" si="205"/>
        <v>950.08730786142121</v>
      </c>
      <c r="CN156" s="66">
        <f t="shared" si="206"/>
        <v>376.42373956543361</v>
      </c>
      <c r="CO156" s="66">
        <f t="shared" si="207"/>
        <v>2.4065652044830636E-2</v>
      </c>
      <c r="CP156" s="66">
        <f t="shared" si="208"/>
        <v>2.3196614609878417</v>
      </c>
      <c r="CQ156" s="67">
        <f t="shared" si="209"/>
        <v>0.99280630378205958</v>
      </c>
      <c r="CR156" s="67">
        <f t="shared" si="210"/>
        <v>0.49862626175232055</v>
      </c>
      <c r="CS156" s="67">
        <f t="shared" si="211"/>
        <v>1.0022968495068203</v>
      </c>
      <c r="CT156" s="67">
        <f t="shared" si="212"/>
        <v>3.0271937800747275</v>
      </c>
      <c r="CU156" s="66">
        <f t="shared" si="213"/>
        <v>950.08730786142121</v>
      </c>
      <c r="CV156" s="66">
        <f t="shared" si="214"/>
        <v>376.42373956543361</v>
      </c>
      <c r="CW156" s="66">
        <f t="shared" si="215"/>
        <v>2.4065652044830636E-2</v>
      </c>
      <c r="CX156" s="66">
        <f t="shared" si="216"/>
        <v>2.3196614609878417</v>
      </c>
      <c r="CY156" s="67">
        <f t="shared" si="217"/>
        <v>0.99280630378205958</v>
      </c>
      <c r="CZ156" s="67">
        <f t="shared" si="218"/>
        <v>0.49862626175232055</v>
      </c>
      <c r="DA156" s="67">
        <f t="shared" si="219"/>
        <v>1.0022968495068203</v>
      </c>
      <c r="DB156" s="67">
        <f t="shared" si="220"/>
        <v>3.0271937800747275</v>
      </c>
      <c r="DC156" s="66">
        <f t="shared" si="221"/>
        <v>950.08730786142121</v>
      </c>
      <c r="DD156" s="66">
        <f t="shared" si="222"/>
        <v>376.42373956543361</v>
      </c>
      <c r="DE156" s="66">
        <f t="shared" si="223"/>
        <v>2.4065652044830636E-2</v>
      </c>
      <c r="DF156" s="66">
        <f t="shared" si="224"/>
        <v>2.3196614609878417</v>
      </c>
      <c r="DG156" s="67">
        <f t="shared" si="225"/>
        <v>0.99280630378205958</v>
      </c>
      <c r="DH156" s="67">
        <f t="shared" si="226"/>
        <v>0.49862626175232055</v>
      </c>
      <c r="DI156" s="67">
        <f t="shared" si="227"/>
        <v>1.0022968495068203</v>
      </c>
      <c r="DJ156" s="67">
        <f t="shared" si="228"/>
        <v>3.0271937800747275</v>
      </c>
      <c r="DK156" s="66">
        <f t="shared" si="229"/>
        <v>950.08730786142121</v>
      </c>
      <c r="DL156" s="66">
        <f t="shared" si="230"/>
        <v>376.42373956543361</v>
      </c>
      <c r="DM156" s="66">
        <f t="shared" si="231"/>
        <v>2.4065652044830636E-2</v>
      </c>
      <c r="DN156" s="66">
        <f t="shared" si="232"/>
        <v>2.3196614609878417</v>
      </c>
      <c r="DO156" s="67">
        <f t="shared" si="233"/>
        <v>0.99280630378205958</v>
      </c>
      <c r="DP156" s="67">
        <f t="shared" si="234"/>
        <v>0.49862626175232055</v>
      </c>
      <c r="DQ156" s="67">
        <f t="shared" si="235"/>
        <v>1.0022968495068203</v>
      </c>
      <c r="DR156" s="67">
        <f t="shared" si="236"/>
        <v>3.0271937800747275</v>
      </c>
      <c r="DS156" s="66">
        <f t="shared" si="237"/>
        <v>950.08730786142121</v>
      </c>
      <c r="DT156" s="66">
        <f t="shared" si="238"/>
        <v>376.42373956543361</v>
      </c>
      <c r="DU156" s="66">
        <f t="shared" si="239"/>
        <v>2.4065652044830636E-2</v>
      </c>
      <c r="DV156" s="66">
        <f t="shared" si="240"/>
        <v>2.3196614609878417</v>
      </c>
      <c r="DW156" s="67">
        <f t="shared" si="241"/>
        <v>0.99280630378205958</v>
      </c>
      <c r="DX156" s="67">
        <f t="shared" si="242"/>
        <v>0.49862626175232055</v>
      </c>
      <c r="DY156" s="67">
        <f t="shared" si="243"/>
        <v>1.0022968495068203</v>
      </c>
      <c r="DZ156" s="67">
        <f t="shared" si="244"/>
        <v>3.0271937800747275</v>
      </c>
      <c r="EA156" s="66">
        <f t="shared" si="245"/>
        <v>950.08730786142121</v>
      </c>
      <c r="EB156" s="66">
        <f t="shared" si="246"/>
        <v>376.42373956543361</v>
      </c>
      <c r="EC156" s="66">
        <f t="shared" si="247"/>
        <v>2.4065652044830636E-2</v>
      </c>
      <c r="ED156" s="66">
        <f t="shared" si="248"/>
        <v>2.3196614609878417</v>
      </c>
      <c r="EE156" s="67">
        <f t="shared" si="249"/>
        <v>0.99280630378205958</v>
      </c>
      <c r="EF156" s="67">
        <f t="shared" si="250"/>
        <v>0.49862626175232055</v>
      </c>
      <c r="EG156" s="67">
        <f t="shared" si="251"/>
        <v>1.0022968495068203</v>
      </c>
      <c r="EH156" s="67">
        <f t="shared" si="252"/>
        <v>3.0271937800747275</v>
      </c>
      <c r="EI156" s="66">
        <f t="shared" si="253"/>
        <v>950.08730786142121</v>
      </c>
      <c r="EJ156" s="66">
        <f t="shared" si="254"/>
        <v>376.42373956543361</v>
      </c>
      <c r="EK156" s="66">
        <f t="shared" si="255"/>
        <v>2.4065652044830636E-2</v>
      </c>
      <c r="EL156" s="66">
        <f t="shared" si="256"/>
        <v>2.3196614609878417</v>
      </c>
      <c r="EM156" s="67">
        <f t="shared" si="257"/>
        <v>0.99280630378205958</v>
      </c>
      <c r="EN156" s="67">
        <f t="shared" si="258"/>
        <v>0.49862626175232055</v>
      </c>
      <c r="EO156" s="67">
        <f t="shared" si="259"/>
        <v>1.0022968495068203</v>
      </c>
      <c r="EP156" s="67">
        <f t="shared" si="260"/>
        <v>3.0271937800747275</v>
      </c>
      <c r="EQ156" s="66">
        <f t="shared" si="261"/>
        <v>0.85243547876170533</v>
      </c>
      <c r="ER156" s="66">
        <f t="shared" si="262"/>
        <v>103.27373956543363</v>
      </c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</row>
    <row r="157" spans="19:160" x14ac:dyDescent="0.25">
      <c r="S157" s="50">
        <v>0.95</v>
      </c>
      <c r="T157" s="56">
        <f t="shared" si="134"/>
        <v>379.38656563375002</v>
      </c>
      <c r="U157" s="66">
        <f t="shared" si="135"/>
        <v>2.3877710911199956E-2</v>
      </c>
      <c r="V157" s="66">
        <f t="shared" si="136"/>
        <v>2.3015460239406624</v>
      </c>
      <c r="W157" s="67">
        <f t="shared" si="137"/>
        <v>0.99286228210280159</v>
      </c>
      <c r="X157" s="67">
        <f t="shared" si="138"/>
        <v>0.50134348842325938</v>
      </c>
      <c r="Y157" s="67">
        <f t="shared" si="139"/>
        <v>1.0015824435436382</v>
      </c>
      <c r="Z157" s="67">
        <f t="shared" si="140"/>
        <v>3.0551673950691307</v>
      </c>
      <c r="AA157" s="66">
        <f t="shared" si="141"/>
        <v>964.93415607631209</v>
      </c>
      <c r="AB157" s="66">
        <f t="shared" si="142"/>
        <v>376.85421975293787</v>
      </c>
      <c r="AC157" s="66">
        <f t="shared" si="143"/>
        <v>2.4038161875259329E-2</v>
      </c>
      <c r="AD157" s="66">
        <f t="shared" si="144"/>
        <v>2.3170117140874962</v>
      </c>
      <c r="AE157" s="67">
        <f t="shared" si="145"/>
        <v>0.99281449153991463</v>
      </c>
      <c r="AF157" s="67">
        <f t="shared" si="146"/>
        <v>0.49902278935355998</v>
      </c>
      <c r="AG157" s="67">
        <f t="shared" si="147"/>
        <v>1.0015792833150245</v>
      </c>
      <c r="AH157" s="67">
        <f t="shared" si="148"/>
        <v>3.0633104154409359</v>
      </c>
      <c r="AI157" s="66">
        <f t="shared" si="149"/>
        <v>964.29449983669383</v>
      </c>
      <c r="AJ157" s="66">
        <f t="shared" si="150"/>
        <v>376.8357844459</v>
      </c>
      <c r="AK157" s="66">
        <f t="shared" si="151"/>
        <v>2.403933785406253E-2</v>
      </c>
      <c r="AL157" s="66">
        <f t="shared" si="152"/>
        <v>2.3171250653776938</v>
      </c>
      <c r="AM157" s="67">
        <f t="shared" si="153"/>
        <v>0.99281414128133716</v>
      </c>
      <c r="AN157" s="67">
        <f t="shared" si="154"/>
        <v>0.49900582017897993</v>
      </c>
      <c r="AO157" s="67">
        <f t="shared" si="155"/>
        <v>1.0015792599269477</v>
      </c>
      <c r="AP157" s="67">
        <f t="shared" si="156"/>
        <v>3.0633696738255347</v>
      </c>
      <c r="AQ157" s="66">
        <f t="shared" si="157"/>
        <v>964.2897494704589</v>
      </c>
      <c r="AR157" s="66">
        <f t="shared" si="158"/>
        <v>376.83564750010078</v>
      </c>
      <c r="AS157" s="66">
        <f t="shared" si="159"/>
        <v>2.4039346590195527E-2</v>
      </c>
      <c r="AT157" s="66">
        <f t="shared" si="160"/>
        <v>2.3171259074438466</v>
      </c>
      <c r="AU157" s="67">
        <f t="shared" si="161"/>
        <v>0.99281413867933033</v>
      </c>
      <c r="AV157" s="67">
        <f t="shared" si="162"/>
        <v>0.4990056941202225</v>
      </c>
      <c r="AW157" s="67">
        <f t="shared" si="163"/>
        <v>1.0015792597531896</v>
      </c>
      <c r="AX157" s="67">
        <f t="shared" si="164"/>
        <v>3.0633701140222507</v>
      </c>
      <c r="AY157" s="66">
        <f t="shared" si="165"/>
        <v>964.28971417743901</v>
      </c>
      <c r="AZ157" s="66">
        <f t="shared" si="166"/>
        <v>376.83564648265497</v>
      </c>
      <c r="BA157" s="66">
        <f t="shared" si="167"/>
        <v>2.4039346655101098E-2</v>
      </c>
      <c r="BB157" s="66">
        <f t="shared" si="168"/>
        <v>2.3171259137000226</v>
      </c>
      <c r="BC157" s="67">
        <f t="shared" si="169"/>
        <v>0.99281413865999857</v>
      </c>
      <c r="BD157" s="67">
        <f t="shared" si="170"/>
        <v>0.49900569318366222</v>
      </c>
      <c r="BE157" s="67">
        <f t="shared" si="171"/>
        <v>1.0015792597518987</v>
      </c>
      <c r="BF157" s="67">
        <f t="shared" si="172"/>
        <v>3.0633701172927141</v>
      </c>
      <c r="BG157" s="66">
        <f t="shared" si="173"/>
        <v>964.28971391522748</v>
      </c>
      <c r="BH157" s="66">
        <f t="shared" si="174"/>
        <v>376.83564647509581</v>
      </c>
      <c r="BI157" s="66">
        <f t="shared" si="175"/>
        <v>2.4039346655583313E-2</v>
      </c>
      <c r="BJ157" s="66">
        <f t="shared" si="176"/>
        <v>2.3171259137465028</v>
      </c>
      <c r="BK157" s="67">
        <f t="shared" si="177"/>
        <v>0.99281413865985491</v>
      </c>
      <c r="BL157" s="67">
        <f t="shared" si="178"/>
        <v>0.49900569317670407</v>
      </c>
      <c r="BM157" s="67">
        <f t="shared" si="179"/>
        <v>1.0015792597518891</v>
      </c>
      <c r="BN157" s="67">
        <f t="shared" si="180"/>
        <v>3.0633701173170125</v>
      </c>
      <c r="BO157" s="66">
        <f t="shared" si="181"/>
        <v>964.28971391327934</v>
      </c>
      <c r="BP157" s="66">
        <f t="shared" si="182"/>
        <v>376.83564647503954</v>
      </c>
      <c r="BQ157" s="66">
        <f t="shared" si="183"/>
        <v>2.4039346655586907E-2</v>
      </c>
      <c r="BR157" s="66">
        <f t="shared" si="184"/>
        <v>2.3171259137468492</v>
      </c>
      <c r="BS157" s="67">
        <f t="shared" si="185"/>
        <v>0.9928141386598538</v>
      </c>
      <c r="BT157" s="67">
        <f t="shared" si="186"/>
        <v>0.49900569317665222</v>
      </c>
      <c r="BU157" s="67">
        <f t="shared" si="187"/>
        <v>1.0015792597518891</v>
      </c>
      <c r="BV157" s="67">
        <f t="shared" si="188"/>
        <v>3.0633701173171928</v>
      </c>
      <c r="BW157" s="66">
        <f t="shared" si="189"/>
        <v>964.28971391326479</v>
      </c>
      <c r="BX157" s="66">
        <f t="shared" si="190"/>
        <v>376.8356464750392</v>
      </c>
      <c r="BY157" s="66">
        <f t="shared" si="191"/>
        <v>2.4039346655586928E-2</v>
      </c>
      <c r="BZ157" s="66">
        <f t="shared" si="192"/>
        <v>2.317125913746851</v>
      </c>
      <c r="CA157" s="67">
        <f t="shared" si="193"/>
        <v>0.9928141386598538</v>
      </c>
      <c r="CB157" s="67">
        <f t="shared" si="194"/>
        <v>0.49900569317665194</v>
      </c>
      <c r="CC157" s="67">
        <f t="shared" si="195"/>
        <v>1.0015792597518891</v>
      </c>
      <c r="CD157" s="67">
        <f t="shared" si="196"/>
        <v>3.0633701173171937</v>
      </c>
      <c r="CE157" s="66">
        <f t="shared" si="197"/>
        <v>964.28971391326456</v>
      </c>
      <c r="CF157" s="66">
        <f t="shared" si="198"/>
        <v>376.8356464750392</v>
      </c>
      <c r="CG157" s="66">
        <f t="shared" si="199"/>
        <v>2.4039346655586928E-2</v>
      </c>
      <c r="CH157" s="66">
        <f t="shared" si="200"/>
        <v>2.317125913746851</v>
      </c>
      <c r="CI157" s="67">
        <f t="shared" si="201"/>
        <v>0.9928141386598538</v>
      </c>
      <c r="CJ157" s="67">
        <f t="shared" si="202"/>
        <v>0.49900569317665194</v>
      </c>
      <c r="CK157" s="67">
        <f t="shared" si="203"/>
        <v>1.0015792597518891</v>
      </c>
      <c r="CL157" s="67">
        <f t="shared" si="204"/>
        <v>3.0633701173171937</v>
      </c>
      <c r="CM157" s="66">
        <f t="shared" si="205"/>
        <v>964.28971391326456</v>
      </c>
      <c r="CN157" s="66">
        <f t="shared" si="206"/>
        <v>376.8356464750392</v>
      </c>
      <c r="CO157" s="66">
        <f t="shared" si="207"/>
        <v>2.4039346655586928E-2</v>
      </c>
      <c r="CP157" s="66">
        <f t="shared" si="208"/>
        <v>2.317125913746851</v>
      </c>
      <c r="CQ157" s="67">
        <f t="shared" si="209"/>
        <v>0.9928141386598538</v>
      </c>
      <c r="CR157" s="67">
        <f t="shared" si="210"/>
        <v>0.49900569317665194</v>
      </c>
      <c r="CS157" s="67">
        <f t="shared" si="211"/>
        <v>1.0015792597518891</v>
      </c>
      <c r="CT157" s="67">
        <f t="shared" si="212"/>
        <v>3.0633701173171937</v>
      </c>
      <c r="CU157" s="66">
        <f t="shared" si="213"/>
        <v>964.28971391326456</v>
      </c>
      <c r="CV157" s="66">
        <f t="shared" si="214"/>
        <v>376.8356464750392</v>
      </c>
      <c r="CW157" s="66">
        <f t="shared" si="215"/>
        <v>2.4039346655586928E-2</v>
      </c>
      <c r="CX157" s="66">
        <f t="shared" si="216"/>
        <v>2.317125913746851</v>
      </c>
      <c r="CY157" s="67">
        <f t="shared" si="217"/>
        <v>0.9928141386598538</v>
      </c>
      <c r="CZ157" s="67">
        <f t="shared" si="218"/>
        <v>0.49900569317665194</v>
      </c>
      <c r="DA157" s="67">
        <f t="shared" si="219"/>
        <v>1.0015792597518891</v>
      </c>
      <c r="DB157" s="67">
        <f t="shared" si="220"/>
        <v>3.0633701173171937</v>
      </c>
      <c r="DC157" s="66">
        <f t="shared" si="221"/>
        <v>964.28971391326456</v>
      </c>
      <c r="DD157" s="66">
        <f t="shared" si="222"/>
        <v>376.8356464750392</v>
      </c>
      <c r="DE157" s="66">
        <f t="shared" si="223"/>
        <v>2.4039346655586928E-2</v>
      </c>
      <c r="DF157" s="66">
        <f t="shared" si="224"/>
        <v>2.317125913746851</v>
      </c>
      <c r="DG157" s="67">
        <f t="shared" si="225"/>
        <v>0.9928141386598538</v>
      </c>
      <c r="DH157" s="67">
        <f t="shared" si="226"/>
        <v>0.49900569317665194</v>
      </c>
      <c r="DI157" s="67">
        <f t="shared" si="227"/>
        <v>1.0015792597518891</v>
      </c>
      <c r="DJ157" s="67">
        <f t="shared" si="228"/>
        <v>3.0633701173171937</v>
      </c>
      <c r="DK157" s="66">
        <f t="shared" si="229"/>
        <v>964.28971391326456</v>
      </c>
      <c r="DL157" s="66">
        <f t="shared" si="230"/>
        <v>376.8356464750392</v>
      </c>
      <c r="DM157" s="66">
        <f t="shared" si="231"/>
        <v>2.4039346655586928E-2</v>
      </c>
      <c r="DN157" s="66">
        <f t="shared" si="232"/>
        <v>2.317125913746851</v>
      </c>
      <c r="DO157" s="67">
        <f t="shared" si="233"/>
        <v>0.9928141386598538</v>
      </c>
      <c r="DP157" s="67">
        <f t="shared" si="234"/>
        <v>0.49900569317665194</v>
      </c>
      <c r="DQ157" s="67">
        <f t="shared" si="235"/>
        <v>1.0015792597518891</v>
      </c>
      <c r="DR157" s="67">
        <f t="shared" si="236"/>
        <v>3.0633701173171937</v>
      </c>
      <c r="DS157" s="66">
        <f t="shared" si="237"/>
        <v>964.28971391326456</v>
      </c>
      <c r="DT157" s="66">
        <f t="shared" si="238"/>
        <v>376.8356464750392</v>
      </c>
      <c r="DU157" s="66">
        <f t="shared" si="239"/>
        <v>2.4039346655586928E-2</v>
      </c>
      <c r="DV157" s="66">
        <f t="shared" si="240"/>
        <v>2.317125913746851</v>
      </c>
      <c r="DW157" s="67">
        <f t="shared" si="241"/>
        <v>0.9928141386598538</v>
      </c>
      <c r="DX157" s="67">
        <f t="shared" si="242"/>
        <v>0.49900569317665194</v>
      </c>
      <c r="DY157" s="67">
        <f t="shared" si="243"/>
        <v>1.0015792597518891</v>
      </c>
      <c r="DZ157" s="67">
        <f t="shared" si="244"/>
        <v>3.0633701173171937</v>
      </c>
      <c r="EA157" s="66">
        <f t="shared" si="245"/>
        <v>964.28971391326456</v>
      </c>
      <c r="EB157" s="66">
        <f t="shared" si="246"/>
        <v>376.8356464750392</v>
      </c>
      <c r="EC157" s="66">
        <f t="shared" si="247"/>
        <v>2.4039346655586928E-2</v>
      </c>
      <c r="ED157" s="66">
        <f t="shared" si="248"/>
        <v>2.317125913746851</v>
      </c>
      <c r="EE157" s="67">
        <f t="shared" si="249"/>
        <v>0.9928141386598538</v>
      </c>
      <c r="EF157" s="67">
        <f t="shared" si="250"/>
        <v>0.49900569317665194</v>
      </c>
      <c r="EG157" s="67">
        <f t="shared" si="251"/>
        <v>1.0015792597518891</v>
      </c>
      <c r="EH157" s="67">
        <f t="shared" si="252"/>
        <v>3.0633701173171937</v>
      </c>
      <c r="EI157" s="66">
        <f t="shared" si="253"/>
        <v>964.28971391326456</v>
      </c>
      <c r="EJ157" s="66">
        <f t="shared" si="254"/>
        <v>376.8356464750392</v>
      </c>
      <c r="EK157" s="66">
        <f t="shared" si="255"/>
        <v>2.4039346655586928E-2</v>
      </c>
      <c r="EL157" s="66">
        <f t="shared" si="256"/>
        <v>2.317125913746851</v>
      </c>
      <c r="EM157" s="67">
        <f t="shared" si="257"/>
        <v>0.9928141386598538</v>
      </c>
      <c r="EN157" s="67">
        <f t="shared" si="258"/>
        <v>0.49900569317665194</v>
      </c>
      <c r="EO157" s="67">
        <f t="shared" si="259"/>
        <v>1.0015792597518891</v>
      </c>
      <c r="EP157" s="67">
        <f t="shared" si="260"/>
        <v>3.0633701173171937</v>
      </c>
      <c r="EQ157" s="66">
        <f t="shared" si="261"/>
        <v>0.87375614665386236</v>
      </c>
      <c r="ER157" s="66">
        <f t="shared" si="262"/>
        <v>103.68564647503922</v>
      </c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</row>
    <row r="158" spans="19:160" x14ac:dyDescent="0.25">
      <c r="S158" s="50">
        <v>0.96</v>
      </c>
      <c r="T158" s="56">
        <f t="shared" si="134"/>
        <v>379.35410818636228</v>
      </c>
      <c r="U158" s="66">
        <f t="shared" si="135"/>
        <v>2.3879753882473802E-2</v>
      </c>
      <c r="V158" s="66">
        <f t="shared" si="136"/>
        <v>2.3017429436717807</v>
      </c>
      <c r="W158" s="67">
        <f t="shared" si="137"/>
        <v>0.99286167358625177</v>
      </c>
      <c r="X158" s="67">
        <f t="shared" si="138"/>
        <v>0.50131387197059607</v>
      </c>
      <c r="Y158" s="67">
        <f t="shared" si="139"/>
        <v>1.0010025640233773</v>
      </c>
      <c r="Z158" s="67">
        <f t="shared" si="140"/>
        <v>3.0930406979599812</v>
      </c>
      <c r="AA158" s="66">
        <f t="shared" si="141"/>
        <v>979.81748235820828</v>
      </c>
      <c r="AB158" s="66">
        <f t="shared" si="142"/>
        <v>377.28038898515103</v>
      </c>
      <c r="AC158" s="66">
        <f t="shared" si="143"/>
        <v>2.4011008794184129E-2</v>
      </c>
      <c r="AD158" s="66">
        <f t="shared" si="144"/>
        <v>2.3143944587727483</v>
      </c>
      <c r="AE158" s="67">
        <f t="shared" si="145"/>
        <v>0.99282257896456882</v>
      </c>
      <c r="AF158" s="67">
        <f t="shared" si="146"/>
        <v>0.49941476423245723</v>
      </c>
      <c r="AG158" s="67">
        <f t="shared" si="147"/>
        <v>1.0010008936864465</v>
      </c>
      <c r="AH158" s="67">
        <f t="shared" si="148"/>
        <v>3.0997319868575253</v>
      </c>
      <c r="AI158" s="66">
        <f t="shared" si="149"/>
        <v>979.382984497238</v>
      </c>
      <c r="AJ158" s="66">
        <f t="shared" si="150"/>
        <v>377.26802234273043</v>
      </c>
      <c r="AK158" s="66">
        <f t="shared" si="151"/>
        <v>2.4011795862110195E-2</v>
      </c>
      <c r="AL158" s="66">
        <f t="shared" si="152"/>
        <v>2.3144703233756214</v>
      </c>
      <c r="AM158" s="67">
        <f t="shared" si="153"/>
        <v>0.99282234453895402</v>
      </c>
      <c r="AN158" s="67">
        <f t="shared" si="154"/>
        <v>0.49940339799097477</v>
      </c>
      <c r="AO158" s="67">
        <f t="shared" si="155"/>
        <v>1.0010008835926973</v>
      </c>
      <c r="AP158" s="67">
        <f t="shared" si="156"/>
        <v>3.0997718728142116</v>
      </c>
      <c r="AQ158" s="66">
        <f t="shared" si="157"/>
        <v>979.38035057562104</v>
      </c>
      <c r="AR158" s="66">
        <f t="shared" si="158"/>
        <v>377.26794736268062</v>
      </c>
      <c r="AS158" s="66">
        <f t="shared" si="159"/>
        <v>2.4011800634330213E-2</v>
      </c>
      <c r="AT158" s="66">
        <f t="shared" si="160"/>
        <v>2.3144707833646065</v>
      </c>
      <c r="AU158" s="67">
        <f t="shared" si="161"/>
        <v>0.99282234311756401</v>
      </c>
      <c r="AV158" s="67">
        <f t="shared" si="162"/>
        <v>0.49940332907496088</v>
      </c>
      <c r="AW158" s="67">
        <f t="shared" si="163"/>
        <v>1.0010008835314934</v>
      </c>
      <c r="AX158" s="67">
        <f t="shared" si="164"/>
        <v>3.0997721146456172</v>
      </c>
      <c r="AY158" s="66">
        <f t="shared" si="165"/>
        <v>979.38033460435247</v>
      </c>
      <c r="AZ158" s="66">
        <f t="shared" si="166"/>
        <v>377.26794690802478</v>
      </c>
      <c r="BA158" s="66">
        <f t="shared" si="167"/>
        <v>2.4011800663267482E-2</v>
      </c>
      <c r="BB158" s="66">
        <f t="shared" si="168"/>
        <v>2.3144707861538381</v>
      </c>
      <c r="BC158" s="67">
        <f t="shared" si="169"/>
        <v>0.99282234310894513</v>
      </c>
      <c r="BD158" s="67">
        <f t="shared" si="170"/>
        <v>0.49940332865707543</v>
      </c>
      <c r="BE158" s="67">
        <f t="shared" si="171"/>
        <v>1.0010008835311222</v>
      </c>
      <c r="BF158" s="67">
        <f t="shared" si="172"/>
        <v>3.0997721161120086</v>
      </c>
      <c r="BG158" s="66">
        <f t="shared" si="173"/>
        <v>979.38033450750754</v>
      </c>
      <c r="BH158" s="66">
        <f t="shared" si="174"/>
        <v>377.26794690526788</v>
      </c>
      <c r="BI158" s="66">
        <f t="shared" si="175"/>
        <v>2.4011800663442953E-2</v>
      </c>
      <c r="BJ158" s="66">
        <f t="shared" si="176"/>
        <v>2.3144707861707512</v>
      </c>
      <c r="BK158" s="67">
        <f t="shared" si="177"/>
        <v>0.99282234310889295</v>
      </c>
      <c r="BL158" s="67">
        <f t="shared" si="178"/>
        <v>0.49940332865454151</v>
      </c>
      <c r="BM158" s="67">
        <f t="shared" si="179"/>
        <v>1.0010008835311199</v>
      </c>
      <c r="BN158" s="67">
        <f t="shared" si="180"/>
        <v>3.0997721161209006</v>
      </c>
      <c r="BO158" s="66">
        <f t="shared" si="181"/>
        <v>979.38033450692024</v>
      </c>
      <c r="BP158" s="66">
        <f t="shared" si="182"/>
        <v>377.26794690525116</v>
      </c>
      <c r="BQ158" s="66">
        <f t="shared" si="183"/>
        <v>2.4011800663444015E-2</v>
      </c>
      <c r="BR158" s="66">
        <f t="shared" si="184"/>
        <v>2.3144707861708538</v>
      </c>
      <c r="BS158" s="67">
        <f t="shared" si="185"/>
        <v>0.99282234310889261</v>
      </c>
      <c r="BT158" s="67">
        <f t="shared" si="186"/>
        <v>0.49940332865452614</v>
      </c>
      <c r="BU158" s="67">
        <f t="shared" si="187"/>
        <v>1.0010008835311199</v>
      </c>
      <c r="BV158" s="67">
        <f t="shared" si="188"/>
        <v>3.0997721161209544</v>
      </c>
      <c r="BW158" s="66">
        <f t="shared" si="189"/>
        <v>979.3803345069166</v>
      </c>
      <c r="BX158" s="66">
        <f t="shared" si="190"/>
        <v>377.26794690525105</v>
      </c>
      <c r="BY158" s="66">
        <f t="shared" si="191"/>
        <v>2.4011800663444022E-2</v>
      </c>
      <c r="BZ158" s="66">
        <f t="shared" si="192"/>
        <v>2.3144707861708542</v>
      </c>
      <c r="CA158" s="67">
        <f t="shared" si="193"/>
        <v>0.99282234310889261</v>
      </c>
      <c r="CB158" s="67">
        <f t="shared" si="194"/>
        <v>0.49940332865452602</v>
      </c>
      <c r="CC158" s="67">
        <f t="shared" si="195"/>
        <v>1.0010008835311199</v>
      </c>
      <c r="CD158" s="67">
        <f t="shared" si="196"/>
        <v>3.0997721161209544</v>
      </c>
      <c r="CE158" s="66">
        <f t="shared" si="197"/>
        <v>979.3803345069166</v>
      </c>
      <c r="CF158" s="66">
        <f t="shared" si="198"/>
        <v>377.26794690525105</v>
      </c>
      <c r="CG158" s="66">
        <f t="shared" si="199"/>
        <v>2.4011800663444022E-2</v>
      </c>
      <c r="CH158" s="66">
        <f t="shared" si="200"/>
        <v>2.3144707861708542</v>
      </c>
      <c r="CI158" s="67">
        <f t="shared" si="201"/>
        <v>0.99282234310889261</v>
      </c>
      <c r="CJ158" s="67">
        <f t="shared" si="202"/>
        <v>0.49940332865452602</v>
      </c>
      <c r="CK158" s="67">
        <f t="shared" si="203"/>
        <v>1.0010008835311199</v>
      </c>
      <c r="CL158" s="67">
        <f t="shared" si="204"/>
        <v>3.0997721161209544</v>
      </c>
      <c r="CM158" s="66">
        <f t="shared" si="205"/>
        <v>979.3803345069166</v>
      </c>
      <c r="CN158" s="66">
        <f t="shared" si="206"/>
        <v>377.26794690525105</v>
      </c>
      <c r="CO158" s="66">
        <f t="shared" si="207"/>
        <v>2.4011800663444022E-2</v>
      </c>
      <c r="CP158" s="66">
        <f t="shared" si="208"/>
        <v>2.3144707861708542</v>
      </c>
      <c r="CQ158" s="67">
        <f t="shared" si="209"/>
        <v>0.99282234310889261</v>
      </c>
      <c r="CR158" s="67">
        <f t="shared" si="210"/>
        <v>0.49940332865452602</v>
      </c>
      <c r="CS158" s="67">
        <f t="shared" si="211"/>
        <v>1.0010008835311199</v>
      </c>
      <c r="CT158" s="67">
        <f t="shared" si="212"/>
        <v>3.0997721161209544</v>
      </c>
      <c r="CU158" s="66">
        <f t="shared" si="213"/>
        <v>979.3803345069166</v>
      </c>
      <c r="CV158" s="66">
        <f t="shared" si="214"/>
        <v>377.26794690525105</v>
      </c>
      <c r="CW158" s="66">
        <f t="shared" si="215"/>
        <v>2.4011800663444022E-2</v>
      </c>
      <c r="CX158" s="66">
        <f t="shared" si="216"/>
        <v>2.3144707861708542</v>
      </c>
      <c r="CY158" s="67">
        <f t="shared" si="217"/>
        <v>0.99282234310889261</v>
      </c>
      <c r="CZ158" s="67">
        <f t="shared" si="218"/>
        <v>0.49940332865452602</v>
      </c>
      <c r="DA158" s="67">
        <f t="shared" si="219"/>
        <v>1.0010008835311199</v>
      </c>
      <c r="DB158" s="67">
        <f t="shared" si="220"/>
        <v>3.0997721161209544</v>
      </c>
      <c r="DC158" s="66">
        <f t="shared" si="221"/>
        <v>979.3803345069166</v>
      </c>
      <c r="DD158" s="66">
        <f t="shared" si="222"/>
        <v>377.26794690525105</v>
      </c>
      <c r="DE158" s="66">
        <f t="shared" si="223"/>
        <v>2.4011800663444022E-2</v>
      </c>
      <c r="DF158" s="66">
        <f t="shared" si="224"/>
        <v>2.3144707861708542</v>
      </c>
      <c r="DG158" s="67">
        <f t="shared" si="225"/>
        <v>0.99282234310889261</v>
      </c>
      <c r="DH158" s="67">
        <f t="shared" si="226"/>
        <v>0.49940332865452602</v>
      </c>
      <c r="DI158" s="67">
        <f t="shared" si="227"/>
        <v>1.0010008835311199</v>
      </c>
      <c r="DJ158" s="67">
        <f t="shared" si="228"/>
        <v>3.0997721161209544</v>
      </c>
      <c r="DK158" s="66">
        <f t="shared" si="229"/>
        <v>979.3803345069166</v>
      </c>
      <c r="DL158" s="66">
        <f t="shared" si="230"/>
        <v>377.26794690525105</v>
      </c>
      <c r="DM158" s="66">
        <f t="shared" si="231"/>
        <v>2.4011800663444022E-2</v>
      </c>
      <c r="DN158" s="66">
        <f t="shared" si="232"/>
        <v>2.3144707861708542</v>
      </c>
      <c r="DO158" s="67">
        <f t="shared" si="233"/>
        <v>0.99282234310889261</v>
      </c>
      <c r="DP158" s="67">
        <f t="shared" si="234"/>
        <v>0.49940332865452602</v>
      </c>
      <c r="DQ158" s="67">
        <f t="shared" si="235"/>
        <v>1.0010008835311199</v>
      </c>
      <c r="DR158" s="67">
        <f t="shared" si="236"/>
        <v>3.0997721161209544</v>
      </c>
      <c r="DS158" s="66">
        <f t="shared" si="237"/>
        <v>979.3803345069166</v>
      </c>
      <c r="DT158" s="66">
        <f t="shared" si="238"/>
        <v>377.26794690525105</v>
      </c>
      <c r="DU158" s="66">
        <f t="shared" si="239"/>
        <v>2.4011800663444022E-2</v>
      </c>
      <c r="DV158" s="66">
        <f t="shared" si="240"/>
        <v>2.3144707861708542</v>
      </c>
      <c r="DW158" s="67">
        <f t="shared" si="241"/>
        <v>0.99282234310889261</v>
      </c>
      <c r="DX158" s="67">
        <f t="shared" si="242"/>
        <v>0.49940332865452602</v>
      </c>
      <c r="DY158" s="67">
        <f t="shared" si="243"/>
        <v>1.0010008835311199</v>
      </c>
      <c r="DZ158" s="67">
        <f t="shared" si="244"/>
        <v>3.0997721161209544</v>
      </c>
      <c r="EA158" s="66">
        <f t="shared" si="245"/>
        <v>979.3803345069166</v>
      </c>
      <c r="EB158" s="66">
        <f t="shared" si="246"/>
        <v>377.26794690525105</v>
      </c>
      <c r="EC158" s="66">
        <f t="shared" si="247"/>
        <v>2.4011800663444022E-2</v>
      </c>
      <c r="ED158" s="66">
        <f t="shared" si="248"/>
        <v>2.3144707861708542</v>
      </c>
      <c r="EE158" s="67">
        <f t="shared" si="249"/>
        <v>0.99282234310889261</v>
      </c>
      <c r="EF158" s="67">
        <f t="shared" si="250"/>
        <v>0.49940332865452602</v>
      </c>
      <c r="EG158" s="67">
        <f t="shared" si="251"/>
        <v>1.0010008835311199</v>
      </c>
      <c r="EH158" s="67">
        <f t="shared" si="252"/>
        <v>3.0997721161209544</v>
      </c>
      <c r="EI158" s="66">
        <f t="shared" si="253"/>
        <v>979.3803345069166</v>
      </c>
      <c r="EJ158" s="66">
        <f t="shared" si="254"/>
        <v>377.26794690525105</v>
      </c>
      <c r="EK158" s="66">
        <f t="shared" si="255"/>
        <v>2.4011800663444022E-2</v>
      </c>
      <c r="EL158" s="66">
        <f t="shared" si="256"/>
        <v>2.3144707861708542</v>
      </c>
      <c r="EM158" s="67">
        <f t="shared" si="257"/>
        <v>0.99282234310889261</v>
      </c>
      <c r="EN158" s="67">
        <f t="shared" si="258"/>
        <v>0.49940332865452602</v>
      </c>
      <c r="EO158" s="67">
        <f t="shared" si="259"/>
        <v>1.0010008835311199</v>
      </c>
      <c r="EP158" s="67">
        <f t="shared" si="260"/>
        <v>3.0997721161209544</v>
      </c>
      <c r="EQ158" s="66">
        <f t="shared" si="261"/>
        <v>0.89625347978821923</v>
      </c>
      <c r="ER158" s="66">
        <f t="shared" si="262"/>
        <v>104.11794690525107</v>
      </c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</row>
    <row r="159" spans="19:160" x14ac:dyDescent="0.25">
      <c r="S159" s="50">
        <v>0.97</v>
      </c>
      <c r="T159" s="56">
        <f t="shared" si="134"/>
        <v>379.32165073897454</v>
      </c>
      <c r="U159" s="66">
        <f t="shared" si="135"/>
        <v>2.3881797203369835E-2</v>
      </c>
      <c r="V159" s="66">
        <f t="shared" si="136"/>
        <v>2.3019398971025922</v>
      </c>
      <c r="W159" s="67">
        <f t="shared" si="137"/>
        <v>0.99286106496593696</v>
      </c>
      <c r="X159" s="67">
        <f t="shared" si="138"/>
        <v>0.50128425219956263</v>
      </c>
      <c r="Y159" s="67">
        <f t="shared" si="139"/>
        <v>1.0005583297826808</v>
      </c>
      <c r="Z159" s="67">
        <f t="shared" si="140"/>
        <v>3.1312178418726933</v>
      </c>
      <c r="AA159" s="66">
        <f t="shared" si="141"/>
        <v>995.6876765327728</v>
      </c>
      <c r="AB159" s="66">
        <f t="shared" si="142"/>
        <v>377.72906186471164</v>
      </c>
      <c r="AC159" s="66">
        <f t="shared" si="143"/>
        <v>2.3982488117475647E-2</v>
      </c>
      <c r="AD159" s="66">
        <f t="shared" si="144"/>
        <v>2.3116453824344583</v>
      </c>
      <c r="AE159" s="67">
        <f t="shared" si="145"/>
        <v>0.99283107379245161</v>
      </c>
      <c r="AF159" s="67">
        <f t="shared" si="146"/>
        <v>0.49982681291549802</v>
      </c>
      <c r="AG159" s="67">
        <f t="shared" si="147"/>
        <v>1.000557602479355</v>
      </c>
      <c r="AH159" s="67">
        <f t="shared" si="148"/>
        <v>3.136372680582765</v>
      </c>
      <c r="AI159" s="66">
        <f t="shared" si="149"/>
        <v>995.42788902591167</v>
      </c>
      <c r="AJ159" s="66">
        <f t="shared" si="150"/>
        <v>377.72176421775896</v>
      </c>
      <c r="AK159" s="66">
        <f t="shared" si="151"/>
        <v>2.3982951463112329E-2</v>
      </c>
      <c r="AL159" s="66">
        <f t="shared" si="152"/>
        <v>2.3116900438055494</v>
      </c>
      <c r="AM159" s="67">
        <f t="shared" si="153"/>
        <v>0.99283093578527737</v>
      </c>
      <c r="AN159" s="67">
        <f t="shared" si="154"/>
        <v>0.49982011607512972</v>
      </c>
      <c r="AO159" s="67">
        <f t="shared" si="155"/>
        <v>1.0005575991132387</v>
      </c>
      <c r="AP159" s="67">
        <f t="shared" si="156"/>
        <v>3.1363962909183165</v>
      </c>
      <c r="AQ159" s="66">
        <f t="shared" si="157"/>
        <v>995.42668348304824</v>
      </c>
      <c r="AR159" s="66">
        <f t="shared" si="158"/>
        <v>377.72173034945331</v>
      </c>
      <c r="AS159" s="66">
        <f t="shared" si="159"/>
        <v>2.3982953613536476E-2</v>
      </c>
      <c r="AT159" s="66">
        <f t="shared" si="160"/>
        <v>2.3116902510825437</v>
      </c>
      <c r="AU159" s="67">
        <f t="shared" si="161"/>
        <v>0.99283093514477505</v>
      </c>
      <c r="AV159" s="67">
        <f t="shared" si="162"/>
        <v>0.49982008499476732</v>
      </c>
      <c r="AW159" s="67">
        <f t="shared" si="163"/>
        <v>1.0005575990976159</v>
      </c>
      <c r="AX159" s="67">
        <f t="shared" si="164"/>
        <v>3.1363964004934122</v>
      </c>
      <c r="AY159" s="66">
        <f t="shared" si="165"/>
        <v>995.42667788781091</v>
      </c>
      <c r="AZ159" s="66">
        <f t="shared" si="166"/>
        <v>377.72173019226159</v>
      </c>
      <c r="BA159" s="66">
        <f t="shared" si="167"/>
        <v>2.3982953623517159E-2</v>
      </c>
      <c r="BB159" s="66">
        <f t="shared" si="168"/>
        <v>2.3116902520445706</v>
      </c>
      <c r="BC159" s="67">
        <f t="shared" si="169"/>
        <v>0.99283093514180232</v>
      </c>
      <c r="BD159" s="67">
        <f t="shared" si="170"/>
        <v>0.49982008485051521</v>
      </c>
      <c r="BE159" s="67">
        <f t="shared" si="171"/>
        <v>1.0005575990975433</v>
      </c>
      <c r="BF159" s="67">
        <f t="shared" si="172"/>
        <v>3.13639640100198</v>
      </c>
      <c r="BG159" s="66">
        <f t="shared" si="173"/>
        <v>995.42667786184199</v>
      </c>
      <c r="BH159" s="66">
        <f t="shared" si="174"/>
        <v>377.72173019153206</v>
      </c>
      <c r="BI159" s="66">
        <f t="shared" si="175"/>
        <v>2.3982953623563483E-2</v>
      </c>
      <c r="BJ159" s="66">
        <f t="shared" si="176"/>
        <v>2.3116902520490359</v>
      </c>
      <c r="BK159" s="67">
        <f t="shared" si="177"/>
        <v>0.99283093514178855</v>
      </c>
      <c r="BL159" s="67">
        <f t="shared" si="178"/>
        <v>0.49982008484984569</v>
      </c>
      <c r="BM159" s="67">
        <f t="shared" si="179"/>
        <v>1.000557599097543</v>
      </c>
      <c r="BN159" s="67">
        <f t="shared" si="180"/>
        <v>3.1363964010043399</v>
      </c>
      <c r="BO159" s="66">
        <f t="shared" si="181"/>
        <v>995.42667786172103</v>
      </c>
      <c r="BP159" s="66">
        <f t="shared" si="182"/>
        <v>377.72173019152865</v>
      </c>
      <c r="BQ159" s="66">
        <f t="shared" si="183"/>
        <v>2.3982953623563699E-2</v>
      </c>
      <c r="BR159" s="66">
        <f t="shared" si="184"/>
        <v>2.3116902520490563</v>
      </c>
      <c r="BS159" s="67">
        <f t="shared" si="185"/>
        <v>0.99283093514178844</v>
      </c>
      <c r="BT159" s="67">
        <f t="shared" si="186"/>
        <v>0.49982008484984258</v>
      </c>
      <c r="BU159" s="67">
        <f t="shared" si="187"/>
        <v>1.000557599097543</v>
      </c>
      <c r="BV159" s="67">
        <f t="shared" si="188"/>
        <v>3.1363964010043497</v>
      </c>
      <c r="BW159" s="66">
        <f t="shared" si="189"/>
        <v>995.42667786172069</v>
      </c>
      <c r="BX159" s="66">
        <f t="shared" si="190"/>
        <v>377.72173019152865</v>
      </c>
      <c r="BY159" s="66">
        <f t="shared" si="191"/>
        <v>2.3982953623563699E-2</v>
      </c>
      <c r="BZ159" s="66">
        <f t="shared" si="192"/>
        <v>2.3116902520490563</v>
      </c>
      <c r="CA159" s="67">
        <f t="shared" si="193"/>
        <v>0.99283093514178844</v>
      </c>
      <c r="CB159" s="67">
        <f t="shared" si="194"/>
        <v>0.49982008484984258</v>
      </c>
      <c r="CC159" s="67">
        <f t="shared" si="195"/>
        <v>1.000557599097543</v>
      </c>
      <c r="CD159" s="67">
        <f t="shared" si="196"/>
        <v>3.1363964010043497</v>
      </c>
      <c r="CE159" s="66">
        <f t="shared" si="197"/>
        <v>995.42667786172069</v>
      </c>
      <c r="CF159" s="66">
        <f t="shared" si="198"/>
        <v>377.72173019152865</v>
      </c>
      <c r="CG159" s="66">
        <f t="shared" si="199"/>
        <v>2.3982953623563699E-2</v>
      </c>
      <c r="CH159" s="66">
        <f t="shared" si="200"/>
        <v>2.3116902520490563</v>
      </c>
      <c r="CI159" s="67">
        <f t="shared" si="201"/>
        <v>0.99283093514178844</v>
      </c>
      <c r="CJ159" s="67">
        <f t="shared" si="202"/>
        <v>0.49982008484984258</v>
      </c>
      <c r="CK159" s="67">
        <f t="shared" si="203"/>
        <v>1.000557599097543</v>
      </c>
      <c r="CL159" s="67">
        <f t="shared" si="204"/>
        <v>3.1363964010043497</v>
      </c>
      <c r="CM159" s="66">
        <f t="shared" si="205"/>
        <v>995.42667786172069</v>
      </c>
      <c r="CN159" s="66">
        <f t="shared" si="206"/>
        <v>377.72173019152865</v>
      </c>
      <c r="CO159" s="66">
        <f t="shared" si="207"/>
        <v>2.3982953623563699E-2</v>
      </c>
      <c r="CP159" s="66">
        <f t="shared" si="208"/>
        <v>2.3116902520490563</v>
      </c>
      <c r="CQ159" s="67">
        <f t="shared" si="209"/>
        <v>0.99283093514178844</v>
      </c>
      <c r="CR159" s="67">
        <f t="shared" si="210"/>
        <v>0.49982008484984258</v>
      </c>
      <c r="CS159" s="67">
        <f t="shared" si="211"/>
        <v>1.000557599097543</v>
      </c>
      <c r="CT159" s="67">
        <f t="shared" si="212"/>
        <v>3.1363964010043497</v>
      </c>
      <c r="CU159" s="66">
        <f t="shared" si="213"/>
        <v>995.42667786172069</v>
      </c>
      <c r="CV159" s="66">
        <f t="shared" si="214"/>
        <v>377.72173019152865</v>
      </c>
      <c r="CW159" s="66">
        <f t="shared" si="215"/>
        <v>2.3982953623563699E-2</v>
      </c>
      <c r="CX159" s="66">
        <f t="shared" si="216"/>
        <v>2.3116902520490563</v>
      </c>
      <c r="CY159" s="67">
        <f t="shared" si="217"/>
        <v>0.99283093514178844</v>
      </c>
      <c r="CZ159" s="67">
        <f t="shared" si="218"/>
        <v>0.49982008484984258</v>
      </c>
      <c r="DA159" s="67">
        <f t="shared" si="219"/>
        <v>1.000557599097543</v>
      </c>
      <c r="DB159" s="67">
        <f t="shared" si="220"/>
        <v>3.1363964010043497</v>
      </c>
      <c r="DC159" s="66">
        <f t="shared" si="221"/>
        <v>995.42667786172069</v>
      </c>
      <c r="DD159" s="66">
        <f t="shared" si="222"/>
        <v>377.72173019152865</v>
      </c>
      <c r="DE159" s="66">
        <f t="shared" si="223"/>
        <v>2.3982953623563699E-2</v>
      </c>
      <c r="DF159" s="66">
        <f t="shared" si="224"/>
        <v>2.3116902520490563</v>
      </c>
      <c r="DG159" s="67">
        <f t="shared" si="225"/>
        <v>0.99283093514178844</v>
      </c>
      <c r="DH159" s="67">
        <f t="shared" si="226"/>
        <v>0.49982008484984258</v>
      </c>
      <c r="DI159" s="67">
        <f t="shared" si="227"/>
        <v>1.000557599097543</v>
      </c>
      <c r="DJ159" s="67">
        <f t="shared" si="228"/>
        <v>3.1363964010043497</v>
      </c>
      <c r="DK159" s="66">
        <f t="shared" si="229"/>
        <v>995.42667786172069</v>
      </c>
      <c r="DL159" s="66">
        <f t="shared" si="230"/>
        <v>377.72173019152865</v>
      </c>
      <c r="DM159" s="66">
        <f t="shared" si="231"/>
        <v>2.3982953623563699E-2</v>
      </c>
      <c r="DN159" s="66">
        <f t="shared" si="232"/>
        <v>2.3116902520490563</v>
      </c>
      <c r="DO159" s="67">
        <f t="shared" si="233"/>
        <v>0.99283093514178844</v>
      </c>
      <c r="DP159" s="67">
        <f t="shared" si="234"/>
        <v>0.49982008484984258</v>
      </c>
      <c r="DQ159" s="67">
        <f t="shared" si="235"/>
        <v>1.000557599097543</v>
      </c>
      <c r="DR159" s="67">
        <f t="shared" si="236"/>
        <v>3.1363964010043497</v>
      </c>
      <c r="DS159" s="66">
        <f t="shared" si="237"/>
        <v>995.42667786172069</v>
      </c>
      <c r="DT159" s="66">
        <f t="shared" si="238"/>
        <v>377.72173019152865</v>
      </c>
      <c r="DU159" s="66">
        <f t="shared" si="239"/>
        <v>2.3982953623563699E-2</v>
      </c>
      <c r="DV159" s="66">
        <f t="shared" si="240"/>
        <v>2.3116902520490563</v>
      </c>
      <c r="DW159" s="67">
        <f t="shared" si="241"/>
        <v>0.99283093514178844</v>
      </c>
      <c r="DX159" s="67">
        <f t="shared" si="242"/>
        <v>0.49982008484984258</v>
      </c>
      <c r="DY159" s="67">
        <f t="shared" si="243"/>
        <v>1.000557599097543</v>
      </c>
      <c r="DZ159" s="67">
        <f t="shared" si="244"/>
        <v>3.1363964010043497</v>
      </c>
      <c r="EA159" s="66">
        <f t="shared" si="245"/>
        <v>995.42667786172069</v>
      </c>
      <c r="EB159" s="66">
        <f t="shared" si="246"/>
        <v>377.72173019152865</v>
      </c>
      <c r="EC159" s="66">
        <f t="shared" si="247"/>
        <v>2.3982953623563699E-2</v>
      </c>
      <c r="ED159" s="66">
        <f t="shared" si="248"/>
        <v>2.3116902520490563</v>
      </c>
      <c r="EE159" s="67">
        <f t="shared" si="249"/>
        <v>0.99283093514178844</v>
      </c>
      <c r="EF159" s="67">
        <f t="shared" si="250"/>
        <v>0.49982008484984258</v>
      </c>
      <c r="EG159" s="67">
        <f t="shared" si="251"/>
        <v>1.000557599097543</v>
      </c>
      <c r="EH159" s="67">
        <f t="shared" si="252"/>
        <v>3.1363964010043497</v>
      </c>
      <c r="EI159" s="66">
        <f t="shared" si="253"/>
        <v>995.42667786172069</v>
      </c>
      <c r="EJ159" s="66">
        <f t="shared" si="254"/>
        <v>377.72173019152865</v>
      </c>
      <c r="EK159" s="66">
        <f t="shared" si="255"/>
        <v>2.3982953623563699E-2</v>
      </c>
      <c r="EL159" s="66">
        <f t="shared" si="256"/>
        <v>2.3116902520490563</v>
      </c>
      <c r="EM159" s="67">
        <f t="shared" si="257"/>
        <v>0.99283093514178844</v>
      </c>
      <c r="EN159" s="67">
        <f t="shared" si="258"/>
        <v>0.49982008484984258</v>
      </c>
      <c r="EO159" s="67">
        <f t="shared" si="259"/>
        <v>1.000557599097543</v>
      </c>
      <c r="EP159" s="67">
        <f t="shared" si="260"/>
        <v>3.1363964010043497</v>
      </c>
      <c r="EQ159" s="66">
        <f t="shared" si="261"/>
        <v>0.9200191909328953</v>
      </c>
      <c r="ER159" s="66">
        <f t="shared" si="262"/>
        <v>104.57173019152867</v>
      </c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</row>
    <row r="160" spans="19:160" x14ac:dyDescent="0.25">
      <c r="S160" s="50">
        <v>0.98</v>
      </c>
      <c r="T160" s="56">
        <f t="shared" si="134"/>
        <v>379.28919329158686</v>
      </c>
      <c r="U160" s="66">
        <f t="shared" si="135"/>
        <v>2.3883840873977807E-2</v>
      </c>
      <c r="V160" s="66">
        <f t="shared" si="136"/>
        <v>2.3021368842417496</v>
      </c>
      <c r="W160" s="67">
        <f t="shared" si="137"/>
        <v>0.99286045624183061</v>
      </c>
      <c r="X160" s="67">
        <f t="shared" si="138"/>
        <v>0.50125462910965268</v>
      </c>
      <c r="Y160" s="67">
        <f t="shared" si="139"/>
        <v>1.0002457059088652</v>
      </c>
      <c r="Z160" s="67">
        <f t="shared" si="140"/>
        <v>3.1696981947582388</v>
      </c>
      <c r="AA160" s="66">
        <f t="shared" si="141"/>
        <v>1012.6267682416989</v>
      </c>
      <c r="AB160" s="66">
        <f t="shared" si="142"/>
        <v>378.20159197158455</v>
      </c>
      <c r="AC160" s="66">
        <f t="shared" si="143"/>
        <v>2.3952524077361082E-2</v>
      </c>
      <c r="AD160" s="66">
        <f t="shared" si="144"/>
        <v>2.3087571819011932</v>
      </c>
      <c r="AE160" s="67">
        <f t="shared" si="145"/>
        <v>0.99283999860160166</v>
      </c>
      <c r="AF160" s="67">
        <f t="shared" si="146"/>
        <v>0.50026008061327176</v>
      </c>
      <c r="AG160" s="67">
        <f t="shared" si="147"/>
        <v>1.0002454835256112</v>
      </c>
      <c r="AH160" s="67">
        <f t="shared" si="148"/>
        <v>3.1732283087414426</v>
      </c>
      <c r="AI160" s="66">
        <f t="shared" si="149"/>
        <v>1012.5038463733013</v>
      </c>
      <c r="AJ160" s="66">
        <f t="shared" si="150"/>
        <v>378.19818615696579</v>
      </c>
      <c r="AK160" s="66">
        <f t="shared" si="151"/>
        <v>2.3952739778704043E-2</v>
      </c>
      <c r="AL160" s="66">
        <f t="shared" si="152"/>
        <v>2.308777973113973</v>
      </c>
      <c r="AM160" s="67">
        <f t="shared" si="153"/>
        <v>0.99283993435452744</v>
      </c>
      <c r="AN160" s="67">
        <f t="shared" si="154"/>
        <v>0.50025696031886857</v>
      </c>
      <c r="AO160" s="67">
        <f t="shared" si="155"/>
        <v>1.0002454828245406</v>
      </c>
      <c r="AP160" s="67">
        <f t="shared" si="156"/>
        <v>3.1732393591399588</v>
      </c>
      <c r="AQ160" s="66">
        <f t="shared" si="157"/>
        <v>1012.5034580956025</v>
      </c>
      <c r="AR160" s="66">
        <f t="shared" si="158"/>
        <v>378.19817539836561</v>
      </c>
      <c r="AS160" s="66">
        <f t="shared" si="159"/>
        <v>2.395274046008742E-2</v>
      </c>
      <c r="AT160" s="66">
        <f t="shared" si="160"/>
        <v>2.3087780387917598</v>
      </c>
      <c r="AU160" s="67">
        <f t="shared" si="161"/>
        <v>0.99283993415157601</v>
      </c>
      <c r="AV160" s="67">
        <f t="shared" si="162"/>
        <v>0.5002569504621377</v>
      </c>
      <c r="AW160" s="67">
        <f t="shared" si="163"/>
        <v>1.0002454828223259</v>
      </c>
      <c r="AX160" s="67">
        <f t="shared" si="164"/>
        <v>3.1732393940469303</v>
      </c>
      <c r="AY160" s="66">
        <f t="shared" si="165"/>
        <v>1012.5034568690418</v>
      </c>
      <c r="AZ160" s="66">
        <f t="shared" si="166"/>
        <v>378.19817536437938</v>
      </c>
      <c r="BA160" s="66">
        <f t="shared" si="167"/>
        <v>2.3952740462239899E-2</v>
      </c>
      <c r="BB160" s="66">
        <f t="shared" si="168"/>
        <v>2.3087780389992347</v>
      </c>
      <c r="BC160" s="67">
        <f t="shared" si="169"/>
        <v>0.99283993415093486</v>
      </c>
      <c r="BD160" s="67">
        <f t="shared" si="170"/>
        <v>0.50025695043100049</v>
      </c>
      <c r="BE160" s="67">
        <f t="shared" si="171"/>
        <v>1.0002454828223188</v>
      </c>
      <c r="BF160" s="67">
        <f t="shared" si="172"/>
        <v>3.1732393941572021</v>
      </c>
      <c r="BG160" s="66">
        <f t="shared" si="173"/>
        <v>1012.5034568651672</v>
      </c>
      <c r="BH160" s="66">
        <f t="shared" si="174"/>
        <v>378.19817536427206</v>
      </c>
      <c r="BI160" s="66">
        <f t="shared" si="175"/>
        <v>2.3952740462246699E-2</v>
      </c>
      <c r="BJ160" s="66">
        <f t="shared" si="176"/>
        <v>2.3087780389998902</v>
      </c>
      <c r="BK160" s="67">
        <f t="shared" si="177"/>
        <v>0.99283993415093286</v>
      </c>
      <c r="BL160" s="67">
        <f t="shared" si="178"/>
        <v>0.50025695043090213</v>
      </c>
      <c r="BM160" s="67">
        <f t="shared" si="179"/>
        <v>1.0002454828223188</v>
      </c>
      <c r="BN160" s="67">
        <f t="shared" si="180"/>
        <v>3.1732393941575499</v>
      </c>
      <c r="BO160" s="66">
        <f t="shared" si="181"/>
        <v>1012.503456865155</v>
      </c>
      <c r="BP160" s="66">
        <f t="shared" si="182"/>
        <v>378.19817536427183</v>
      </c>
      <c r="BQ160" s="66">
        <f t="shared" si="183"/>
        <v>2.3952740462246713E-2</v>
      </c>
      <c r="BR160" s="66">
        <f t="shared" si="184"/>
        <v>2.3087780389998915</v>
      </c>
      <c r="BS160" s="67">
        <f t="shared" si="185"/>
        <v>0.99283993415093286</v>
      </c>
      <c r="BT160" s="67">
        <f t="shared" si="186"/>
        <v>0.5002569504309019</v>
      </c>
      <c r="BU160" s="67">
        <f t="shared" si="187"/>
        <v>1.0002454828223188</v>
      </c>
      <c r="BV160" s="67">
        <f t="shared" si="188"/>
        <v>3.1732393941575507</v>
      </c>
      <c r="BW160" s="66">
        <f t="shared" si="189"/>
        <v>1012.5034568651548</v>
      </c>
      <c r="BX160" s="66">
        <f t="shared" si="190"/>
        <v>378.19817536427172</v>
      </c>
      <c r="BY160" s="66">
        <f t="shared" si="191"/>
        <v>2.395274046224672E-2</v>
      </c>
      <c r="BZ160" s="66">
        <f t="shared" si="192"/>
        <v>2.308778038999892</v>
      </c>
      <c r="CA160" s="67">
        <f t="shared" si="193"/>
        <v>0.99283993415093286</v>
      </c>
      <c r="CB160" s="67">
        <f t="shared" si="194"/>
        <v>0.50025695043090179</v>
      </c>
      <c r="CC160" s="67">
        <f t="shared" si="195"/>
        <v>1.0002454828223188</v>
      </c>
      <c r="CD160" s="67">
        <f t="shared" si="196"/>
        <v>3.1732393941575507</v>
      </c>
      <c r="CE160" s="66">
        <f t="shared" si="197"/>
        <v>1012.5034568651548</v>
      </c>
      <c r="CF160" s="66">
        <f t="shared" si="198"/>
        <v>378.19817536427172</v>
      </c>
      <c r="CG160" s="66">
        <f t="shared" si="199"/>
        <v>2.395274046224672E-2</v>
      </c>
      <c r="CH160" s="66">
        <f t="shared" si="200"/>
        <v>2.308778038999892</v>
      </c>
      <c r="CI160" s="67">
        <f t="shared" si="201"/>
        <v>0.99283993415093286</v>
      </c>
      <c r="CJ160" s="67">
        <f t="shared" si="202"/>
        <v>0.50025695043090179</v>
      </c>
      <c r="CK160" s="67">
        <f t="shared" si="203"/>
        <v>1.0002454828223188</v>
      </c>
      <c r="CL160" s="67">
        <f t="shared" si="204"/>
        <v>3.1732393941575507</v>
      </c>
      <c r="CM160" s="66">
        <f t="shared" si="205"/>
        <v>1012.5034568651548</v>
      </c>
      <c r="CN160" s="66">
        <f t="shared" si="206"/>
        <v>378.19817536427172</v>
      </c>
      <c r="CO160" s="66">
        <f t="shared" si="207"/>
        <v>2.395274046224672E-2</v>
      </c>
      <c r="CP160" s="66">
        <f t="shared" si="208"/>
        <v>2.308778038999892</v>
      </c>
      <c r="CQ160" s="67">
        <f t="shared" si="209"/>
        <v>0.99283993415093286</v>
      </c>
      <c r="CR160" s="67">
        <f t="shared" si="210"/>
        <v>0.50025695043090179</v>
      </c>
      <c r="CS160" s="67">
        <f t="shared" si="211"/>
        <v>1.0002454828223188</v>
      </c>
      <c r="CT160" s="67">
        <f t="shared" si="212"/>
        <v>3.1732393941575507</v>
      </c>
      <c r="CU160" s="66">
        <f t="shared" si="213"/>
        <v>1012.5034568651548</v>
      </c>
      <c r="CV160" s="66">
        <f t="shared" si="214"/>
        <v>378.19817536427172</v>
      </c>
      <c r="CW160" s="66">
        <f t="shared" si="215"/>
        <v>2.395274046224672E-2</v>
      </c>
      <c r="CX160" s="66">
        <f t="shared" si="216"/>
        <v>2.308778038999892</v>
      </c>
      <c r="CY160" s="67">
        <f t="shared" si="217"/>
        <v>0.99283993415093286</v>
      </c>
      <c r="CZ160" s="67">
        <f t="shared" si="218"/>
        <v>0.50025695043090179</v>
      </c>
      <c r="DA160" s="67">
        <f t="shared" si="219"/>
        <v>1.0002454828223188</v>
      </c>
      <c r="DB160" s="67">
        <f t="shared" si="220"/>
        <v>3.1732393941575507</v>
      </c>
      <c r="DC160" s="66">
        <f t="shared" si="221"/>
        <v>1012.5034568651548</v>
      </c>
      <c r="DD160" s="66">
        <f t="shared" si="222"/>
        <v>378.19817536427172</v>
      </c>
      <c r="DE160" s="66">
        <f t="shared" si="223"/>
        <v>2.395274046224672E-2</v>
      </c>
      <c r="DF160" s="66">
        <f t="shared" si="224"/>
        <v>2.308778038999892</v>
      </c>
      <c r="DG160" s="67">
        <f t="shared" si="225"/>
        <v>0.99283993415093286</v>
      </c>
      <c r="DH160" s="67">
        <f t="shared" si="226"/>
        <v>0.50025695043090179</v>
      </c>
      <c r="DI160" s="67">
        <f t="shared" si="227"/>
        <v>1.0002454828223188</v>
      </c>
      <c r="DJ160" s="67">
        <f t="shared" si="228"/>
        <v>3.1732393941575507</v>
      </c>
      <c r="DK160" s="66">
        <f t="shared" si="229"/>
        <v>1012.5034568651548</v>
      </c>
      <c r="DL160" s="66">
        <f t="shared" si="230"/>
        <v>378.19817536427172</v>
      </c>
      <c r="DM160" s="66">
        <f t="shared" si="231"/>
        <v>2.395274046224672E-2</v>
      </c>
      <c r="DN160" s="66">
        <f t="shared" si="232"/>
        <v>2.308778038999892</v>
      </c>
      <c r="DO160" s="67">
        <f t="shared" si="233"/>
        <v>0.99283993415093286</v>
      </c>
      <c r="DP160" s="67">
        <f t="shared" si="234"/>
        <v>0.50025695043090179</v>
      </c>
      <c r="DQ160" s="67">
        <f t="shared" si="235"/>
        <v>1.0002454828223188</v>
      </c>
      <c r="DR160" s="67">
        <f t="shared" si="236"/>
        <v>3.1732393941575507</v>
      </c>
      <c r="DS160" s="66">
        <f t="shared" si="237"/>
        <v>1012.5034568651548</v>
      </c>
      <c r="DT160" s="66">
        <f t="shared" si="238"/>
        <v>378.19817536427172</v>
      </c>
      <c r="DU160" s="66">
        <f t="shared" si="239"/>
        <v>2.395274046224672E-2</v>
      </c>
      <c r="DV160" s="66">
        <f t="shared" si="240"/>
        <v>2.308778038999892</v>
      </c>
      <c r="DW160" s="67">
        <f t="shared" si="241"/>
        <v>0.99283993415093286</v>
      </c>
      <c r="DX160" s="67">
        <f t="shared" si="242"/>
        <v>0.50025695043090179</v>
      </c>
      <c r="DY160" s="67">
        <f t="shared" si="243"/>
        <v>1.0002454828223188</v>
      </c>
      <c r="DZ160" s="67">
        <f t="shared" si="244"/>
        <v>3.1732393941575507</v>
      </c>
      <c r="EA160" s="66">
        <f t="shared" si="245"/>
        <v>1012.5034568651548</v>
      </c>
      <c r="EB160" s="66">
        <f t="shared" si="246"/>
        <v>378.19817536427172</v>
      </c>
      <c r="EC160" s="66">
        <f t="shared" si="247"/>
        <v>2.395274046224672E-2</v>
      </c>
      <c r="ED160" s="66">
        <f t="shared" si="248"/>
        <v>2.308778038999892</v>
      </c>
      <c r="EE160" s="67">
        <f t="shared" si="249"/>
        <v>0.99283993415093286</v>
      </c>
      <c r="EF160" s="67">
        <f t="shared" si="250"/>
        <v>0.50025695043090179</v>
      </c>
      <c r="EG160" s="67">
        <f t="shared" si="251"/>
        <v>1.0002454828223188</v>
      </c>
      <c r="EH160" s="67">
        <f t="shared" si="252"/>
        <v>3.1732393941575507</v>
      </c>
      <c r="EI160" s="66">
        <f t="shared" si="253"/>
        <v>1012.5034568651548</v>
      </c>
      <c r="EJ160" s="66">
        <f t="shared" si="254"/>
        <v>378.19817536427172</v>
      </c>
      <c r="EK160" s="66">
        <f t="shared" si="255"/>
        <v>2.395274046224672E-2</v>
      </c>
      <c r="EL160" s="66">
        <f t="shared" si="256"/>
        <v>2.308778038999892</v>
      </c>
      <c r="EM160" s="67">
        <f t="shared" si="257"/>
        <v>0.99283993415093286</v>
      </c>
      <c r="EN160" s="67">
        <f t="shared" si="258"/>
        <v>0.50025695043090179</v>
      </c>
      <c r="EO160" s="67">
        <f t="shared" si="259"/>
        <v>1.0002454828223188</v>
      </c>
      <c r="EP160" s="67">
        <f t="shared" si="260"/>
        <v>3.1732393941575507</v>
      </c>
      <c r="EQ160" s="66">
        <f t="shared" si="261"/>
        <v>0.94515485770162699</v>
      </c>
      <c r="ER160" s="66">
        <f t="shared" si="262"/>
        <v>105.04817536427174</v>
      </c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</row>
    <row r="161" spans="18:160" x14ac:dyDescent="0.25">
      <c r="S161" s="50">
        <v>0.99</v>
      </c>
      <c r="T161" s="56">
        <f t="shared" si="134"/>
        <v>379.25673584419906</v>
      </c>
      <c r="U161" s="66">
        <f t="shared" si="135"/>
        <v>2.3885884894387518E-2</v>
      </c>
      <c r="V161" s="66">
        <f t="shared" si="136"/>
        <v>2.3023339050979081</v>
      </c>
      <c r="W161" s="67">
        <f t="shared" si="137"/>
        <v>0.99285984741390632</v>
      </c>
      <c r="X161" s="67">
        <f t="shared" si="138"/>
        <v>0.5012250027003603</v>
      </c>
      <c r="Y161" s="67">
        <f t="shared" si="139"/>
        <v>1.000060829335627</v>
      </c>
      <c r="Z161" s="67">
        <f t="shared" si="140"/>
        <v>3.2084811245102847</v>
      </c>
      <c r="AA161" s="66">
        <f t="shared" si="141"/>
        <v>1030.7263968285056</v>
      </c>
      <c r="AB161" s="66">
        <f t="shared" si="142"/>
        <v>378.69945775694123</v>
      </c>
      <c r="AC161" s="66">
        <f t="shared" si="143"/>
        <v>2.3921034351229224E-2</v>
      </c>
      <c r="AD161" s="66">
        <f t="shared" si="144"/>
        <v>2.3057219221879279</v>
      </c>
      <c r="AE161" s="67">
        <f t="shared" si="145"/>
        <v>0.99284937792379901</v>
      </c>
      <c r="AF161" s="67">
        <f t="shared" si="146"/>
        <v>0.50071581385274577</v>
      </c>
      <c r="AG161" s="67">
        <f t="shared" si="147"/>
        <v>1.0000608006526013</v>
      </c>
      <c r="AH161" s="67">
        <f t="shared" si="148"/>
        <v>3.2102943695354207</v>
      </c>
      <c r="AI161" s="66">
        <f t="shared" si="149"/>
        <v>1030.6936258661194</v>
      </c>
      <c r="AJ161" s="66">
        <f t="shared" si="150"/>
        <v>378.69856276126131</v>
      </c>
      <c r="AK161" s="66">
        <f t="shared" si="151"/>
        <v>2.3921090884906689E-2</v>
      </c>
      <c r="AL161" s="66">
        <f t="shared" si="152"/>
        <v>2.3057273714062836</v>
      </c>
      <c r="AM161" s="67">
        <f t="shared" si="153"/>
        <v>0.99284936108497124</v>
      </c>
      <c r="AN161" s="67">
        <f t="shared" si="154"/>
        <v>0.5007149953004737</v>
      </c>
      <c r="AO161" s="67">
        <f t="shared" si="155"/>
        <v>1.0000608006063803</v>
      </c>
      <c r="AP161" s="67">
        <f t="shared" si="156"/>
        <v>3.2102972809664601</v>
      </c>
      <c r="AQ161" s="66">
        <f t="shared" si="157"/>
        <v>1030.693573000357</v>
      </c>
      <c r="AR161" s="66">
        <f t="shared" si="158"/>
        <v>378.69856131744541</v>
      </c>
      <c r="AS161" s="66">
        <f t="shared" si="159"/>
        <v>2.3921090976107593E-2</v>
      </c>
      <c r="AT161" s="66">
        <f t="shared" si="160"/>
        <v>2.3057273801970375</v>
      </c>
      <c r="AU161" s="67">
        <f t="shared" si="161"/>
        <v>0.99284936105780663</v>
      </c>
      <c r="AV161" s="67">
        <f t="shared" si="162"/>
        <v>0.50071499397997499</v>
      </c>
      <c r="AW161" s="67">
        <f t="shared" si="163"/>
        <v>1.0000608006063056</v>
      </c>
      <c r="AX161" s="67">
        <f t="shared" si="164"/>
        <v>3.210297285663207</v>
      </c>
      <c r="AY161" s="66">
        <f t="shared" si="165"/>
        <v>1030.693572915073</v>
      </c>
      <c r="AZ161" s="66">
        <f t="shared" si="166"/>
        <v>378.69856131511619</v>
      </c>
      <c r="BA161" s="66">
        <f t="shared" si="167"/>
        <v>2.3921090976254722E-2</v>
      </c>
      <c r="BB161" s="66">
        <f t="shared" si="168"/>
        <v>2.305727380211219</v>
      </c>
      <c r="BC161" s="67">
        <f t="shared" si="169"/>
        <v>0.99284936105776278</v>
      </c>
      <c r="BD161" s="67">
        <f t="shared" si="170"/>
        <v>0.5007149939778448</v>
      </c>
      <c r="BE161" s="67">
        <f t="shared" si="171"/>
        <v>1.0000608006063056</v>
      </c>
      <c r="BF161" s="67">
        <f t="shared" si="172"/>
        <v>3.210297285670785</v>
      </c>
      <c r="BG161" s="66">
        <f t="shared" si="173"/>
        <v>1030.6935729149352</v>
      </c>
      <c r="BH161" s="66">
        <f t="shared" si="174"/>
        <v>378.69856131511244</v>
      </c>
      <c r="BI161" s="66">
        <f t="shared" si="175"/>
        <v>2.3921090976254961E-2</v>
      </c>
      <c r="BJ161" s="66">
        <f t="shared" si="176"/>
        <v>2.3057273802112421</v>
      </c>
      <c r="BK161" s="67">
        <f t="shared" si="177"/>
        <v>0.99284936105776267</v>
      </c>
      <c r="BL161" s="67">
        <f t="shared" si="178"/>
        <v>0.50071499397784125</v>
      </c>
      <c r="BM161" s="67">
        <f t="shared" si="179"/>
        <v>1.0000608006063056</v>
      </c>
      <c r="BN161" s="67">
        <f t="shared" si="180"/>
        <v>3.2102972856707965</v>
      </c>
      <c r="BO161" s="66">
        <f t="shared" si="181"/>
        <v>1030.693572914935</v>
      </c>
      <c r="BP161" s="66">
        <f t="shared" si="182"/>
        <v>378.69856131511233</v>
      </c>
      <c r="BQ161" s="66">
        <f t="shared" si="183"/>
        <v>2.3921090976254968E-2</v>
      </c>
      <c r="BR161" s="66">
        <f t="shared" si="184"/>
        <v>2.3057273802112426</v>
      </c>
      <c r="BS161" s="67">
        <f t="shared" si="185"/>
        <v>0.99284936105776267</v>
      </c>
      <c r="BT161" s="67">
        <f t="shared" si="186"/>
        <v>0.50071499397784125</v>
      </c>
      <c r="BU161" s="67">
        <f t="shared" si="187"/>
        <v>1.0000608006063056</v>
      </c>
      <c r="BV161" s="67">
        <f t="shared" si="188"/>
        <v>3.210297285670797</v>
      </c>
      <c r="BW161" s="66">
        <f t="shared" si="189"/>
        <v>1030.693572914935</v>
      </c>
      <c r="BX161" s="66">
        <f t="shared" si="190"/>
        <v>378.69856131511233</v>
      </c>
      <c r="BY161" s="66">
        <f t="shared" si="191"/>
        <v>2.3921090976254968E-2</v>
      </c>
      <c r="BZ161" s="66">
        <f t="shared" si="192"/>
        <v>2.3057273802112426</v>
      </c>
      <c r="CA161" s="67">
        <f t="shared" si="193"/>
        <v>0.99284936105776267</v>
      </c>
      <c r="CB161" s="67">
        <f t="shared" si="194"/>
        <v>0.50071499397784125</v>
      </c>
      <c r="CC161" s="67">
        <f t="shared" si="195"/>
        <v>1.0000608006063056</v>
      </c>
      <c r="CD161" s="67">
        <f t="shared" si="196"/>
        <v>3.210297285670797</v>
      </c>
      <c r="CE161" s="66">
        <f t="shared" si="197"/>
        <v>1030.693572914935</v>
      </c>
      <c r="CF161" s="66">
        <f t="shared" si="198"/>
        <v>378.69856131511233</v>
      </c>
      <c r="CG161" s="66">
        <f t="shared" si="199"/>
        <v>2.3921090976254968E-2</v>
      </c>
      <c r="CH161" s="66">
        <f t="shared" si="200"/>
        <v>2.3057273802112426</v>
      </c>
      <c r="CI161" s="67">
        <f t="shared" si="201"/>
        <v>0.99284936105776267</v>
      </c>
      <c r="CJ161" s="67">
        <f t="shared" si="202"/>
        <v>0.50071499397784125</v>
      </c>
      <c r="CK161" s="67">
        <f t="shared" si="203"/>
        <v>1.0000608006063056</v>
      </c>
      <c r="CL161" s="67">
        <f t="shared" si="204"/>
        <v>3.210297285670797</v>
      </c>
      <c r="CM161" s="66">
        <f t="shared" si="205"/>
        <v>1030.693572914935</v>
      </c>
      <c r="CN161" s="66">
        <f t="shared" si="206"/>
        <v>378.69856131511233</v>
      </c>
      <c r="CO161" s="66">
        <f t="shared" si="207"/>
        <v>2.3921090976254968E-2</v>
      </c>
      <c r="CP161" s="66">
        <f t="shared" si="208"/>
        <v>2.3057273802112426</v>
      </c>
      <c r="CQ161" s="67">
        <f t="shared" si="209"/>
        <v>0.99284936105776267</v>
      </c>
      <c r="CR161" s="67">
        <f t="shared" si="210"/>
        <v>0.50071499397784125</v>
      </c>
      <c r="CS161" s="67">
        <f t="shared" si="211"/>
        <v>1.0000608006063056</v>
      </c>
      <c r="CT161" s="67">
        <f t="shared" si="212"/>
        <v>3.210297285670797</v>
      </c>
      <c r="CU161" s="66">
        <f t="shared" si="213"/>
        <v>1030.693572914935</v>
      </c>
      <c r="CV161" s="66">
        <f t="shared" si="214"/>
        <v>378.69856131511233</v>
      </c>
      <c r="CW161" s="66">
        <f t="shared" si="215"/>
        <v>2.3921090976254968E-2</v>
      </c>
      <c r="CX161" s="66">
        <f t="shared" si="216"/>
        <v>2.3057273802112426</v>
      </c>
      <c r="CY161" s="67">
        <f t="shared" si="217"/>
        <v>0.99284936105776267</v>
      </c>
      <c r="CZ161" s="67">
        <f t="shared" si="218"/>
        <v>0.50071499397784125</v>
      </c>
      <c r="DA161" s="67">
        <f t="shared" si="219"/>
        <v>1.0000608006063056</v>
      </c>
      <c r="DB161" s="67">
        <f t="shared" si="220"/>
        <v>3.210297285670797</v>
      </c>
      <c r="DC161" s="66">
        <f t="shared" si="221"/>
        <v>1030.693572914935</v>
      </c>
      <c r="DD161" s="66">
        <f t="shared" si="222"/>
        <v>378.69856131511233</v>
      </c>
      <c r="DE161" s="66">
        <f t="shared" si="223"/>
        <v>2.3921090976254968E-2</v>
      </c>
      <c r="DF161" s="66">
        <f t="shared" si="224"/>
        <v>2.3057273802112426</v>
      </c>
      <c r="DG161" s="67">
        <f t="shared" si="225"/>
        <v>0.99284936105776267</v>
      </c>
      <c r="DH161" s="67">
        <f t="shared" si="226"/>
        <v>0.50071499397784125</v>
      </c>
      <c r="DI161" s="67">
        <f t="shared" si="227"/>
        <v>1.0000608006063056</v>
      </c>
      <c r="DJ161" s="67">
        <f t="shared" si="228"/>
        <v>3.210297285670797</v>
      </c>
      <c r="DK161" s="66">
        <f t="shared" si="229"/>
        <v>1030.693572914935</v>
      </c>
      <c r="DL161" s="66">
        <f t="shared" si="230"/>
        <v>378.69856131511233</v>
      </c>
      <c r="DM161" s="66">
        <f t="shared" si="231"/>
        <v>2.3921090976254968E-2</v>
      </c>
      <c r="DN161" s="66">
        <f t="shared" si="232"/>
        <v>2.3057273802112426</v>
      </c>
      <c r="DO161" s="67">
        <f t="shared" si="233"/>
        <v>0.99284936105776267</v>
      </c>
      <c r="DP161" s="67">
        <f t="shared" si="234"/>
        <v>0.50071499397784125</v>
      </c>
      <c r="DQ161" s="67">
        <f t="shared" si="235"/>
        <v>1.0000608006063056</v>
      </c>
      <c r="DR161" s="67">
        <f t="shared" si="236"/>
        <v>3.210297285670797</v>
      </c>
      <c r="DS161" s="66">
        <f t="shared" si="237"/>
        <v>1030.693572914935</v>
      </c>
      <c r="DT161" s="66">
        <f t="shared" si="238"/>
        <v>378.69856131511233</v>
      </c>
      <c r="DU161" s="66">
        <f t="shared" si="239"/>
        <v>2.3921090976254968E-2</v>
      </c>
      <c r="DV161" s="66">
        <f t="shared" si="240"/>
        <v>2.3057273802112426</v>
      </c>
      <c r="DW161" s="67">
        <f t="shared" si="241"/>
        <v>0.99284936105776267</v>
      </c>
      <c r="DX161" s="67">
        <f t="shared" si="242"/>
        <v>0.50071499397784125</v>
      </c>
      <c r="DY161" s="67">
        <f t="shared" si="243"/>
        <v>1.0000608006063056</v>
      </c>
      <c r="DZ161" s="67">
        <f t="shared" si="244"/>
        <v>3.210297285670797</v>
      </c>
      <c r="EA161" s="66">
        <f t="shared" si="245"/>
        <v>1030.693572914935</v>
      </c>
      <c r="EB161" s="66">
        <f t="shared" si="246"/>
        <v>378.69856131511233</v>
      </c>
      <c r="EC161" s="66">
        <f t="shared" si="247"/>
        <v>2.3921090976254968E-2</v>
      </c>
      <c r="ED161" s="66">
        <f t="shared" si="248"/>
        <v>2.3057273802112426</v>
      </c>
      <c r="EE161" s="67">
        <f t="shared" si="249"/>
        <v>0.99284936105776267</v>
      </c>
      <c r="EF161" s="67">
        <f t="shared" si="250"/>
        <v>0.50071499397784125</v>
      </c>
      <c r="EG161" s="67">
        <f t="shared" si="251"/>
        <v>1.0000608006063056</v>
      </c>
      <c r="EH161" s="67">
        <f t="shared" si="252"/>
        <v>3.210297285670797</v>
      </c>
      <c r="EI161" s="66">
        <f t="shared" si="253"/>
        <v>1030.693572914935</v>
      </c>
      <c r="EJ161" s="66">
        <f t="shared" si="254"/>
        <v>378.69856131511233</v>
      </c>
      <c r="EK161" s="66">
        <f t="shared" si="255"/>
        <v>2.3921090976254968E-2</v>
      </c>
      <c r="EL161" s="66">
        <f t="shared" si="256"/>
        <v>2.3057273802112426</v>
      </c>
      <c r="EM161" s="67">
        <f t="shared" si="257"/>
        <v>0.99284936105776267</v>
      </c>
      <c r="EN161" s="67">
        <f t="shared" si="258"/>
        <v>0.50071499397784125</v>
      </c>
      <c r="EO161" s="67">
        <f t="shared" si="259"/>
        <v>1.0000608006063056</v>
      </c>
      <c r="EP161" s="67">
        <f t="shared" si="260"/>
        <v>3.210297285670797</v>
      </c>
      <c r="EQ161" s="66">
        <f t="shared" si="261"/>
        <v>0.97177326946939413</v>
      </c>
      <c r="ER161" s="66">
        <f t="shared" si="262"/>
        <v>105.54856131511235</v>
      </c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</row>
    <row r="162" spans="18:160" x14ac:dyDescent="0.25">
      <c r="S162" s="61">
        <v>1</v>
      </c>
      <c r="T162" s="64">
        <f t="shared" si="134"/>
        <v>379.22427839681131</v>
      </c>
      <c r="U162" s="61">
        <f t="shared" si="135"/>
        <v>2.3887929264688773E-2</v>
      </c>
      <c r="V162" s="61">
        <f t="shared" si="136"/>
        <v>2.3025309596797232</v>
      </c>
      <c r="W162" s="65">
        <f t="shared" si="137"/>
        <v>0.99285923848213753</v>
      </c>
      <c r="X162" s="65">
        <f t="shared" si="138"/>
        <v>0.50119537297117922</v>
      </c>
      <c r="Y162" s="65">
        <f t="shared" si="139"/>
        <v>1</v>
      </c>
      <c r="Z162" s="65">
        <f t="shared" si="140"/>
        <v>3.2475659990170205</v>
      </c>
      <c r="AA162" s="61">
        <f t="shared" si="141"/>
        <v>1050.089264</v>
      </c>
      <c r="AB162" s="61">
        <f t="shared" si="142"/>
        <v>379.22427839681131</v>
      </c>
      <c r="AC162" s="61">
        <f t="shared" si="143"/>
        <v>2.3887929264688773E-2</v>
      </c>
      <c r="AD162" s="61">
        <f t="shared" si="144"/>
        <v>2.3025309596797232</v>
      </c>
      <c r="AE162" s="65">
        <f t="shared" si="145"/>
        <v>0.99285923848213753</v>
      </c>
      <c r="AF162" s="65">
        <f t="shared" si="146"/>
        <v>0.50119537297117922</v>
      </c>
      <c r="AG162" s="65">
        <f t="shared" si="147"/>
        <v>1</v>
      </c>
      <c r="AH162" s="65">
        <f t="shared" si="148"/>
        <v>3.2475659990170205</v>
      </c>
      <c r="AI162" s="61">
        <f t="shared" si="149"/>
        <v>1050.089264</v>
      </c>
      <c r="AJ162" s="61">
        <f t="shared" si="150"/>
        <v>379.22427839681131</v>
      </c>
      <c r="AK162" s="61">
        <f t="shared" si="151"/>
        <v>2.3887929264688773E-2</v>
      </c>
      <c r="AL162" s="61">
        <f t="shared" si="152"/>
        <v>2.3025309596797232</v>
      </c>
      <c r="AM162" s="65">
        <f t="shared" si="153"/>
        <v>0.99285923848213753</v>
      </c>
      <c r="AN162" s="65">
        <f t="shared" si="154"/>
        <v>0.50119537297117922</v>
      </c>
      <c r="AO162" s="65">
        <f t="shared" si="155"/>
        <v>1</v>
      </c>
      <c r="AP162" s="65">
        <f t="shared" si="156"/>
        <v>3.2475659990170205</v>
      </c>
      <c r="AQ162" s="61">
        <f t="shared" si="157"/>
        <v>1050.089264</v>
      </c>
      <c r="AR162" s="61">
        <f t="shared" si="158"/>
        <v>379.22427839681131</v>
      </c>
      <c r="AS162" s="61">
        <f t="shared" si="159"/>
        <v>2.3887929264688773E-2</v>
      </c>
      <c r="AT162" s="61">
        <f t="shared" si="160"/>
        <v>2.3025309596797232</v>
      </c>
      <c r="AU162" s="65">
        <f t="shared" si="161"/>
        <v>0.99285923848213753</v>
      </c>
      <c r="AV162" s="65">
        <f t="shared" si="162"/>
        <v>0.50119537297117922</v>
      </c>
      <c r="AW162" s="65">
        <f t="shared" si="163"/>
        <v>1</v>
      </c>
      <c r="AX162" s="65">
        <f t="shared" si="164"/>
        <v>3.2475659990170205</v>
      </c>
      <c r="AY162" s="61">
        <f t="shared" si="165"/>
        <v>1050.089264</v>
      </c>
      <c r="AZ162" s="61">
        <f t="shared" si="166"/>
        <v>379.22427839681131</v>
      </c>
      <c r="BA162" s="61">
        <f t="shared" si="167"/>
        <v>2.3887929264688773E-2</v>
      </c>
      <c r="BB162" s="61">
        <f t="shared" si="168"/>
        <v>2.3025309596797232</v>
      </c>
      <c r="BC162" s="65">
        <f t="shared" si="169"/>
        <v>0.99285923848213753</v>
      </c>
      <c r="BD162" s="65">
        <f t="shared" si="170"/>
        <v>0.50119537297117922</v>
      </c>
      <c r="BE162" s="65">
        <f t="shared" si="171"/>
        <v>1</v>
      </c>
      <c r="BF162" s="65">
        <f t="shared" si="172"/>
        <v>3.2475659990170205</v>
      </c>
      <c r="BG162" s="61">
        <f t="shared" si="173"/>
        <v>1050.089264</v>
      </c>
      <c r="BH162" s="61">
        <f t="shared" si="174"/>
        <v>379.22427839681131</v>
      </c>
      <c r="BI162" s="61">
        <f t="shared" si="175"/>
        <v>2.3887929264688773E-2</v>
      </c>
      <c r="BJ162" s="61">
        <f t="shared" si="176"/>
        <v>2.3025309596797232</v>
      </c>
      <c r="BK162" s="65">
        <f t="shared" si="177"/>
        <v>0.99285923848213753</v>
      </c>
      <c r="BL162" s="65">
        <f t="shared" si="178"/>
        <v>0.50119537297117922</v>
      </c>
      <c r="BM162" s="65">
        <f t="shared" si="179"/>
        <v>1</v>
      </c>
      <c r="BN162" s="65">
        <f t="shared" si="180"/>
        <v>3.2475659990170205</v>
      </c>
      <c r="BO162" s="61">
        <f t="shared" si="181"/>
        <v>1050.089264</v>
      </c>
      <c r="BP162" s="61">
        <f t="shared" si="182"/>
        <v>379.22427839681131</v>
      </c>
      <c r="BQ162" s="61">
        <f t="shared" si="183"/>
        <v>2.3887929264688773E-2</v>
      </c>
      <c r="BR162" s="61">
        <f t="shared" si="184"/>
        <v>2.3025309596797232</v>
      </c>
      <c r="BS162" s="65">
        <f t="shared" si="185"/>
        <v>0.99285923848213753</v>
      </c>
      <c r="BT162" s="65">
        <f t="shared" si="186"/>
        <v>0.50119537297117922</v>
      </c>
      <c r="BU162" s="65">
        <f t="shared" si="187"/>
        <v>1</v>
      </c>
      <c r="BV162" s="65">
        <f t="shared" si="188"/>
        <v>3.2475659990170205</v>
      </c>
      <c r="BW162" s="61">
        <f t="shared" si="189"/>
        <v>1050.089264</v>
      </c>
      <c r="BX162" s="61">
        <f t="shared" si="190"/>
        <v>379.22427839681131</v>
      </c>
      <c r="BY162" s="61">
        <f t="shared" si="191"/>
        <v>2.3887929264688773E-2</v>
      </c>
      <c r="BZ162" s="61">
        <f t="shared" si="192"/>
        <v>2.3025309596797232</v>
      </c>
      <c r="CA162" s="65">
        <f t="shared" si="193"/>
        <v>0.99285923848213753</v>
      </c>
      <c r="CB162" s="65">
        <f t="shared" si="194"/>
        <v>0.50119537297117922</v>
      </c>
      <c r="CC162" s="65">
        <f t="shared" si="195"/>
        <v>1</v>
      </c>
      <c r="CD162" s="65">
        <f t="shared" si="196"/>
        <v>3.2475659990170205</v>
      </c>
      <c r="CE162" s="61">
        <f t="shared" si="197"/>
        <v>1050.089264</v>
      </c>
      <c r="CF162" s="61">
        <f t="shared" si="198"/>
        <v>379.22427839681131</v>
      </c>
      <c r="CG162" s="61">
        <f t="shared" si="199"/>
        <v>2.3887929264688773E-2</v>
      </c>
      <c r="CH162" s="61">
        <f t="shared" si="200"/>
        <v>2.3025309596797232</v>
      </c>
      <c r="CI162" s="65">
        <f t="shared" si="201"/>
        <v>0.99285923848213753</v>
      </c>
      <c r="CJ162" s="65">
        <f t="shared" si="202"/>
        <v>0.50119537297117922</v>
      </c>
      <c r="CK162" s="65">
        <f t="shared" si="203"/>
        <v>1</v>
      </c>
      <c r="CL162" s="65">
        <f t="shared" si="204"/>
        <v>3.2475659990170205</v>
      </c>
      <c r="CM162" s="61">
        <f t="shared" si="205"/>
        <v>1050.089264</v>
      </c>
      <c r="CN162" s="61">
        <f t="shared" si="206"/>
        <v>379.22427839681131</v>
      </c>
      <c r="CO162" s="61">
        <f t="shared" si="207"/>
        <v>2.3887929264688773E-2</v>
      </c>
      <c r="CP162" s="61">
        <f t="shared" si="208"/>
        <v>2.3025309596797232</v>
      </c>
      <c r="CQ162" s="65">
        <f t="shared" si="209"/>
        <v>0.99285923848213753</v>
      </c>
      <c r="CR162" s="65">
        <f t="shared" si="210"/>
        <v>0.50119537297117922</v>
      </c>
      <c r="CS162" s="65">
        <f t="shared" si="211"/>
        <v>1</v>
      </c>
      <c r="CT162" s="65">
        <f t="shared" si="212"/>
        <v>3.2475659990170205</v>
      </c>
      <c r="CU162" s="61">
        <f t="shared" si="213"/>
        <v>1050.089264</v>
      </c>
      <c r="CV162" s="61">
        <f t="shared" si="214"/>
        <v>379.22427839681131</v>
      </c>
      <c r="CW162" s="61">
        <f t="shared" si="215"/>
        <v>2.3887929264688773E-2</v>
      </c>
      <c r="CX162" s="61">
        <f t="shared" si="216"/>
        <v>2.3025309596797232</v>
      </c>
      <c r="CY162" s="65">
        <f t="shared" si="217"/>
        <v>0.99285923848213753</v>
      </c>
      <c r="CZ162" s="65">
        <f t="shared" si="218"/>
        <v>0.50119537297117922</v>
      </c>
      <c r="DA162" s="65">
        <f t="shared" si="219"/>
        <v>1</v>
      </c>
      <c r="DB162" s="65">
        <f t="shared" si="220"/>
        <v>3.2475659990170205</v>
      </c>
      <c r="DC162" s="61">
        <f t="shared" si="221"/>
        <v>1050.089264</v>
      </c>
      <c r="DD162" s="61">
        <f t="shared" si="222"/>
        <v>379.22427839681131</v>
      </c>
      <c r="DE162" s="61">
        <f t="shared" si="223"/>
        <v>2.3887929264688773E-2</v>
      </c>
      <c r="DF162" s="61">
        <f t="shared" si="224"/>
        <v>2.3025309596797232</v>
      </c>
      <c r="DG162" s="65">
        <f t="shared" si="225"/>
        <v>0.99285923848213753</v>
      </c>
      <c r="DH162" s="65">
        <f t="shared" si="226"/>
        <v>0.50119537297117922</v>
      </c>
      <c r="DI162" s="65">
        <f t="shared" si="227"/>
        <v>1</v>
      </c>
      <c r="DJ162" s="65">
        <f t="shared" si="228"/>
        <v>3.2475659990170205</v>
      </c>
      <c r="DK162" s="61">
        <f t="shared" si="229"/>
        <v>1050.089264</v>
      </c>
      <c r="DL162" s="61">
        <f t="shared" si="230"/>
        <v>379.22427839681131</v>
      </c>
      <c r="DM162" s="61">
        <f t="shared" si="231"/>
        <v>2.3887929264688773E-2</v>
      </c>
      <c r="DN162" s="61">
        <f t="shared" si="232"/>
        <v>2.3025309596797232</v>
      </c>
      <c r="DO162" s="65">
        <f t="shared" si="233"/>
        <v>0.99285923848213753</v>
      </c>
      <c r="DP162" s="65">
        <f t="shared" si="234"/>
        <v>0.50119537297117922</v>
      </c>
      <c r="DQ162" s="65">
        <f t="shared" si="235"/>
        <v>1</v>
      </c>
      <c r="DR162" s="65">
        <f t="shared" si="236"/>
        <v>3.2475659990170205</v>
      </c>
      <c r="DS162" s="61">
        <f t="shared" si="237"/>
        <v>1050.089264</v>
      </c>
      <c r="DT162" s="61">
        <f t="shared" si="238"/>
        <v>379.22427839681131</v>
      </c>
      <c r="DU162" s="61">
        <f t="shared" si="239"/>
        <v>2.3887929264688773E-2</v>
      </c>
      <c r="DV162" s="61">
        <f t="shared" si="240"/>
        <v>2.3025309596797232</v>
      </c>
      <c r="DW162" s="65">
        <f t="shared" si="241"/>
        <v>0.99285923848213753</v>
      </c>
      <c r="DX162" s="65">
        <f t="shared" si="242"/>
        <v>0.50119537297117922</v>
      </c>
      <c r="DY162" s="65">
        <f t="shared" si="243"/>
        <v>1</v>
      </c>
      <c r="DZ162" s="65">
        <f t="shared" si="244"/>
        <v>3.2475659990170205</v>
      </c>
      <c r="EA162" s="61">
        <f t="shared" si="245"/>
        <v>1050.089264</v>
      </c>
      <c r="EB162" s="61">
        <f t="shared" si="246"/>
        <v>379.22427839681131</v>
      </c>
      <c r="EC162" s="61">
        <f t="shared" si="247"/>
        <v>2.3887929264688773E-2</v>
      </c>
      <c r="ED162" s="61">
        <f t="shared" si="248"/>
        <v>2.3025309596797232</v>
      </c>
      <c r="EE162" s="65">
        <f t="shared" si="249"/>
        <v>0.99285923848213753</v>
      </c>
      <c r="EF162" s="65">
        <f t="shared" si="250"/>
        <v>0.50119537297117922</v>
      </c>
      <c r="EG162" s="65">
        <f t="shared" si="251"/>
        <v>1</v>
      </c>
      <c r="EH162" s="65">
        <f t="shared" si="252"/>
        <v>3.2475659990170205</v>
      </c>
      <c r="EI162" s="61">
        <f t="shared" si="253"/>
        <v>1050.089264</v>
      </c>
      <c r="EJ162" s="61">
        <f t="shared" si="254"/>
        <v>379.22427839681131</v>
      </c>
      <c r="EK162" s="61">
        <f t="shared" si="255"/>
        <v>2.3887929264688773E-2</v>
      </c>
      <c r="EL162" s="61">
        <f t="shared" si="256"/>
        <v>2.3025309596797232</v>
      </c>
      <c r="EM162" s="65">
        <f t="shared" si="257"/>
        <v>0.99285923848213753</v>
      </c>
      <c r="EN162" s="65">
        <f t="shared" si="258"/>
        <v>0.50119537297117922</v>
      </c>
      <c r="EO162" s="65">
        <f t="shared" si="259"/>
        <v>1</v>
      </c>
      <c r="EP162" s="65">
        <f t="shared" si="260"/>
        <v>3.2475659990170205</v>
      </c>
      <c r="EQ162" s="61">
        <f t="shared" si="261"/>
        <v>0.99999999999999867</v>
      </c>
      <c r="ER162" s="61">
        <f t="shared" si="262"/>
        <v>106.07427839681134</v>
      </c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</row>
    <row r="163" spans="18:160" x14ac:dyDescent="0.25">
      <c r="AB163" s="56">
        <f>ABS(SUM(AB62:AB162)-SUM(T62:T162))</f>
        <v>887.32321020666132</v>
      </c>
      <c r="AJ163" s="56">
        <f>ABS(SUM(AJ62:AJ162)-SUM(AB62:AB162))</f>
        <v>29.754187384532997</v>
      </c>
      <c r="AR163" s="56">
        <f>ABS(SUM(AR62:AR162)-SUM(AJ62:AJ162))</f>
        <v>1.1691598282486666</v>
      </c>
      <c r="AZ163" s="56">
        <f>ABS(SUM(AZ62:AZ162)-SUM(AR62:AR162))</f>
        <v>4.9073265879997052E-2</v>
      </c>
      <c r="BH163" s="63">
        <f>ABS(SUM(BH62:BH162)-SUM(AZ62:AZ162))</f>
        <v>2.174258857849054E-3</v>
      </c>
      <c r="BP163" s="63">
        <f>ABS(SUM(BP62:BP162)-SUM(BH62:BH162))</f>
        <v>1.0099384962813929E-4</v>
      </c>
      <c r="BX163" s="63">
        <f>ABS(SUM(BX62:BX162)-SUM(BP62:BP162))</f>
        <v>4.8859583330340683E-6</v>
      </c>
      <c r="CF163" s="63">
        <f>ABS(SUM(CF62:CF162)-SUM(BX62:BX162))</f>
        <v>2.4457403924316168E-7</v>
      </c>
      <c r="CN163" s="63">
        <f>ABS(SUM(CN62:CN162)-SUM(CF62:CF162))</f>
        <v>1.2587406672537327E-8</v>
      </c>
      <c r="CV163" s="63">
        <f>ABS(SUM(CV62:CV162)-SUM(CN62:CN162))</f>
        <v>6.6211214289069176E-10</v>
      </c>
      <c r="DD163" s="63">
        <f>ABS(SUM(DD62:DD162)-SUM(CV62:CV162))</f>
        <v>4.3655745685100555E-11</v>
      </c>
      <c r="DL163" s="63">
        <f>ABS(SUM(DL62:DL162)-SUM(DD62:DD162))</f>
        <v>0</v>
      </c>
      <c r="DT163" s="63">
        <f>ABS(SUM(DT62:DT162)-SUM(DL62:DL162))</f>
        <v>0</v>
      </c>
      <c r="EB163" s="63">
        <f>ABS(SUM(EB62:EB162)-SUM(DT62:DT162))</f>
        <v>0</v>
      </c>
      <c r="EJ163" s="63">
        <f>ABS(SUM(EJ62:EJ162)-SUM(EB62:EB162))</f>
        <v>0</v>
      </c>
    </row>
    <row r="164" spans="18:160" x14ac:dyDescent="0.25">
      <c r="R164" s="60" t="s">
        <v>606</v>
      </c>
      <c r="S164" s="53">
        <f>J16+273.15</f>
        <v>393.15</v>
      </c>
      <c r="T164" t="s">
        <v>10</v>
      </c>
    </row>
    <row r="165" spans="18:160" x14ac:dyDescent="0.25">
      <c r="S165" s="43">
        <v>1.9870000000000001</v>
      </c>
      <c r="T165" t="s">
        <v>575</v>
      </c>
    </row>
    <row r="166" spans="18:160" x14ac:dyDescent="0.25">
      <c r="S166" t="s">
        <v>607</v>
      </c>
      <c r="T166" s="15" t="s">
        <v>632</v>
      </c>
      <c r="U166" s="15" t="s">
        <v>631</v>
      </c>
      <c r="V166" s="15" t="s">
        <v>627</v>
      </c>
      <c r="W166" s="15" t="s">
        <v>628</v>
      </c>
      <c r="X166" s="15" t="s">
        <v>629</v>
      </c>
      <c r="Y166" s="15" t="s">
        <v>630</v>
      </c>
      <c r="Z166" t="s">
        <v>610</v>
      </c>
      <c r="AA166" t="s">
        <v>657</v>
      </c>
      <c r="AB166" t="s">
        <v>608</v>
      </c>
      <c r="AC166" t="s">
        <v>609</v>
      </c>
      <c r="AD166" t="s">
        <v>604</v>
      </c>
      <c r="AE166" t="s">
        <v>605</v>
      </c>
      <c r="AF166" t="s">
        <v>610</v>
      </c>
    </row>
    <row r="167" spans="18:160" x14ac:dyDescent="0.25">
      <c r="S167" s="61">
        <v>0</v>
      </c>
      <c r="T167" s="61">
        <f>$P$71/($S$59*$S$164)</f>
        <v>2.3041797628883816E-2</v>
      </c>
      <c r="U167" s="61">
        <f>$Q$71/($S$59*$S$164)</f>
        <v>2.2209732714507457</v>
      </c>
      <c r="V167" s="65">
        <f>EXP(-1*$P$70*T167)</f>
        <v>0.99311129735550641</v>
      </c>
      <c r="W167" s="65">
        <f>EXP(-1*$Q$70*U167)</f>
        <v>0.51360952488822886</v>
      </c>
      <c r="X167" s="65">
        <f>IF($P$61,1,EXP((1-S167)^2*(U167*W167^2/(S167+(1-S167)*W167)^2 + T167*V167/(1-S167+S167*V167)^2)))</f>
        <v>9.4296251115971081</v>
      </c>
      <c r="Y167" s="65">
        <f>IF($P$61,1,EXP(S167^2*(T167*V167^2/(1-S167+(S167)*V167)^2+U167*W167/(S167+(1-S167)*W167)^2)))</f>
        <v>1</v>
      </c>
      <c r="Z167" s="64">
        <f>S167*X167*EXP($P$64-$P$65/($P$66+$S$164))</f>
        <v>0</v>
      </c>
      <c r="AA167" s="64">
        <f>(1-S167)*Y167*EXP($Q$64-$Q$65/($Q$66+$S$164))</f>
        <v>1488.9816502454937</v>
      </c>
      <c r="AB167" s="61">
        <f>Z167/(Z167+AA167)</f>
        <v>0</v>
      </c>
      <c r="AC167" s="61">
        <f>(Z167+AA167)/750.06376</f>
        <v>1.9851401036166494</v>
      </c>
      <c r="AD167" s="50">
        <f>IF(P59,S167,"")</f>
        <v>0</v>
      </c>
      <c r="AE167" s="50">
        <f>IF(P59,AB167,"")</f>
        <v>0</v>
      </c>
      <c r="AF167" s="50">
        <f>IF(P59,AC167,"")</f>
        <v>1.9851401036166494</v>
      </c>
    </row>
    <row r="168" spans="18:160" x14ac:dyDescent="0.25">
      <c r="S168" s="66">
        <v>0.01</v>
      </c>
      <c r="T168" s="66">
        <f t="shared" ref="T168:T231" si="263">$P$71/($S$59*$S$164)</f>
        <v>2.3041797628883816E-2</v>
      </c>
      <c r="U168" s="66">
        <f t="shared" ref="U168:U231" si="264">$Q$71/($S$59*$S$164)</f>
        <v>2.2209732714507457</v>
      </c>
      <c r="V168" s="67">
        <f t="shared" ref="V168:V231" si="265">EXP(-1*$P$70*T168)</f>
        <v>0.99311129735550641</v>
      </c>
      <c r="W168" s="67">
        <f t="shared" ref="W168:W231" si="266">EXP(-1*$Q$70*U168)</f>
        <v>0.51360952488822886</v>
      </c>
      <c r="X168" s="67">
        <f t="shared" ref="X168:X231" si="267">IF($P$61,1,EXP((1-S168)^2*(U168*W168^2/(S168+(1-S168)*W168)^2 + T168*V168/(1-S168+S168*V168)^2)))</f>
        <v>8.6586316855696204</v>
      </c>
      <c r="Y168" s="67">
        <f t="shared" ref="Y168:Y231" si="268">IF($P$61,1,EXP(S168^2*(T168*V168^2/(1-S168+(S168)*V168)^2+U168*W168/(S168+(1-S168)*W168)^2)))</f>
        <v>1.0004267130762892</v>
      </c>
      <c r="Z168" s="90">
        <f t="shared" ref="Z168:Z231" si="269">S168*X168*EXP($P$64-$P$65/($P$66+$S$164))</f>
        <v>145.62815483344573</v>
      </c>
      <c r="AA168" s="90">
        <f t="shared" ref="AA168:AA231" si="270">(1-S168)*Y168*EXP($Q$64-$Q$65/($Q$66+$S$164))</f>
        <v>1474.7208480041481</v>
      </c>
      <c r="AB168" s="66">
        <f t="shared" ref="AB168:AB231" si="271">Z168/(Z168+AA168)</f>
        <v>8.9874560714030272E-2</v>
      </c>
      <c r="AC168" s="66">
        <f t="shared" ref="AC168:AC231" si="272">(Z168+AA168)/750.06376</f>
        <v>2.1602816843698647</v>
      </c>
      <c r="AD168" s="50">
        <f>IF(P59,S177,"")</f>
        <v>0.1</v>
      </c>
      <c r="AE168" s="50">
        <f>IF(P59,AB177,"")</f>
        <v>0.35618614153828998</v>
      </c>
      <c r="AF168" s="50">
        <f>IF(P59,AC177,"")</f>
        <v>2.8776862764201008</v>
      </c>
    </row>
    <row r="169" spans="18:160" x14ac:dyDescent="0.25">
      <c r="S169" s="66">
        <v>0.02</v>
      </c>
      <c r="T169" s="66">
        <f t="shared" si="263"/>
        <v>2.3041797628883816E-2</v>
      </c>
      <c r="U169" s="66">
        <f t="shared" si="264"/>
        <v>2.2209732714507457</v>
      </c>
      <c r="V169" s="67">
        <f t="shared" si="265"/>
        <v>0.99311129735550641</v>
      </c>
      <c r="W169" s="67">
        <f t="shared" si="266"/>
        <v>0.51360952488822886</v>
      </c>
      <c r="X169" s="67">
        <f t="shared" si="267"/>
        <v>7.97606595211077</v>
      </c>
      <c r="Y169" s="67">
        <f t="shared" si="268"/>
        <v>1.0016764885895955</v>
      </c>
      <c r="Z169" s="90">
        <f t="shared" si="269"/>
        <v>268.29637975514567</v>
      </c>
      <c r="AA169" s="90">
        <f t="shared" si="270"/>
        <v>1461.6483527724022</v>
      </c>
      <c r="AB169" s="66">
        <f t="shared" si="271"/>
        <v>0.15508956714654656</v>
      </c>
      <c r="AC169" s="66">
        <f t="shared" si="272"/>
        <v>2.3063969022147499</v>
      </c>
      <c r="AD169" s="50">
        <f>IF(P59,S187,"")</f>
        <v>0.2</v>
      </c>
      <c r="AE169" s="50">
        <f>IF(P59,AB187,"")</f>
        <v>0.40897700964893147</v>
      </c>
      <c r="AF169" s="50">
        <f>IF(P59,AC187,"")</f>
        <v>3.0392965604126538</v>
      </c>
    </row>
    <row r="170" spans="18:160" x14ac:dyDescent="0.25">
      <c r="S170" s="66">
        <v>0.03</v>
      </c>
      <c r="T170" s="66">
        <f t="shared" si="263"/>
        <v>2.3041797628883816E-2</v>
      </c>
      <c r="U170" s="66">
        <f t="shared" si="264"/>
        <v>2.2209732714507457</v>
      </c>
      <c r="V170" s="67">
        <f t="shared" si="265"/>
        <v>0.99311129735550641</v>
      </c>
      <c r="W170" s="67">
        <f t="shared" si="266"/>
        <v>0.51360952488822886</v>
      </c>
      <c r="X170" s="67">
        <f t="shared" si="267"/>
        <v>7.3697972900013013</v>
      </c>
      <c r="Y170" s="67">
        <f t="shared" si="268"/>
        <v>1.0037070805928734</v>
      </c>
      <c r="Z170" s="90">
        <f t="shared" si="269"/>
        <v>371.85435983889391</v>
      </c>
      <c r="AA170" s="90">
        <f t="shared" si="270"/>
        <v>1449.6663824675354</v>
      </c>
      <c r="AB170" s="66">
        <f t="shared" si="271"/>
        <v>0.20414500433744601</v>
      </c>
      <c r="AC170" s="66">
        <f t="shared" si="272"/>
        <v>2.4284878692265166</v>
      </c>
      <c r="AD170" s="50">
        <f>IF(P59,S197,"")</f>
        <v>0.3</v>
      </c>
      <c r="AE170" s="50">
        <f>IF(P59,AB197,"")</f>
        <v>0.42744141495848842</v>
      </c>
      <c r="AF170" s="50">
        <f>IF(P59,AC197,"")</f>
        <v>3.0793897998373416</v>
      </c>
    </row>
    <row r="171" spans="18:160" x14ac:dyDescent="0.25">
      <c r="S171" s="66">
        <v>0.04</v>
      </c>
      <c r="T171" s="66">
        <f t="shared" si="263"/>
        <v>2.3041797628883816E-2</v>
      </c>
      <c r="U171" s="66">
        <f t="shared" si="264"/>
        <v>2.2209732714507457</v>
      </c>
      <c r="V171" s="67">
        <f t="shared" si="265"/>
        <v>0.99311129735550641</v>
      </c>
      <c r="W171" s="67">
        <f t="shared" si="266"/>
        <v>0.51360952488822886</v>
      </c>
      <c r="X171" s="67">
        <f t="shared" si="267"/>
        <v>6.8295984822635507</v>
      </c>
      <c r="Y171" s="67">
        <f t="shared" si="268"/>
        <v>1.0064802561284567</v>
      </c>
      <c r="Z171" s="90">
        <f t="shared" si="269"/>
        <v>459.46374038886597</v>
      </c>
      <c r="AA171" s="90">
        <f t="shared" si="270"/>
        <v>1438.6854074012704</v>
      </c>
      <c r="AB171" s="66">
        <f t="shared" si="271"/>
        <v>0.24205881867807014</v>
      </c>
      <c r="AC171" s="66">
        <f t="shared" si="272"/>
        <v>2.5306503913615774</v>
      </c>
      <c r="AD171" s="50">
        <f>IF(P59,S207,"")</f>
        <v>0.4</v>
      </c>
      <c r="AE171" s="50">
        <f>IF(P59,AB207,"")</f>
        <v>0.44463320542511514</v>
      </c>
      <c r="AF171" s="50">
        <f>IF(P59,AC207,"")</f>
        <v>3.0974644886650347</v>
      </c>
    </row>
    <row r="172" spans="18:160" x14ac:dyDescent="0.25">
      <c r="S172" s="66">
        <v>0.05</v>
      </c>
      <c r="T172" s="66">
        <f t="shared" si="263"/>
        <v>2.3041797628883816E-2</v>
      </c>
      <c r="U172" s="66">
        <f t="shared" si="264"/>
        <v>2.2209732714507457</v>
      </c>
      <c r="V172" s="67">
        <f t="shared" si="265"/>
        <v>0.99311129735550641</v>
      </c>
      <c r="W172" s="67">
        <f t="shared" si="266"/>
        <v>0.51360952488822886</v>
      </c>
      <c r="X172" s="67">
        <f t="shared" si="267"/>
        <v>6.346813498655095</v>
      </c>
      <c r="Y172" s="67">
        <f t="shared" si="268"/>
        <v>1.0099613621545134</v>
      </c>
      <c r="Z172" s="90">
        <f t="shared" si="269"/>
        <v>533.73025464377565</v>
      </c>
      <c r="AA172" s="90">
        <f t="shared" si="270"/>
        <v>1428.6232389197633</v>
      </c>
      <c r="AB172" s="66">
        <f t="shared" si="271"/>
        <v>0.27198476543313682</v>
      </c>
      <c r="AC172" s="66">
        <f t="shared" si="272"/>
        <v>2.6162489087108258</v>
      </c>
      <c r="AD172" s="50">
        <f>IF(P59,S217,"")</f>
        <v>0.5</v>
      </c>
      <c r="AE172" s="50">
        <f>IF(P59,AB217,"")</f>
        <v>0.46995734700432318</v>
      </c>
      <c r="AF172" s="50">
        <f>IF(P59,AC217,"")</f>
        <v>3.0986556089022814</v>
      </c>
    </row>
    <row r="173" spans="18:160" x14ac:dyDescent="0.25">
      <c r="S173" s="66">
        <v>0.06</v>
      </c>
      <c r="T173" s="66">
        <f t="shared" si="263"/>
        <v>2.3041797628883816E-2</v>
      </c>
      <c r="U173" s="66">
        <f t="shared" si="264"/>
        <v>2.2209732714507457</v>
      </c>
      <c r="V173" s="67">
        <f t="shared" si="265"/>
        <v>0.99311129735550641</v>
      </c>
      <c r="W173" s="67">
        <f t="shared" si="266"/>
        <v>0.51360952488822886</v>
      </c>
      <c r="X173" s="67">
        <f t="shared" si="267"/>
        <v>5.914088617889977</v>
      </c>
      <c r="Y173" s="67">
        <f t="shared" si="268"/>
        <v>1.0141189454068427</v>
      </c>
      <c r="Z173" s="90">
        <f t="shared" si="269"/>
        <v>596.80871820439938</v>
      </c>
      <c r="AA173" s="90">
        <f t="shared" si="270"/>
        <v>1419.4042308244741</v>
      </c>
      <c r="AB173" s="66">
        <f t="shared" si="271"/>
        <v>0.29600480370481574</v>
      </c>
      <c r="AC173" s="66">
        <f t="shared" si="272"/>
        <v>2.6880554114877828</v>
      </c>
      <c r="AD173" s="50">
        <f>IF(P59,S227,"")</f>
        <v>0.6</v>
      </c>
      <c r="AE173" s="50">
        <f>IF(P59,AB227,"")</f>
        <v>0.50855419114901601</v>
      </c>
      <c r="AF173" s="50">
        <f>IF(P59,AC227,"")</f>
        <v>3.0680998058041995</v>
      </c>
    </row>
    <row r="174" spans="18:160" x14ac:dyDescent="0.25">
      <c r="S174" s="66">
        <v>7.0000000000000007E-2</v>
      </c>
      <c r="T174" s="66">
        <f t="shared" si="263"/>
        <v>2.3041797628883816E-2</v>
      </c>
      <c r="U174" s="66">
        <f t="shared" si="264"/>
        <v>2.2209732714507457</v>
      </c>
      <c r="V174" s="67">
        <f t="shared" si="265"/>
        <v>0.99311129735550641</v>
      </c>
      <c r="W174" s="67">
        <f t="shared" si="266"/>
        <v>0.51360952488822886</v>
      </c>
      <c r="X174" s="67">
        <f t="shared" si="267"/>
        <v>5.5251538674272433</v>
      </c>
      <c r="Y174" s="67">
        <f t="shared" si="268"/>
        <v>1.0189244179714967</v>
      </c>
      <c r="Z174" s="90">
        <f t="shared" si="269"/>
        <v>650.48681416682894</v>
      </c>
      <c r="AA174" s="90">
        <f t="shared" si="270"/>
        <v>1410.9585780523641</v>
      </c>
      <c r="AB174" s="66">
        <f t="shared" si="271"/>
        <v>0.31554889429623212</v>
      </c>
      <c r="AC174" s="66">
        <f t="shared" si="272"/>
        <v>2.7483602090296873</v>
      </c>
      <c r="AD174" s="50">
        <f>IF(P59,S237,"")</f>
        <v>0.7</v>
      </c>
      <c r="AE174" s="50">
        <f>IF(P59,AB237,"")</f>
        <v>0.56610772432852186</v>
      </c>
      <c r="AF174" s="50">
        <f>IF(P59,AC237,"")</f>
        <v>2.9867110949331082</v>
      </c>
    </row>
    <row r="175" spans="18:160" x14ac:dyDescent="0.25">
      <c r="S175" s="66">
        <v>0.08</v>
      </c>
      <c r="T175" s="66">
        <f t="shared" si="263"/>
        <v>2.3041797628883816E-2</v>
      </c>
      <c r="U175" s="66">
        <f t="shared" si="264"/>
        <v>2.2209732714507457</v>
      </c>
      <c r="V175" s="67">
        <f t="shared" si="265"/>
        <v>0.99311129735550641</v>
      </c>
      <c r="W175" s="67">
        <f t="shared" si="266"/>
        <v>0.51360952488822886</v>
      </c>
      <c r="X175" s="67">
        <f t="shared" si="267"/>
        <v>5.1746446177822207</v>
      </c>
      <c r="Y175" s="67">
        <f t="shared" si="268"/>
        <v>1.0243517624271581</v>
      </c>
      <c r="Z175" s="90">
        <f t="shared" si="269"/>
        <v>696.2522254987183</v>
      </c>
      <c r="AA175" s="90">
        <f t="shared" si="270"/>
        <v>1403.2216994386163</v>
      </c>
      <c r="AB175" s="66">
        <f t="shared" si="271"/>
        <v>0.33163175652181537</v>
      </c>
      <c r="AC175" s="66">
        <f t="shared" si="272"/>
        <v>2.7990606091105303</v>
      </c>
      <c r="AD175" s="50">
        <f>IF(P59,S247,"")</f>
        <v>0.8</v>
      </c>
      <c r="AE175" s="50">
        <f>IF(P59,AB247,"")</f>
        <v>0.65185823255076281</v>
      </c>
      <c r="AF175" s="50">
        <f>IF(P59,AC247,"")</f>
        <v>2.8348245782144348</v>
      </c>
    </row>
    <row r="176" spans="18:160" x14ac:dyDescent="0.25">
      <c r="S176" s="66">
        <v>0.09</v>
      </c>
      <c r="T176" s="66">
        <f t="shared" si="263"/>
        <v>2.3041797628883816E-2</v>
      </c>
      <c r="U176" s="66">
        <f t="shared" si="264"/>
        <v>2.2209732714507457</v>
      </c>
      <c r="V176" s="67">
        <f t="shared" si="265"/>
        <v>0.99311129735550641</v>
      </c>
      <c r="W176" s="67">
        <f t="shared" si="266"/>
        <v>0.51360952488822886</v>
      </c>
      <c r="X176" s="67">
        <f t="shared" si="267"/>
        <v>4.8579553621013636</v>
      </c>
      <c r="Y176" s="67">
        <f t="shared" si="268"/>
        <v>1.0303772713233537</v>
      </c>
      <c r="Z176" s="90">
        <f t="shared" si="269"/>
        <v>735.34663582306177</v>
      </c>
      <c r="AA176" s="90">
        <f t="shared" si="270"/>
        <v>1396.1336933457515</v>
      </c>
      <c r="AB176" s="66">
        <f t="shared" si="271"/>
        <v>0.34499339532249673</v>
      </c>
      <c r="AC176" s="66">
        <f t="shared" si="272"/>
        <v>2.8417321870994181</v>
      </c>
      <c r="AD176" s="50">
        <f>IF(P59,S257,"")</f>
        <v>0.9</v>
      </c>
      <c r="AE176" s="50">
        <f>IF(P59,AB257,"")</f>
        <v>0.78351059108479815</v>
      </c>
      <c r="AF176" s="50">
        <f>IF(P59,AC257,"")</f>
        <v>2.5930293553992994</v>
      </c>
    </row>
    <row r="177" spans="19:32" x14ac:dyDescent="0.25">
      <c r="S177" s="61">
        <v>0.1</v>
      </c>
      <c r="T177" s="61">
        <f t="shared" si="263"/>
        <v>2.3041797628883816E-2</v>
      </c>
      <c r="U177" s="61">
        <f t="shared" si="264"/>
        <v>2.2209732714507457</v>
      </c>
      <c r="V177" s="65">
        <f t="shared" si="265"/>
        <v>0.99311129735550641</v>
      </c>
      <c r="W177" s="65">
        <f t="shared" si="266"/>
        <v>0.51360952488822886</v>
      </c>
      <c r="X177" s="65">
        <f t="shared" si="267"/>
        <v>4.5711194032999893</v>
      </c>
      <c r="Y177" s="65">
        <f t="shared" si="268"/>
        <v>1.0369793165222301</v>
      </c>
      <c r="Z177" s="64">
        <f t="shared" si="269"/>
        <v>768.80933200491711</v>
      </c>
      <c r="AA177" s="64">
        <f t="shared" si="270"/>
        <v>1389.638856587143</v>
      </c>
      <c r="AB177" s="61">
        <f t="shared" si="271"/>
        <v>0.35618614153828998</v>
      </c>
      <c r="AC177" s="61">
        <f t="shared" si="272"/>
        <v>2.8776862764201008</v>
      </c>
      <c r="AD177" s="50">
        <f>IF(P59,S267,"")</f>
        <v>1</v>
      </c>
      <c r="AE177" s="50">
        <f>IF(P59,AB267,"")</f>
        <v>1</v>
      </c>
      <c r="AF177" s="50">
        <f>IF(P59,AC267,"")</f>
        <v>2.242321586733877</v>
      </c>
    </row>
    <row r="178" spans="19:32" x14ac:dyDescent="0.25">
      <c r="S178" s="66">
        <v>0.11</v>
      </c>
      <c r="T178" s="66">
        <f t="shared" si="263"/>
        <v>2.3041797628883816E-2</v>
      </c>
      <c r="U178" s="66">
        <f t="shared" si="264"/>
        <v>2.2209732714507457</v>
      </c>
      <c r="V178" s="67">
        <f t="shared" si="265"/>
        <v>0.99311129735550641</v>
      </c>
      <c r="W178" s="67">
        <f t="shared" si="266"/>
        <v>0.51360952488822886</v>
      </c>
      <c r="X178" s="67">
        <f t="shared" si="267"/>
        <v>4.3107094815844267</v>
      </c>
      <c r="Y178" s="67">
        <f t="shared" si="268"/>
        <v>1.0441381445728999</v>
      </c>
      <c r="Z178" s="90">
        <f t="shared" si="269"/>
        <v>797.51253972338179</v>
      </c>
      <c r="AA178" s="90">
        <f t="shared" si="270"/>
        <v>1383.6852584554777</v>
      </c>
      <c r="AB178" s="66">
        <f t="shared" si="271"/>
        <v>0.36563054501029041</v>
      </c>
      <c r="AC178" s="66">
        <f t="shared" si="272"/>
        <v>2.9080165107281806</v>
      </c>
    </row>
    <row r="179" spans="19:32" x14ac:dyDescent="0.25">
      <c r="S179" s="66">
        <v>0.12</v>
      </c>
      <c r="T179" s="66">
        <f t="shared" si="263"/>
        <v>2.3041797628883816E-2</v>
      </c>
      <c r="U179" s="66">
        <f t="shared" si="264"/>
        <v>2.2209732714507457</v>
      </c>
      <c r="V179" s="67">
        <f t="shared" si="265"/>
        <v>0.99311129735550641</v>
      </c>
      <c r="W179" s="67">
        <f t="shared" si="266"/>
        <v>0.51360952488822886</v>
      </c>
      <c r="X179" s="67">
        <f t="shared" si="267"/>
        <v>4.073755395187173</v>
      </c>
      <c r="Y179" s="67">
        <f t="shared" si="268"/>
        <v>1.0518356948286889</v>
      </c>
      <c r="Z179" s="90">
        <f t="shared" si="269"/>
        <v>822.19016073767705</v>
      </c>
      <c r="AA179" s="90">
        <f t="shared" si="270"/>
        <v>1378.2243628323602</v>
      </c>
      <c r="AB179" s="66">
        <f t="shared" si="271"/>
        <v>0.37365239682372398</v>
      </c>
      <c r="AC179" s="66">
        <f t="shared" si="272"/>
        <v>2.933636633197739</v>
      </c>
    </row>
    <row r="180" spans="19:32" x14ac:dyDescent="0.25">
      <c r="S180" s="66">
        <v>0.13</v>
      </c>
      <c r="T180" s="66">
        <f t="shared" si="263"/>
        <v>2.3041797628883816E-2</v>
      </c>
      <c r="U180" s="66">
        <f t="shared" si="264"/>
        <v>2.2209732714507457</v>
      </c>
      <c r="V180" s="67">
        <f t="shared" si="265"/>
        <v>0.99311129735550641</v>
      </c>
      <c r="W180" s="67">
        <f t="shared" si="266"/>
        <v>0.51360952488822886</v>
      </c>
      <c r="X180" s="67">
        <f t="shared" si="267"/>
        <v>3.8576754645922571</v>
      </c>
      <c r="Y180" s="67">
        <f t="shared" si="268"/>
        <v>1.0600554374758091</v>
      </c>
      <c r="Z180" s="90">
        <f t="shared" si="269"/>
        <v>843.46122381948669</v>
      </c>
      <c r="AA180" s="90">
        <f t="shared" si="270"/>
        <v>1373.2106923406618</v>
      </c>
      <c r="AB180" s="66">
        <f t="shared" si="271"/>
        <v>0.38050792165968367</v>
      </c>
      <c r="AC180" s="66">
        <f t="shared" si="272"/>
        <v>2.9553113140143559</v>
      </c>
    </row>
    <row r="181" spans="19:32" x14ac:dyDescent="0.25">
      <c r="S181" s="66">
        <v>0.14000000000000001</v>
      </c>
      <c r="T181" s="66">
        <f t="shared" si="263"/>
        <v>2.3041797628883816E-2</v>
      </c>
      <c r="U181" s="66">
        <f t="shared" si="264"/>
        <v>2.2209732714507457</v>
      </c>
      <c r="V181" s="67">
        <f t="shared" si="265"/>
        <v>0.99311129735550641</v>
      </c>
      <c r="W181" s="67">
        <f t="shared" si="266"/>
        <v>0.51360952488822886</v>
      </c>
      <c r="X181" s="67">
        <f t="shared" si="267"/>
        <v>3.6602193166881341</v>
      </c>
      <c r="Y181" s="67">
        <f t="shared" si="268"/>
        <v>1.0687822290307218</v>
      </c>
      <c r="Z181" s="90">
        <f t="shared" si="269"/>
        <v>861.84908496422247</v>
      </c>
      <c r="AA181" s="90">
        <f t="shared" si="270"/>
        <v>1368.6015293362905</v>
      </c>
      <c r="AB181" s="66">
        <f t="shared" si="271"/>
        <v>0.3864013304928095</v>
      </c>
      <c r="AC181" s="66">
        <f t="shared" si="272"/>
        <v>2.9736813498368631</v>
      </c>
    </row>
    <row r="182" spans="19:32" x14ac:dyDescent="0.25">
      <c r="S182" s="66">
        <v>0.15</v>
      </c>
      <c r="T182" s="66">
        <f t="shared" si="263"/>
        <v>2.3041797628883816E-2</v>
      </c>
      <c r="U182" s="66">
        <f t="shared" si="264"/>
        <v>2.2209732714507457</v>
      </c>
      <c r="V182" s="67">
        <f t="shared" si="265"/>
        <v>0.99311129735550641</v>
      </c>
      <c r="W182" s="67">
        <f t="shared" si="266"/>
        <v>0.51360952488822886</v>
      </c>
      <c r="X182" s="67">
        <f t="shared" si="267"/>
        <v>3.4794199590215138</v>
      </c>
      <c r="Y182" s="67">
        <f t="shared" si="268"/>
        <v>1.0780021831941451</v>
      </c>
      <c r="Z182" s="90">
        <f t="shared" si="269"/>
        <v>877.79719750771278</v>
      </c>
      <c r="AA182" s="90">
        <f t="shared" si="270"/>
        <v>1364.3566492455636</v>
      </c>
      <c r="AB182" s="66">
        <f t="shared" si="271"/>
        <v>0.39149730906235375</v>
      </c>
      <c r="AC182" s="66">
        <f t="shared" si="272"/>
        <v>2.9892843333122459</v>
      </c>
    </row>
    <row r="183" spans="19:32" x14ac:dyDescent="0.25">
      <c r="S183" s="66">
        <v>0.16</v>
      </c>
      <c r="T183" s="66">
        <f t="shared" si="263"/>
        <v>2.3041797628883816E-2</v>
      </c>
      <c r="U183" s="66">
        <f t="shared" si="264"/>
        <v>2.2209732714507457</v>
      </c>
      <c r="V183" s="67">
        <f t="shared" si="265"/>
        <v>0.99311129735550641</v>
      </c>
      <c r="W183" s="67">
        <f t="shared" si="266"/>
        <v>0.51360952488822886</v>
      </c>
      <c r="X183" s="67">
        <f t="shared" si="267"/>
        <v>3.3135535052369032</v>
      </c>
      <c r="Y183" s="67">
        <f t="shared" si="268"/>
        <v>1.08770255523158</v>
      </c>
      <c r="Z183" s="90">
        <f t="shared" si="269"/>
        <v>891.68210485498025</v>
      </c>
      <c r="AA183" s="90">
        <f t="shared" si="270"/>
        <v>1360.4380823585648</v>
      </c>
      <c r="AB183" s="66">
        <f t="shared" si="271"/>
        <v>0.39593007065853864</v>
      </c>
      <c r="AC183" s="66">
        <f t="shared" si="272"/>
        <v>3.0025716576595372</v>
      </c>
    </row>
    <row r="184" spans="19:32" x14ac:dyDescent="0.25">
      <c r="S184" s="66">
        <v>0.17</v>
      </c>
      <c r="T184" s="66">
        <f t="shared" si="263"/>
        <v>2.3041797628883816E-2</v>
      </c>
      <c r="U184" s="66">
        <f t="shared" si="264"/>
        <v>2.2209732714507457</v>
      </c>
      <c r="V184" s="67">
        <f t="shared" si="265"/>
        <v>0.99311129735550641</v>
      </c>
      <c r="W184" s="67">
        <f t="shared" si="266"/>
        <v>0.51360952488822886</v>
      </c>
      <c r="X184" s="67">
        <f t="shared" si="267"/>
        <v>3.1611052235171764</v>
      </c>
      <c r="Y184" s="67">
        <f t="shared" si="268"/>
        <v>1.0978716382911826</v>
      </c>
      <c r="Z184" s="90">
        <f t="shared" si="269"/>
        <v>903.82417685469568</v>
      </c>
      <c r="AA184" s="90">
        <f t="shared" si="270"/>
        <v>1356.8099007046389</v>
      </c>
      <c r="AB184" s="66">
        <f t="shared" si="271"/>
        <v>0.39981002933057536</v>
      </c>
      <c r="AC184" s="66">
        <f t="shared" si="272"/>
        <v>3.0139225464770281</v>
      </c>
    </row>
    <row r="185" spans="19:32" x14ac:dyDescent="0.25">
      <c r="S185" s="66">
        <v>0.18</v>
      </c>
      <c r="T185" s="66">
        <f t="shared" si="263"/>
        <v>2.3041797628883816E-2</v>
      </c>
      <c r="U185" s="66">
        <f t="shared" si="264"/>
        <v>2.2209732714507457</v>
      </c>
      <c r="V185" s="67">
        <f t="shared" si="265"/>
        <v>0.99311129735550641</v>
      </c>
      <c r="W185" s="67">
        <f t="shared" si="266"/>
        <v>0.51360952488822886</v>
      </c>
      <c r="X185" s="67">
        <f t="shared" si="267"/>
        <v>3.0207408277896817</v>
      </c>
      <c r="Y185" s="67">
        <f t="shared" si="268"/>
        <v>1.1084986702761723</v>
      </c>
      <c r="Z185" s="90">
        <f t="shared" si="269"/>
        <v>914.49650720860814</v>
      </c>
      <c r="AA185" s="90">
        <f t="shared" si="270"/>
        <v>1353.4380270774554</v>
      </c>
      <c r="AB185" s="66">
        <f t="shared" si="271"/>
        <v>0.40322879403416639</v>
      </c>
      <c r="AC185" s="66">
        <f t="shared" si="272"/>
        <v>3.0236556613347956</v>
      </c>
    </row>
    <row r="186" spans="19:32" x14ac:dyDescent="0.25">
      <c r="S186" s="66">
        <v>0.19</v>
      </c>
      <c r="T186" s="66">
        <f t="shared" si="263"/>
        <v>2.3041797628883816E-2</v>
      </c>
      <c r="U186" s="66">
        <f t="shared" si="264"/>
        <v>2.2209732714507457</v>
      </c>
      <c r="V186" s="67">
        <f t="shared" si="265"/>
        <v>0.99311129735550641</v>
      </c>
      <c r="W186" s="67">
        <f t="shared" si="266"/>
        <v>0.51360952488822886</v>
      </c>
      <c r="X186" s="67">
        <f t="shared" si="267"/>
        <v>2.8912821300567697</v>
      </c>
      <c r="Y186" s="67">
        <f t="shared" si="268"/>
        <v>1.1195737500661258</v>
      </c>
      <c r="Z186" s="90">
        <f t="shared" si="269"/>
        <v>923.93230742118897</v>
      </c>
      <c r="AA186" s="90">
        <f t="shared" si="270"/>
        <v>1350.2900636554468</v>
      </c>
      <c r="AB186" s="66">
        <f t="shared" si="271"/>
        <v>0.40626295791109984</v>
      </c>
      <c r="AC186" s="66">
        <f t="shared" si="272"/>
        <v>3.0320387310495254</v>
      </c>
    </row>
    <row r="187" spans="19:32" x14ac:dyDescent="0.25">
      <c r="S187" s="61">
        <v>0.2</v>
      </c>
      <c r="T187" s="61">
        <f t="shared" si="263"/>
        <v>2.3041797628883816E-2</v>
      </c>
      <c r="U187" s="61">
        <f t="shared" si="264"/>
        <v>2.2209732714507457</v>
      </c>
      <c r="V187" s="65">
        <f t="shared" si="265"/>
        <v>0.99311129735550641</v>
      </c>
      <c r="W187" s="65">
        <f t="shared" si="266"/>
        <v>0.51360952488822886</v>
      </c>
      <c r="X187" s="65">
        <f t="shared" si="267"/>
        <v>2.7716863318530143</v>
      </c>
      <c r="Y187" s="65">
        <f t="shared" si="268"/>
        <v>1.1310877620339022</v>
      </c>
      <c r="Z187" s="64">
        <f t="shared" si="269"/>
        <v>932.33106786960479</v>
      </c>
      <c r="AA187" s="64">
        <f t="shared" si="270"/>
        <v>1347.3351379885776</v>
      </c>
      <c r="AB187" s="61">
        <f t="shared" si="271"/>
        <v>0.40897700964893147</v>
      </c>
      <c r="AC187" s="61">
        <f t="shared" si="272"/>
        <v>3.0392965604126538</v>
      </c>
    </row>
    <row r="188" spans="19:32" x14ac:dyDescent="0.25">
      <c r="S188" s="66">
        <v>0.21</v>
      </c>
      <c r="T188" s="66">
        <f t="shared" si="263"/>
        <v>2.3041797628883816E-2</v>
      </c>
      <c r="U188" s="66">
        <f t="shared" si="264"/>
        <v>2.2209732714507457</v>
      </c>
      <c r="V188" s="67">
        <f t="shared" si="265"/>
        <v>0.99311129735550641</v>
      </c>
      <c r="W188" s="67">
        <f t="shared" si="266"/>
        <v>0.51360952488822886</v>
      </c>
      <c r="X188" s="67">
        <f t="shared" si="267"/>
        <v>2.661028361618385</v>
      </c>
      <c r="Y188" s="67">
        <f t="shared" si="268"/>
        <v>1.1430323079363245</v>
      </c>
      <c r="Z188" s="90">
        <f t="shared" si="269"/>
        <v>939.86370491582318</v>
      </c>
      <c r="AA188" s="90">
        <f t="shared" si="270"/>
        <v>1344.5437644024055</v>
      </c>
      <c r="AB188" s="66">
        <f t="shared" si="271"/>
        <v>0.41142559615090091</v>
      </c>
      <c r="AC188" s="66">
        <f t="shared" si="272"/>
        <v>3.0456177076442525</v>
      </c>
    </row>
    <row r="189" spans="19:32" x14ac:dyDescent="0.25">
      <c r="S189" s="66">
        <v>0.22</v>
      </c>
      <c r="T189" s="66">
        <f t="shared" si="263"/>
        <v>2.3041797628883816E-2</v>
      </c>
      <c r="U189" s="66">
        <f t="shared" si="264"/>
        <v>2.2209732714507457</v>
      </c>
      <c r="V189" s="67">
        <f t="shared" si="265"/>
        <v>0.99311129735550641</v>
      </c>
      <c r="W189" s="67">
        <f t="shared" si="266"/>
        <v>0.51360952488822886</v>
      </c>
      <c r="X189" s="67">
        <f t="shared" si="267"/>
        <v>2.5584857690289065</v>
      </c>
      <c r="Y189" s="67">
        <f t="shared" si="268"/>
        <v>1.1553996453702267</v>
      </c>
      <c r="Z189" s="90">
        <f t="shared" si="269"/>
        <v>946.67687174056675</v>
      </c>
      <c r="AA189" s="90">
        <f t="shared" si="270"/>
        <v>1341.8877191120064</v>
      </c>
      <c r="AB189" s="66">
        <f t="shared" si="271"/>
        <v>0.41365529971251341</v>
      </c>
      <c r="AC189" s="66">
        <f t="shared" si="272"/>
        <v>3.0511600651824224</v>
      </c>
    </row>
    <row r="190" spans="19:32" x14ac:dyDescent="0.25">
      <c r="S190" s="66">
        <v>0.23</v>
      </c>
      <c r="T190" s="66">
        <f t="shared" si="263"/>
        <v>2.3041797628883816E-2</v>
      </c>
      <c r="U190" s="66">
        <f t="shared" si="264"/>
        <v>2.2209732714507457</v>
      </c>
      <c r="V190" s="67">
        <f t="shared" si="265"/>
        <v>0.99311129735550641</v>
      </c>
      <c r="W190" s="67">
        <f t="shared" si="266"/>
        <v>0.51360952488822886</v>
      </c>
      <c r="X190" s="67">
        <f t="shared" si="267"/>
        <v>2.4633257720010153</v>
      </c>
      <c r="Y190" s="67">
        <f t="shared" si="268"/>
        <v>1.1681826320837057</v>
      </c>
      <c r="Z190" s="90">
        <f t="shared" si="269"/>
        <v>952.89657754409677</v>
      </c>
      <c r="AA190" s="90">
        <f t="shared" si="270"/>
        <v>1339.339927547253</v>
      </c>
      <c r="AB190" s="66">
        <f t="shared" si="271"/>
        <v>0.41570604753374796</v>
      </c>
      <c r="AC190" s="66">
        <f t="shared" si="272"/>
        <v>3.0560555346539466</v>
      </c>
    </row>
    <row r="191" spans="19:32" x14ac:dyDescent="0.25">
      <c r="S191" s="66">
        <v>0.24</v>
      </c>
      <c r="T191" s="66">
        <f t="shared" si="263"/>
        <v>2.3041797628883816E-2</v>
      </c>
      <c r="U191" s="66">
        <f t="shared" si="264"/>
        <v>2.2209732714507457</v>
      </c>
      <c r="V191" s="67">
        <f t="shared" si="265"/>
        <v>0.99311129735550641</v>
      </c>
      <c r="W191" s="67">
        <f t="shared" si="266"/>
        <v>0.51360952488822886</v>
      </c>
      <c r="X191" s="67">
        <f t="shared" si="267"/>
        <v>2.3748941210836518</v>
      </c>
      <c r="Y191" s="67">
        <f t="shared" si="268"/>
        <v>1.1813746755176049</v>
      </c>
      <c r="Z191" s="90">
        <f t="shared" si="269"/>
        <v>958.63123321326304</v>
      </c>
      <c r="AA191" s="90">
        <f t="shared" si="270"/>
        <v>1336.874362571933</v>
      </c>
      <c r="AB191" s="66">
        <f t="shared" si="271"/>
        <v>0.41761223974945511</v>
      </c>
      <c r="AC191" s="66">
        <f t="shared" si="272"/>
        <v>3.0604139517221789</v>
      </c>
    </row>
    <row r="192" spans="19:32" x14ac:dyDescent="0.25">
      <c r="S192" s="66">
        <v>0.25</v>
      </c>
      <c r="T192" s="66">
        <f t="shared" si="263"/>
        <v>2.3041797628883816E-2</v>
      </c>
      <c r="U192" s="66">
        <f t="shared" si="264"/>
        <v>2.2209732714507457</v>
      </c>
      <c r="V192" s="67">
        <f t="shared" si="265"/>
        <v>0.99311129735550641</v>
      </c>
      <c r="W192" s="67">
        <f t="shared" si="266"/>
        <v>0.51360952488822886</v>
      </c>
      <c r="X192" s="67">
        <f t="shared" si="267"/>
        <v>2.2926055023539842</v>
      </c>
      <c r="Y192" s="67">
        <f t="shared" si="268"/>
        <v>1.1949696870262665</v>
      </c>
      <c r="Z192" s="90">
        <f t="shared" si="269"/>
        <v>963.97422015662175</v>
      </c>
      <c r="AA192" s="90">
        <f t="shared" si="270"/>
        <v>1334.4659524362835</v>
      </c>
      <c r="AB192" s="66">
        <f t="shared" si="271"/>
        <v>0.41940365977381427</v>
      </c>
      <c r="AC192" s="66">
        <f t="shared" si="272"/>
        <v>3.0643263881898588</v>
      </c>
    </row>
    <row r="193" spans="19:29" x14ac:dyDescent="0.25">
      <c r="S193" s="66">
        <v>0.26</v>
      </c>
      <c r="T193" s="66">
        <f t="shared" si="263"/>
        <v>2.3041797628883816E-2</v>
      </c>
      <c r="U193" s="66">
        <f t="shared" si="264"/>
        <v>2.2209732714507457</v>
      </c>
      <c r="V193" s="67">
        <f t="shared" si="265"/>
        <v>0.99311129735550641</v>
      </c>
      <c r="W193" s="67">
        <f t="shared" si="266"/>
        <v>0.51360952488822886</v>
      </c>
      <c r="X193" s="67">
        <f t="shared" si="267"/>
        <v>2.2159352461805426</v>
      </c>
      <c r="Y193" s="67">
        <f t="shared" si="268"/>
        <v>1.2089620402910244</v>
      </c>
      <c r="Z193" s="90">
        <f t="shared" si="269"/>
        <v>969.00606170909646</v>
      </c>
      <c r="AA193" s="90">
        <f t="shared" si="270"/>
        <v>1332.0904974391494</v>
      </c>
      <c r="AB193" s="66">
        <f t="shared" si="271"/>
        <v>0.42110621471172655</v>
      </c>
      <c r="AC193" s="66">
        <f t="shared" si="272"/>
        <v>3.0678679358515413</v>
      </c>
    </row>
    <row r="194" spans="19:29" x14ac:dyDescent="0.25">
      <c r="S194" s="66">
        <v>0.27</v>
      </c>
      <c r="T194" s="66">
        <f t="shared" si="263"/>
        <v>2.3041797628883816E-2</v>
      </c>
      <c r="U194" s="66">
        <f t="shared" si="264"/>
        <v>2.2209732714507457</v>
      </c>
      <c r="V194" s="67">
        <f t="shared" si="265"/>
        <v>0.99311129735550641</v>
      </c>
      <c r="W194" s="67">
        <f t="shared" si="266"/>
        <v>0.51360952488822886</v>
      </c>
      <c r="X194" s="67">
        <f t="shared" si="267"/>
        <v>2.1444121472535826</v>
      </c>
      <c r="Y194" s="67">
        <f t="shared" si="268"/>
        <v>1.2233465334960902</v>
      </c>
      <c r="Z194" s="90">
        <f t="shared" si="269"/>
        <v>973.79626247878707</v>
      </c>
      <c r="AA194" s="90">
        <f t="shared" si="270"/>
        <v>1329.7245943949922</v>
      </c>
      <c r="AB194" s="66">
        <f t="shared" si="271"/>
        <v>0.42274254195396066</v>
      </c>
      <c r="AC194" s="66">
        <f t="shared" si="272"/>
        <v>3.0711000580454377</v>
      </c>
    </row>
    <row r="195" spans="19:29" x14ac:dyDescent="0.25">
      <c r="S195" s="66">
        <v>0.28000000000000003</v>
      </c>
      <c r="T195" s="66">
        <f t="shared" si="263"/>
        <v>2.3041797628883816E-2</v>
      </c>
      <c r="U195" s="66">
        <f t="shared" si="264"/>
        <v>2.2209732714507457</v>
      </c>
      <c r="V195" s="67">
        <f t="shared" si="265"/>
        <v>0.99311129735550641</v>
      </c>
      <c r="W195" s="67">
        <f t="shared" si="266"/>
        <v>0.51360952488822886</v>
      </c>
      <c r="X195" s="67">
        <f t="shared" si="267"/>
        <v>2.0776122326565676</v>
      </c>
      <c r="Y195" s="67">
        <f t="shared" si="268"/>
        <v>1.2381183548855696</v>
      </c>
      <c r="Z195" s="90">
        <f t="shared" si="269"/>
        <v>978.40486959984185</v>
      </c>
      <c r="AA195" s="90">
        <f t="shared" si="270"/>
        <v>1327.3455681048608</v>
      </c>
      <c r="AB195" s="66">
        <f t="shared" si="271"/>
        <v>0.42433250953811424</v>
      </c>
      <c r="AC195" s="66">
        <f t="shared" si="272"/>
        <v>3.0740725797826873</v>
      </c>
    </row>
    <row r="196" spans="19:29" x14ac:dyDescent="0.25">
      <c r="S196" s="66">
        <v>0.28999999999999998</v>
      </c>
      <c r="T196" s="66">
        <f t="shared" si="263"/>
        <v>2.3041797628883816E-2</v>
      </c>
      <c r="U196" s="66">
        <f t="shared" si="264"/>
        <v>2.2209732714507457</v>
      </c>
      <c r="V196" s="67">
        <f t="shared" si="265"/>
        <v>0.99311129735550641</v>
      </c>
      <c r="W196" s="67">
        <f t="shared" si="266"/>
        <v>0.51360952488822886</v>
      </c>
      <c r="X196" s="67">
        <f t="shared" si="267"/>
        <v>2.0151533407053872</v>
      </c>
      <c r="Y196" s="67">
        <f t="shared" si="268"/>
        <v>1.2532730513632995</v>
      </c>
      <c r="Z196" s="90">
        <f t="shared" si="269"/>
        <v>982.88380055146501</v>
      </c>
      <c r="AA196" s="90">
        <f t="shared" si="270"/>
        <v>1324.931409121263</v>
      </c>
      <c r="AB196" s="66">
        <f t="shared" si="271"/>
        <v>0.42589363153163723</v>
      </c>
      <c r="AC196" s="66">
        <f t="shared" si="272"/>
        <v>3.0768253750490868</v>
      </c>
    </row>
    <row r="197" spans="19:29" x14ac:dyDescent="0.25">
      <c r="S197" s="61">
        <v>0.3</v>
      </c>
      <c r="T197" s="61">
        <f t="shared" si="263"/>
        <v>2.3041797628883816E-2</v>
      </c>
      <c r="U197" s="61">
        <f t="shared" si="264"/>
        <v>2.2209732714507457</v>
      </c>
      <c r="V197" s="65">
        <f t="shared" si="265"/>
        <v>0.99311129735550641</v>
      </c>
      <c r="W197" s="65">
        <f t="shared" si="266"/>
        <v>0.51360952488822886</v>
      </c>
      <c r="X197" s="65">
        <f t="shared" si="267"/>
        <v>1.9566903948100316</v>
      </c>
      <c r="Y197" s="65">
        <f t="shared" si="268"/>
        <v>1.2688064998348421</v>
      </c>
      <c r="Z197" s="64">
        <f t="shared" si="269"/>
        <v>987.27797459523947</v>
      </c>
      <c r="AA197" s="64">
        <f t="shared" si="270"/>
        <v>1322.4607171764044</v>
      </c>
      <c r="AB197" s="61">
        <f t="shared" si="271"/>
        <v>0.42744141495848842</v>
      </c>
      <c r="AC197" s="61">
        <f t="shared" si="272"/>
        <v>3.0793897998373416</v>
      </c>
    </row>
    <row r="198" spans="19:29" x14ac:dyDescent="0.25">
      <c r="S198" s="66">
        <v>0.31</v>
      </c>
      <c r="T198" s="66">
        <f t="shared" si="263"/>
        <v>2.3041797628883816E-2</v>
      </c>
      <c r="U198" s="66">
        <f t="shared" si="264"/>
        <v>2.2209732714507457</v>
      </c>
      <c r="V198" s="67">
        <f t="shared" si="265"/>
        <v>0.99311129735550641</v>
      </c>
      <c r="W198" s="67">
        <f t="shared" si="266"/>
        <v>0.51360952488822886</v>
      </c>
      <c r="X198" s="67">
        <f t="shared" si="267"/>
        <v>1.9019112745196085</v>
      </c>
      <c r="Y198" s="67">
        <f t="shared" si="268"/>
        <v>1.284714881024035</v>
      </c>
      <c r="Z198" s="90">
        <f t="shared" si="269"/>
        <v>991.62627864530714</v>
      </c>
      <c r="AA198" s="90">
        <f t="shared" si="270"/>
        <v>1319.9126497130562</v>
      </c>
      <c r="AB198" s="66">
        <f t="shared" si="271"/>
        <v>0.42898965121454918</v>
      </c>
      <c r="AC198" s="66">
        <f t="shared" si="272"/>
        <v>3.0817899112448304</v>
      </c>
    </row>
    <row r="199" spans="19:29" x14ac:dyDescent="0.25">
      <c r="S199" s="66">
        <v>0.32</v>
      </c>
      <c r="T199" s="66">
        <f t="shared" si="263"/>
        <v>2.3041797628883816E-2</v>
      </c>
      <c r="U199" s="66">
        <f t="shared" si="264"/>
        <v>2.2209732714507457</v>
      </c>
      <c r="V199" s="67">
        <f t="shared" si="265"/>
        <v>0.99311129735550641</v>
      </c>
      <c r="W199" s="67">
        <f t="shared" si="266"/>
        <v>0.51360952488822886</v>
      </c>
      <c r="X199" s="67">
        <f t="shared" si="267"/>
        <v>1.8505332008446329</v>
      </c>
      <c r="Y199" s="67">
        <f t="shared" si="268"/>
        <v>1.3009946555255674</v>
      </c>
      <c r="Z199" s="90">
        <f t="shared" si="269"/>
        <v>995.96239325864929</v>
      </c>
      <c r="AA199" s="90">
        <f t="shared" si="270"/>
        <v>1317.2668750186183</v>
      </c>
      <c r="AB199" s="66">
        <f t="shared" si="271"/>
        <v>0.43055066219198102</v>
      </c>
      <c r="AC199" s="66">
        <f t="shared" si="272"/>
        <v>3.0840435062177485</v>
      </c>
    </row>
    <row r="200" spans="19:29" x14ac:dyDescent="0.25">
      <c r="S200" s="66">
        <v>0.33</v>
      </c>
      <c r="T200" s="66">
        <f t="shared" si="263"/>
        <v>2.3041797628883816E-2</v>
      </c>
      <c r="U200" s="66">
        <f t="shared" si="264"/>
        <v>2.2209732714507457</v>
      </c>
      <c r="V200" s="67">
        <f t="shared" si="265"/>
        <v>0.99311129735550641</v>
      </c>
      <c r="W200" s="67">
        <f t="shared" si="266"/>
        <v>0.51360952488822886</v>
      </c>
      <c r="X200" s="67">
        <f t="shared" si="267"/>
        <v>1.802299565436257</v>
      </c>
      <c r="Y200" s="67">
        <f t="shared" si="268"/>
        <v>1.3176425418806497</v>
      </c>
      <c r="Z200" s="90">
        <f t="shared" si="269"/>
        <v>1000.3155002074794</v>
      </c>
      <c r="AA200" s="90">
        <f t="shared" si="270"/>
        <v>1314.5035295168882</v>
      </c>
      <c r="AB200" s="66">
        <f t="shared" si="271"/>
        <v>0.43213550923960992</v>
      </c>
      <c r="AC200" s="66">
        <f t="shared" si="272"/>
        <v>3.0861630079613067</v>
      </c>
    </row>
    <row r="201" spans="19:29" x14ac:dyDescent="0.25">
      <c r="S201" s="66">
        <v>0.34</v>
      </c>
      <c r="T201" s="66">
        <f t="shared" si="263"/>
        <v>2.3041797628883816E-2</v>
      </c>
      <c r="U201" s="66">
        <f t="shared" si="264"/>
        <v>2.2209732714507457</v>
      </c>
      <c r="V201" s="67">
        <f t="shared" si="265"/>
        <v>0.99311129735550641</v>
      </c>
      <c r="W201" s="67">
        <f t="shared" si="266"/>
        <v>0.51360952488822886</v>
      </c>
      <c r="X201" s="67">
        <f t="shared" si="267"/>
        <v>1.756977143667853</v>
      </c>
      <c r="Y201" s="67">
        <f t="shared" si="268"/>
        <v>1.3346554964854485</v>
      </c>
      <c r="Z201" s="90">
        <f t="shared" si="269"/>
        <v>1004.7108896054013</v>
      </c>
      <c r="AA201" s="90">
        <f t="shared" si="270"/>
        <v>1311.6031788196401</v>
      </c>
      <c r="AB201" s="66">
        <f t="shared" si="271"/>
        <v>0.43375417146628398</v>
      </c>
      <c r="AC201" s="66">
        <f t="shared" si="272"/>
        <v>3.0881562234456461</v>
      </c>
    </row>
    <row r="202" spans="19:29" x14ac:dyDescent="0.25">
      <c r="S202" s="66">
        <v>0.35</v>
      </c>
      <c r="T202" s="66">
        <f t="shared" si="263"/>
        <v>2.3041797628883816E-2</v>
      </c>
      <c r="U202" s="66">
        <f t="shared" si="264"/>
        <v>2.2209732714507457</v>
      </c>
      <c r="V202" s="67">
        <f t="shared" si="265"/>
        <v>0.99311129735550641</v>
      </c>
      <c r="W202" s="67">
        <f t="shared" si="266"/>
        <v>0.51360952488822886</v>
      </c>
      <c r="X202" s="67">
        <f t="shared" si="267"/>
        <v>1.7143536404585138</v>
      </c>
      <c r="Y202" s="67">
        <f t="shared" si="268"/>
        <v>1.3520306951619032</v>
      </c>
      <c r="Z202" s="90">
        <f t="shared" si="269"/>
        <v>1009.1704816688064</v>
      </c>
      <c r="AA202" s="90">
        <f t="shared" si="270"/>
        <v>1308.5467821820762</v>
      </c>
      <c r="AB202" s="66">
        <f t="shared" si="271"/>
        <v>0.4354156986310192</v>
      </c>
      <c r="AC202" s="66">
        <f t="shared" si="272"/>
        <v>3.0900269916398613</v>
      </c>
    </row>
    <row r="203" spans="19:29" x14ac:dyDescent="0.25">
      <c r="S203" s="66">
        <v>0.36</v>
      </c>
      <c r="T203" s="66">
        <f t="shared" si="263"/>
        <v>2.3041797628883816E-2</v>
      </c>
      <c r="U203" s="66">
        <f t="shared" si="264"/>
        <v>2.2209732714507457</v>
      </c>
      <c r="V203" s="67">
        <f t="shared" si="265"/>
        <v>0.99311129735550641</v>
      </c>
      <c r="W203" s="67">
        <f t="shared" si="266"/>
        <v>0.51360952488822886</v>
      </c>
      <c r="X203" s="67">
        <f t="shared" si="267"/>
        <v>1.6742355250852592</v>
      </c>
      <c r="Y203" s="67">
        <f t="shared" si="268"/>
        <v>1.3697655162382059</v>
      </c>
      <c r="Z203" s="90">
        <f t="shared" si="269"/>
        <v>1013.7132757962252</v>
      </c>
      <c r="AA203" s="90">
        <f t="shared" si="270"/>
        <v>1305.3156600433499</v>
      </c>
      <c r="AB203" s="66">
        <f t="shared" si="271"/>
        <v>0.43712834287219587</v>
      </c>
      <c r="AC203" s="66">
        <f t="shared" si="272"/>
        <v>3.0917757389579452</v>
      </c>
    </row>
    <row r="204" spans="19:29" x14ac:dyDescent="0.25">
      <c r="S204" s="66">
        <v>0.37</v>
      </c>
      <c r="T204" s="66">
        <f t="shared" si="263"/>
        <v>2.3041797628883816E-2</v>
      </c>
      <c r="U204" s="66">
        <f t="shared" si="264"/>
        <v>2.2209732714507457</v>
      </c>
      <c r="V204" s="67">
        <f t="shared" si="265"/>
        <v>0.99311129735550641</v>
      </c>
      <c r="W204" s="67">
        <f t="shared" si="266"/>
        <v>0.51360952488822886</v>
      </c>
      <c r="X204" s="67">
        <f t="shared" si="267"/>
        <v>1.6364461174844001</v>
      </c>
      <c r="Y204" s="67">
        <f t="shared" si="268"/>
        <v>1.3878575250018639</v>
      </c>
      <c r="Z204" s="90">
        <f t="shared" si="269"/>
        <v>1018.3557376529602</v>
      </c>
      <c r="AA204" s="90">
        <f t="shared" si="270"/>
        <v>1301.8914643662283</v>
      </c>
      <c r="AB204" s="66">
        <f t="shared" si="271"/>
        <v>0.4388996727446709</v>
      </c>
      <c r="AC204" s="66">
        <f t="shared" si="272"/>
        <v>3.0933999557840104</v>
      </c>
    </row>
    <row r="205" spans="19:29" x14ac:dyDescent="0.25">
      <c r="S205" s="66">
        <v>0.38</v>
      </c>
      <c r="T205" s="66">
        <f t="shared" si="263"/>
        <v>2.3041797628883816E-2</v>
      </c>
      <c r="U205" s="66">
        <f t="shared" si="264"/>
        <v>2.2209732714507457</v>
      </c>
      <c r="V205" s="67">
        <f t="shared" si="265"/>
        <v>0.99311129735550641</v>
      </c>
      <c r="W205" s="67">
        <f t="shared" si="266"/>
        <v>0.51360952488822886</v>
      </c>
      <c r="X205" s="67">
        <f t="shared" si="267"/>
        <v>1.6008238938343167</v>
      </c>
      <c r="Y205" s="67">
        <f t="shared" si="268"/>
        <v>1.4063044594021645</v>
      </c>
      <c r="Z205" s="90">
        <f t="shared" si="269"/>
        <v>1023.1121332848079</v>
      </c>
      <c r="AA205" s="90">
        <f t="shared" si="270"/>
        <v>1298.2561515191037</v>
      </c>
      <c r="AB205" s="66">
        <f t="shared" si="271"/>
        <v>0.44073667241095749</v>
      </c>
      <c r="AC205" s="66">
        <f t="shared" si="272"/>
        <v>3.0948946057651305</v>
      </c>
    </row>
    <row r="206" spans="19:29" x14ac:dyDescent="0.25">
      <c r="S206" s="66">
        <v>0.39</v>
      </c>
      <c r="T206" s="66">
        <f t="shared" si="263"/>
        <v>2.3041797628883816E-2</v>
      </c>
      <c r="U206" s="66">
        <f t="shared" si="264"/>
        <v>2.2209732714507457</v>
      </c>
      <c r="V206" s="67">
        <f t="shared" si="265"/>
        <v>0.99311129735550641</v>
      </c>
      <c r="W206" s="67">
        <f t="shared" si="266"/>
        <v>0.51360952488822886</v>
      </c>
      <c r="X206" s="67">
        <f t="shared" si="267"/>
        <v>1.5672209836997788</v>
      </c>
      <c r="Y206" s="67">
        <f t="shared" si="268"/>
        <v>1.4251042168911772</v>
      </c>
      <c r="Z206" s="90">
        <f t="shared" si="269"/>
        <v>1027.9948178948596</v>
      </c>
      <c r="AA206" s="90">
        <f t="shared" si="270"/>
        <v>1294.3919574694464</v>
      </c>
      <c r="AB206" s="66">
        <f t="shared" si="271"/>
        <v>0.44264582833477467</v>
      </c>
      <c r="AC206" s="66">
        <f t="shared" si="272"/>
        <v>3.0962524777417673</v>
      </c>
    </row>
    <row r="207" spans="19:29" x14ac:dyDescent="0.25">
      <c r="S207" s="61">
        <v>0.4</v>
      </c>
      <c r="T207" s="61">
        <f t="shared" si="263"/>
        <v>2.3041797628883816E-2</v>
      </c>
      <c r="U207" s="61">
        <f t="shared" si="264"/>
        <v>2.2209732714507457</v>
      </c>
      <c r="V207" s="65">
        <f t="shared" si="265"/>
        <v>0.99311129735550641</v>
      </c>
      <c r="W207" s="65">
        <f t="shared" si="266"/>
        <v>0.51360952488822886</v>
      </c>
      <c r="X207" s="65">
        <f t="shared" si="267"/>
        <v>1.5355018348323253</v>
      </c>
      <c r="Y207" s="65">
        <f t="shared" si="268"/>
        <v>1.4442548423034198</v>
      </c>
      <c r="Z207" s="64">
        <f t="shared" si="269"/>
        <v>1033.0144857537787</v>
      </c>
      <c r="AA207" s="64">
        <f t="shared" si="270"/>
        <v>1290.2813750807948</v>
      </c>
      <c r="AB207" s="61">
        <f t="shared" si="271"/>
        <v>0.44463320542511514</v>
      </c>
      <c r="AC207" s="61">
        <f t="shared" si="272"/>
        <v>3.0974644886650347</v>
      </c>
    </row>
    <row r="208" spans="19:29" x14ac:dyDescent="0.25">
      <c r="S208" s="66">
        <v>0.41</v>
      </c>
      <c r="T208" s="66">
        <f t="shared" si="263"/>
        <v>2.3041797628883816E-2</v>
      </c>
      <c r="U208" s="66">
        <f t="shared" si="264"/>
        <v>2.2209732714507457</v>
      </c>
      <c r="V208" s="67">
        <f t="shared" si="265"/>
        <v>0.99311129735550641</v>
      </c>
      <c r="W208" s="67">
        <f t="shared" si="266"/>
        <v>0.51360952488822886</v>
      </c>
      <c r="X208" s="67">
        <f t="shared" si="267"/>
        <v>1.5055420249700988</v>
      </c>
      <c r="Y208" s="67">
        <f t="shared" si="268"/>
        <v>1.4637545166840875</v>
      </c>
      <c r="Z208" s="90">
        <f t="shared" si="269"/>
        <v>1038.180386737796</v>
      </c>
      <c r="AA208" s="90">
        <f t="shared" si="270"/>
        <v>1285.9071333258751</v>
      </c>
      <c r="AB208" s="66">
        <f t="shared" si="271"/>
        <v>0.44670451425570834</v>
      </c>
      <c r="AC208" s="66">
        <f t="shared" si="272"/>
        <v>3.0985199445760063</v>
      </c>
    </row>
    <row r="209" spans="19:29" x14ac:dyDescent="0.25">
      <c r="S209" s="66">
        <v>0.42</v>
      </c>
      <c r="T209" s="66">
        <f t="shared" si="263"/>
        <v>2.3041797628883816E-2</v>
      </c>
      <c r="U209" s="66">
        <f t="shared" si="264"/>
        <v>2.2209732714507457</v>
      </c>
      <c r="V209" s="67">
        <f t="shared" si="265"/>
        <v>0.99311129735550641</v>
      </c>
      <c r="W209" s="67">
        <f t="shared" si="266"/>
        <v>0.51360952488822886</v>
      </c>
      <c r="X209" s="67">
        <f t="shared" si="267"/>
        <v>1.4772272027534783</v>
      </c>
      <c r="Y209" s="67">
        <f t="shared" si="268"/>
        <v>1.4836015469844728</v>
      </c>
      <c r="Z209" s="90">
        <f t="shared" si="269"/>
        <v>1043.5005141680861</v>
      </c>
      <c r="AA209" s="90">
        <f t="shared" si="270"/>
        <v>1281.2521782467106</v>
      </c>
      <c r="AB209" s="66">
        <f t="shared" si="271"/>
        <v>0.44886517072238247</v>
      </c>
      <c r="AC209" s="66">
        <f t="shared" si="272"/>
        <v>3.0994067656525583</v>
      </c>
    </row>
    <row r="210" spans="19:29" x14ac:dyDescent="0.25">
      <c r="S210" s="66">
        <v>0.43</v>
      </c>
      <c r="T210" s="66">
        <f t="shared" si="263"/>
        <v>2.3041797628883816E-2</v>
      </c>
      <c r="U210" s="66">
        <f t="shared" si="264"/>
        <v>2.2209732714507457</v>
      </c>
      <c r="V210" s="67">
        <f t="shared" si="265"/>
        <v>0.99311129735550641</v>
      </c>
      <c r="W210" s="67">
        <f t="shared" si="266"/>
        <v>0.51360952488822886</v>
      </c>
      <c r="X210" s="67">
        <f t="shared" si="267"/>
        <v>1.4504521422444367</v>
      </c>
      <c r="Y210" s="67">
        <f t="shared" si="268"/>
        <v>1.5037943565509857</v>
      </c>
      <c r="Z210" s="90">
        <f t="shared" si="269"/>
        <v>1048.9817679340799</v>
      </c>
      <c r="AA210" s="90">
        <f t="shared" si="270"/>
        <v>1276.2996555088739</v>
      </c>
      <c r="AB210" s="66">
        <f t="shared" si="271"/>
        <v>0.45112034928696648</v>
      </c>
      <c r="AC210" s="66">
        <f t="shared" si="272"/>
        <v>3.1001116804296127</v>
      </c>
    </row>
    <row r="211" spans="19:29" x14ac:dyDescent="0.25">
      <c r="S211" s="66">
        <v>0.44</v>
      </c>
      <c r="T211" s="66">
        <f t="shared" si="263"/>
        <v>2.3041797628883816E-2</v>
      </c>
      <c r="U211" s="66">
        <f t="shared" si="264"/>
        <v>2.2209732714507457</v>
      </c>
      <c r="V211" s="67">
        <f t="shared" si="265"/>
        <v>0.99311129735550641</v>
      </c>
      <c r="W211" s="67">
        <f t="shared" si="266"/>
        <v>0.51360952488822886</v>
      </c>
      <c r="X211" s="67">
        <f t="shared" si="267"/>
        <v>1.4251198975698778</v>
      </c>
      <c r="Y211" s="67">
        <f t="shared" si="268"/>
        <v>1.5243314763411739</v>
      </c>
      <c r="Z211" s="90">
        <f t="shared" si="269"/>
        <v>1054.6300963000947</v>
      </c>
      <c r="AA211" s="90">
        <f t="shared" si="270"/>
        <v>1271.0328944116334</v>
      </c>
      <c r="AB211" s="66">
        <f t="shared" si="271"/>
        <v>0.45347503078137036</v>
      </c>
      <c r="AC211" s="66">
        <f t="shared" si="272"/>
        <v>3.1006203935405812</v>
      </c>
    </row>
    <row r="212" spans="19:29" x14ac:dyDescent="0.25">
      <c r="S212" s="66">
        <v>0.45</v>
      </c>
      <c r="T212" s="66">
        <f t="shared" si="263"/>
        <v>2.3041797628883816E-2</v>
      </c>
      <c r="U212" s="66">
        <f t="shared" si="264"/>
        <v>2.2209732714507457</v>
      </c>
      <c r="V212" s="67">
        <f t="shared" si="265"/>
        <v>0.99311129735550641</v>
      </c>
      <c r="W212" s="67">
        <f t="shared" si="266"/>
        <v>0.51360952488822886</v>
      </c>
      <c r="X212" s="67">
        <f t="shared" si="267"/>
        <v>1.401141045954198</v>
      </c>
      <c r="Y212" s="67">
        <f t="shared" si="268"/>
        <v>1.5452115368063586</v>
      </c>
      <c r="Z212" s="90">
        <f t="shared" si="269"/>
        <v>1060.450619301643</v>
      </c>
      <c r="AA212" s="90">
        <f t="shared" si="270"/>
        <v>1265.435393228769</v>
      </c>
      <c r="AB212" s="66">
        <f t="shared" si="271"/>
        <v>0.45593404560180578</v>
      </c>
      <c r="AC212" s="66">
        <f t="shared" si="272"/>
        <v>3.100917730687871</v>
      </c>
    </row>
    <row r="213" spans="19:29" x14ac:dyDescent="0.25">
      <c r="S213" s="66">
        <v>0.46</v>
      </c>
      <c r="T213" s="66">
        <f t="shared" si="263"/>
        <v>2.3041797628883816E-2</v>
      </c>
      <c r="U213" s="66">
        <f t="shared" si="264"/>
        <v>2.2209732714507457</v>
      </c>
      <c r="V213" s="67">
        <f t="shared" si="265"/>
        <v>0.99311129735550641</v>
      </c>
      <c r="W213" s="67">
        <f t="shared" si="266"/>
        <v>0.51360952488822886</v>
      </c>
      <c r="X213" s="67">
        <f t="shared" si="267"/>
        <v>1.3784330089074728</v>
      </c>
      <c r="Y213" s="67">
        <f t="shared" si="268"/>
        <v>1.5664332603861169</v>
      </c>
      <c r="Z213" s="90">
        <f t="shared" si="269"/>
        <v>1066.4477362202508</v>
      </c>
      <c r="AA213" s="90">
        <f t="shared" si="270"/>
        <v>1259.4908057665407</v>
      </c>
      <c r="AB213" s="66">
        <f t="shared" si="271"/>
        <v>0.45850211300480143</v>
      </c>
      <c r="AC213" s="66">
        <f t="shared" si="272"/>
        <v>3.1009877640092776</v>
      </c>
    </row>
    <row r="214" spans="19:29" x14ac:dyDescent="0.25">
      <c r="S214" s="66">
        <v>0.47</v>
      </c>
      <c r="T214" s="66">
        <f t="shared" si="263"/>
        <v>2.3041797628883816E-2</v>
      </c>
      <c r="U214" s="66">
        <f t="shared" si="264"/>
        <v>2.2209732714507457</v>
      </c>
      <c r="V214" s="67">
        <f t="shared" si="265"/>
        <v>0.99311129735550641</v>
      </c>
      <c r="W214" s="67">
        <f t="shared" si="266"/>
        <v>0.51360952488822886</v>
      </c>
      <c r="X214" s="67">
        <f t="shared" si="267"/>
        <v>1.3569194426294138</v>
      </c>
      <c r="Y214" s="67">
        <f t="shared" si="268"/>
        <v>1.5879954545648571</v>
      </c>
      <c r="Z214" s="90">
        <f t="shared" si="269"/>
        <v>1072.6252192713773</v>
      </c>
      <c r="AA214" s="90">
        <f t="shared" si="270"/>
        <v>1253.1829290357716</v>
      </c>
      <c r="AB214" s="66">
        <f t="shared" si="271"/>
        <v>0.46118387711905334</v>
      </c>
      <c r="AC214" s="66">
        <f t="shared" si="272"/>
        <v>3.1008139205487666</v>
      </c>
    </row>
    <row r="215" spans="19:29" x14ac:dyDescent="0.25">
      <c r="S215" s="66">
        <v>0.48</v>
      </c>
      <c r="T215" s="66">
        <f t="shared" si="263"/>
        <v>2.3041797628883816E-2</v>
      </c>
      <c r="U215" s="66">
        <f t="shared" si="264"/>
        <v>2.2209732714507457</v>
      </c>
      <c r="V215" s="67">
        <f t="shared" si="265"/>
        <v>0.99311129735550641</v>
      </c>
      <c r="W215" s="67">
        <f t="shared" si="266"/>
        <v>0.51360952488822886</v>
      </c>
      <c r="X215" s="67">
        <f t="shared" si="267"/>
        <v>1.336529689806323</v>
      </c>
      <c r="Y215" s="67">
        <f t="shared" si="268"/>
        <v>1.6098970054452399</v>
      </c>
      <c r="Z215" s="90">
        <f t="shared" si="269"/>
        <v>1078.9862953389709</v>
      </c>
      <c r="AA215" s="90">
        <f t="shared" si="270"/>
        <v>1246.4956919444287</v>
      </c>
      <c r="AB215" s="66">
        <f t="shared" si="271"/>
        <v>0.4639839402064902</v>
      </c>
      <c r="AC215" s="66">
        <f t="shared" si="272"/>
        <v>3.1003790761513388</v>
      </c>
    </row>
    <row r="216" spans="19:29" x14ac:dyDescent="0.25">
      <c r="S216" s="66">
        <v>0.49</v>
      </c>
      <c r="T216" s="66">
        <f t="shared" si="263"/>
        <v>2.3041797628883816E-2</v>
      </c>
      <c r="U216" s="66">
        <f t="shared" si="264"/>
        <v>2.2209732714507457</v>
      </c>
      <c r="V216" s="67">
        <f t="shared" si="265"/>
        <v>0.99311129735550641</v>
      </c>
      <c r="W216" s="67">
        <f t="shared" si="266"/>
        <v>0.51360952488822886</v>
      </c>
      <c r="X216" s="67">
        <f t="shared" si="267"/>
        <v>1.3171982859444862</v>
      </c>
      <c r="Y216" s="67">
        <f t="shared" si="268"/>
        <v>1.6321368717972746</v>
      </c>
      <c r="Z216" s="90">
        <f t="shared" si="269"/>
        <v>1085.5337173339337</v>
      </c>
      <c r="AA216" s="90">
        <f t="shared" si="270"/>
        <v>1239.4131449255642</v>
      </c>
      <c r="AB216" s="66">
        <f t="shared" si="271"/>
        <v>0.46690689363926308</v>
      </c>
      <c r="AC216" s="66">
        <f t="shared" si="272"/>
        <v>3.0996656367713298</v>
      </c>
    </row>
    <row r="217" spans="19:29" x14ac:dyDescent="0.25">
      <c r="S217" s="61">
        <v>0.5</v>
      </c>
      <c r="T217" s="61">
        <f t="shared" si="263"/>
        <v>2.3041797628883816E-2</v>
      </c>
      <c r="U217" s="61">
        <f t="shared" si="264"/>
        <v>2.2209732714507457</v>
      </c>
      <c r="V217" s="65">
        <f t="shared" si="265"/>
        <v>0.99311129735550641</v>
      </c>
      <c r="W217" s="65">
        <f t="shared" si="266"/>
        <v>0.51360952488822886</v>
      </c>
      <c r="X217" s="65">
        <f t="shared" si="267"/>
        <v>1.2988645142206452</v>
      </c>
      <c r="Y217" s="65">
        <f t="shared" si="268"/>
        <v>1.654714079545559</v>
      </c>
      <c r="Z217" s="64">
        <f t="shared" si="269"/>
        <v>1092.2698265352351</v>
      </c>
      <c r="AA217" s="64">
        <f t="shared" si="270"/>
        <v>1231.9194504230998</v>
      </c>
      <c r="AB217" s="61">
        <f t="shared" si="271"/>
        <v>0.46995734700432318</v>
      </c>
      <c r="AC217" s="61">
        <f t="shared" si="272"/>
        <v>3.0986556089022814</v>
      </c>
    </row>
    <row r="218" spans="19:29" x14ac:dyDescent="0.25">
      <c r="S218" s="66">
        <v>0.51</v>
      </c>
      <c r="T218" s="66">
        <f t="shared" si="263"/>
        <v>2.3041797628883816E-2</v>
      </c>
      <c r="U218" s="66">
        <f t="shared" si="264"/>
        <v>2.2209732714507457</v>
      </c>
      <c r="V218" s="67">
        <f t="shared" si="265"/>
        <v>0.99311129735550641</v>
      </c>
      <c r="W218" s="67">
        <f t="shared" si="266"/>
        <v>0.51360952488822886</v>
      </c>
      <c r="X218" s="67">
        <f t="shared" si="267"/>
        <v>1.2814720035568476</v>
      </c>
      <c r="Y218" s="67">
        <f t="shared" si="268"/>
        <v>1.6776277166604461</v>
      </c>
      <c r="Z218" s="90">
        <f t="shared" si="269"/>
        <v>1099.1966070858116</v>
      </c>
      <c r="AA218" s="90">
        <f t="shared" si="270"/>
        <v>1223.9988741648187</v>
      </c>
      <c r="AB218" s="66">
        <f t="shared" si="271"/>
        <v>0.47313995570191475</v>
      </c>
      <c r="AC218" s="66">
        <f t="shared" si="272"/>
        <v>3.0973306605969473</v>
      </c>
    </row>
    <row r="219" spans="19:29" x14ac:dyDescent="0.25">
      <c r="S219" s="66">
        <v>0.52</v>
      </c>
      <c r="T219" s="66">
        <f t="shared" si="263"/>
        <v>2.3041797628883816E-2</v>
      </c>
      <c r="U219" s="66">
        <f t="shared" si="264"/>
        <v>2.2209732714507457</v>
      </c>
      <c r="V219" s="67">
        <f t="shared" si="265"/>
        <v>0.99311129735550641</v>
      </c>
      <c r="W219" s="67">
        <f t="shared" si="266"/>
        <v>0.51360952488822886</v>
      </c>
      <c r="X219" s="67">
        <f t="shared" si="267"/>
        <v>1.264968365258712</v>
      </c>
      <c r="Y219" s="67">
        <f t="shared" si="268"/>
        <v>1.7008769284218843</v>
      </c>
      <c r="Z219" s="90">
        <f t="shared" si="269"/>
        <v>1106.3157336557565</v>
      </c>
      <c r="AA219" s="90">
        <f t="shared" si="270"/>
        <v>1215.6357771581297</v>
      </c>
      <c r="AB219" s="66">
        <f t="shared" si="271"/>
        <v>0.47645944736717294</v>
      </c>
      <c r="AC219" s="66">
        <f t="shared" si="272"/>
        <v>3.0956721743414004</v>
      </c>
    </row>
    <row r="220" spans="19:29" x14ac:dyDescent="0.25">
      <c r="S220" s="66">
        <v>0.53</v>
      </c>
      <c r="T220" s="66">
        <f t="shared" si="263"/>
        <v>2.3041797628883816E-2</v>
      </c>
      <c r="U220" s="66">
        <f t="shared" si="264"/>
        <v>2.2209732714507457</v>
      </c>
      <c r="V220" s="67">
        <f t="shared" si="265"/>
        <v>0.99311129735550641</v>
      </c>
      <c r="W220" s="67">
        <f t="shared" si="266"/>
        <v>0.51360952488822886</v>
      </c>
      <c r="X220" s="67">
        <f t="shared" si="267"/>
        <v>1.2493048641063</v>
      </c>
      <c r="Y220" s="67">
        <f t="shared" si="268"/>
        <v>1.7244609130273756</v>
      </c>
      <c r="Z220" s="90">
        <f t="shared" si="269"/>
        <v>1113.6286131485749</v>
      </c>
      <c r="AA220" s="90">
        <f t="shared" si="270"/>
        <v>1206.8146083497757</v>
      </c>
      <c r="AB220" s="66">
        <f t="shared" si="271"/>
        <v>0.47992064741385287</v>
      </c>
      <c r="AC220" s="66">
        <f t="shared" si="272"/>
        <v>3.0936612928724232</v>
      </c>
    </row>
    <row r="221" spans="19:29" x14ac:dyDescent="0.25">
      <c r="S221" s="66">
        <v>0.54</v>
      </c>
      <c r="T221" s="66">
        <f t="shared" si="263"/>
        <v>2.3041797628883816E-2</v>
      </c>
      <c r="U221" s="66">
        <f t="shared" si="264"/>
        <v>2.2209732714507457</v>
      </c>
      <c r="V221" s="67">
        <f t="shared" si="265"/>
        <v>0.99311129735550641</v>
      </c>
      <c r="W221" s="67">
        <f t="shared" si="266"/>
        <v>0.51360952488822886</v>
      </c>
      <c r="X221" s="67">
        <f t="shared" si="267"/>
        <v>1.234436120266625</v>
      </c>
      <c r="Y221" s="67">
        <f t="shared" si="268"/>
        <v>1.7483789175179272</v>
      </c>
      <c r="Z221" s="90">
        <f t="shared" si="269"/>
        <v>1121.1364212089625</v>
      </c>
      <c r="AA221" s="90">
        <f t="shared" si="270"/>
        <v>1197.5198978957255</v>
      </c>
      <c r="AB221" s="66">
        <f t="shared" si="271"/>
        <v>0.48352850397503988</v>
      </c>
      <c r="AC221" s="66">
        <f t="shared" si="272"/>
        <v>3.0912789588776932</v>
      </c>
    </row>
    <row r="222" spans="19:29" x14ac:dyDescent="0.25">
      <c r="S222" s="66">
        <v>0.55000000000000004</v>
      </c>
      <c r="T222" s="66">
        <f t="shared" si="263"/>
        <v>2.3041797628883816E-2</v>
      </c>
      <c r="U222" s="66">
        <f t="shared" si="264"/>
        <v>2.2209732714507457</v>
      </c>
      <c r="V222" s="67">
        <f t="shared" si="265"/>
        <v>0.99311129735550641</v>
      </c>
      <c r="W222" s="67">
        <f t="shared" si="266"/>
        <v>0.51360952488822886</v>
      </c>
      <c r="X222" s="67">
        <f t="shared" si="267"/>
        <v>1.2203198388160212</v>
      </c>
      <c r="Y222" s="67">
        <f t="shared" si="268"/>
        <v>1.7726302339980762</v>
      </c>
      <c r="Z222" s="90">
        <f t="shared" si="269"/>
        <v>1128.8401341897902</v>
      </c>
      <c r="AA222" s="90">
        <f t="shared" si="270"/>
        <v>1187.7362509920799</v>
      </c>
      <c r="AB222" s="66">
        <f t="shared" si="271"/>
        <v>0.4872881124967382</v>
      </c>
      <c r="AC222" s="66">
        <f t="shared" si="272"/>
        <v>3.0885059493900493</v>
      </c>
    </row>
    <row r="223" spans="19:29" x14ac:dyDescent="0.25">
      <c r="S223" s="66">
        <v>0.56000000000000005</v>
      </c>
      <c r="T223" s="66">
        <f t="shared" si="263"/>
        <v>2.3041797628883816E-2</v>
      </c>
      <c r="U223" s="66">
        <f t="shared" si="264"/>
        <v>2.2209732714507457</v>
      </c>
      <c r="V223" s="67">
        <f t="shared" si="265"/>
        <v>0.99311129735550641</v>
      </c>
      <c r="W223" s="67">
        <f t="shared" si="266"/>
        <v>0.51360952488822886</v>
      </c>
      <c r="X223" s="67">
        <f t="shared" si="267"/>
        <v>1.2069165640273605</v>
      </c>
      <c r="Y223" s="67">
        <f t="shared" si="268"/>
        <v>1.7972141961280577</v>
      </c>
      <c r="Z223" s="90">
        <f t="shared" si="269"/>
        <v>1136.7405571492661</v>
      </c>
      <c r="AA223" s="90">
        <f t="shared" si="270"/>
        <v>1177.4483422219687</v>
      </c>
      <c r="AB223" s="66">
        <f t="shared" si="271"/>
        <v>0.49120474022588162</v>
      </c>
      <c r="AC223" s="66">
        <f t="shared" si="272"/>
        <v>3.0853229055770335</v>
      </c>
    </row>
    <row r="224" spans="19:29" x14ac:dyDescent="0.25">
      <c r="S224" s="66">
        <v>0.56999999999999995</v>
      </c>
      <c r="T224" s="66">
        <f t="shared" si="263"/>
        <v>2.3041797628883816E-2</v>
      </c>
      <c r="U224" s="66">
        <f t="shared" si="264"/>
        <v>2.2209732714507457</v>
      </c>
      <c r="V224" s="67">
        <f t="shared" si="265"/>
        <v>0.99311129735550641</v>
      </c>
      <c r="W224" s="67">
        <f t="shared" si="266"/>
        <v>0.51360952488822886</v>
      </c>
      <c r="X224" s="67">
        <f t="shared" si="267"/>
        <v>1.1941894558984791</v>
      </c>
      <c r="Y224" s="67">
        <f t="shared" si="268"/>
        <v>1.8221301758680155</v>
      </c>
      <c r="Z224" s="90">
        <f t="shared" si="269"/>
        <v>1144.8383483745379</v>
      </c>
      <c r="AA224" s="90">
        <f t="shared" si="270"/>
        <v>1166.6409103772098</v>
      </c>
      <c r="AB224" s="66">
        <f t="shared" si="271"/>
        <v>0.49528385082407234</v>
      </c>
      <c r="AC224" s="66">
        <f t="shared" si="272"/>
        <v>3.0817103585323835</v>
      </c>
    </row>
    <row r="225" spans="19:29" x14ac:dyDescent="0.25">
      <c r="S225" s="66">
        <v>0.57999999999999996</v>
      </c>
      <c r="T225" s="66">
        <f t="shared" si="263"/>
        <v>2.3041797628883816E-2</v>
      </c>
      <c r="U225" s="66">
        <f t="shared" si="264"/>
        <v>2.2209732714507457</v>
      </c>
      <c r="V225" s="67">
        <f t="shared" si="265"/>
        <v>0.99311129735550641</v>
      </c>
      <c r="W225" s="67">
        <f t="shared" si="266"/>
        <v>0.51360952488822886</v>
      </c>
      <c r="X225" s="67">
        <f t="shared" si="267"/>
        <v>1.1821040866802059</v>
      </c>
      <c r="Y225" s="67">
        <f t="shared" si="268"/>
        <v>1.847377580455775</v>
      </c>
      <c r="Z225" s="90">
        <f t="shared" si="269"/>
        <v>1153.1340408635665</v>
      </c>
      <c r="AA225" s="90">
        <f t="shared" si="270"/>
        <v>1155.2987537168983</v>
      </c>
      <c r="AB225" s="66">
        <f t="shared" si="271"/>
        <v>0.49953112933189697</v>
      </c>
      <c r="AC225" s="66">
        <f t="shared" si="272"/>
        <v>3.0776487515947508</v>
      </c>
    </row>
    <row r="226" spans="19:29" x14ac:dyDescent="0.25">
      <c r="S226" s="66">
        <v>0.59</v>
      </c>
      <c r="T226" s="66">
        <f t="shared" si="263"/>
        <v>2.3041797628883816E-2</v>
      </c>
      <c r="U226" s="66">
        <f t="shared" si="264"/>
        <v>2.2209732714507457</v>
      </c>
      <c r="V226" s="67">
        <f t="shared" si="265"/>
        <v>0.99311129735550641</v>
      </c>
      <c r="W226" s="67">
        <f t="shared" si="266"/>
        <v>0.51360952488822886</v>
      </c>
      <c r="X226" s="67">
        <f t="shared" si="267"/>
        <v>1.1706282554102332</v>
      </c>
      <c r="Y226" s="67">
        <f t="shared" si="268"/>
        <v>1.8729558496012217</v>
      </c>
      <c r="Z226" s="90">
        <f t="shared" si="269"/>
        <v>1161.6280611414295</v>
      </c>
      <c r="AA226" s="90">
        <f t="shared" si="270"/>
        <v>1143.4067256282331</v>
      </c>
      <c r="AB226" s="66">
        <f t="shared" si="271"/>
        <v>0.50395250770569322</v>
      </c>
      <c r="AC226" s="66">
        <f t="shared" si="272"/>
        <v>3.0731184596489007</v>
      </c>
    </row>
    <row r="227" spans="19:29" x14ac:dyDescent="0.25">
      <c r="S227" s="61">
        <v>0.6</v>
      </c>
      <c r="T227" s="61">
        <f t="shared" si="263"/>
        <v>2.3041797628883816E-2</v>
      </c>
      <c r="U227" s="61">
        <f t="shared" si="264"/>
        <v>2.2209732714507457</v>
      </c>
      <c r="V227" s="65">
        <f t="shared" si="265"/>
        <v>0.99311129735550641</v>
      </c>
      <c r="W227" s="65">
        <f t="shared" si="266"/>
        <v>0.51360952488822886</v>
      </c>
      <c r="X227" s="65">
        <f t="shared" si="267"/>
        <v>1.1597318186771952</v>
      </c>
      <c r="Y227" s="65">
        <f t="shared" si="268"/>
        <v>1.8988644528816636</v>
      </c>
      <c r="Z227" s="64">
        <f t="shared" si="269"/>
        <v>1170.320745739069</v>
      </c>
      <c r="AA227" s="64">
        <f t="shared" si="270"/>
        <v>1130.9497306576984</v>
      </c>
      <c r="AB227" s="61">
        <f t="shared" si="271"/>
        <v>0.50855419114901601</v>
      </c>
      <c r="AC227" s="61">
        <f t="shared" si="272"/>
        <v>3.0680998058041995</v>
      </c>
    </row>
    <row r="228" spans="19:29" x14ac:dyDescent="0.25">
      <c r="S228" s="66">
        <v>0.61</v>
      </c>
      <c r="T228" s="66">
        <f t="shared" si="263"/>
        <v>2.3041797628883816E-2</v>
      </c>
      <c r="U228" s="66">
        <f t="shared" si="264"/>
        <v>2.2209732714507457</v>
      </c>
      <c r="V228" s="67">
        <f t="shared" si="265"/>
        <v>0.99311129735550641</v>
      </c>
      <c r="W228" s="67">
        <f t="shared" si="266"/>
        <v>0.51360952488822886</v>
      </c>
      <c r="X228" s="67">
        <f t="shared" si="267"/>
        <v>1.1493865360315514</v>
      </c>
      <c r="Y228" s="67">
        <f t="shared" si="268"/>
        <v>1.9251028873238236</v>
      </c>
      <c r="Z228" s="90">
        <f t="shared" si="269"/>
        <v>1179.2123556208076</v>
      </c>
      <c r="AA228" s="90">
        <f t="shared" si="270"/>
        <v>1117.9127208833188</v>
      </c>
      <c r="AB228" s="66">
        <f t="shared" si="271"/>
        <v>0.51334268546464557</v>
      </c>
      <c r="AC228" s="66">
        <f t="shared" si="272"/>
        <v>3.0625730757930851</v>
      </c>
    </row>
    <row r="229" spans="19:29" x14ac:dyDescent="0.25">
      <c r="S229" s="66">
        <v>0.62</v>
      </c>
      <c r="T229" s="66">
        <f t="shared" si="263"/>
        <v>2.3041797628883816E-2</v>
      </c>
      <c r="U229" s="66">
        <f t="shared" si="264"/>
        <v>2.2209732714507457</v>
      </c>
      <c r="V229" s="67">
        <f t="shared" si="265"/>
        <v>0.99311129735550641</v>
      </c>
      <c r="W229" s="67">
        <f t="shared" si="266"/>
        <v>0.51360952488822886</v>
      </c>
      <c r="X229" s="67">
        <f t="shared" si="267"/>
        <v>1.1395659286295239</v>
      </c>
      <c r="Y229" s="67">
        <f t="shared" si="268"/>
        <v>1.9516706751592114</v>
      </c>
      <c r="Z229" s="90">
        <f t="shared" si="269"/>
        <v>1188.303088810811</v>
      </c>
      <c r="AA229" s="90">
        <f t="shared" si="270"/>
        <v>1104.2806926010337</v>
      </c>
      <c r="AB229" s="66">
        <f t="shared" si="271"/>
        <v>0.51832482565981375</v>
      </c>
      <c r="AC229" s="66">
        <f t="shared" si="272"/>
        <v>3.0565185303871298</v>
      </c>
    </row>
    <row r="230" spans="19:29" x14ac:dyDescent="0.25">
      <c r="S230" s="66">
        <v>0.63</v>
      </c>
      <c r="T230" s="66">
        <f t="shared" si="263"/>
        <v>2.3041797628883816E-2</v>
      </c>
      <c r="U230" s="66">
        <f t="shared" si="264"/>
        <v>2.2209732714507457</v>
      </c>
      <c r="V230" s="67">
        <f t="shared" si="265"/>
        <v>0.99311129735550641</v>
      </c>
      <c r="W230" s="67">
        <f t="shared" si="266"/>
        <v>0.51360952488822886</v>
      </c>
      <c r="X230" s="67">
        <f t="shared" si="267"/>
        <v>1.1302451498462405</v>
      </c>
      <c r="Y230" s="67">
        <f t="shared" si="268"/>
        <v>1.9785673617406696</v>
      </c>
      <c r="Z230" s="90">
        <f t="shared" si="269"/>
        <v>1197.5930914372952</v>
      </c>
      <c r="AA230" s="90">
        <f t="shared" si="270"/>
        <v>1090.0386833004031</v>
      </c>
      <c r="AB230" s="66">
        <f t="shared" si="271"/>
        <v>0.52350780604741876</v>
      </c>
      <c r="AC230" s="66">
        <f t="shared" si="272"/>
        <v>3.0499164160893448</v>
      </c>
    </row>
    <row r="231" spans="19:29" x14ac:dyDescent="0.25">
      <c r="S231" s="66">
        <v>0.64</v>
      </c>
      <c r="T231" s="66">
        <f t="shared" si="263"/>
        <v>2.3041797628883816E-2</v>
      </c>
      <c r="U231" s="66">
        <f t="shared" si="264"/>
        <v>2.2209732714507457</v>
      </c>
      <c r="V231" s="67">
        <f t="shared" si="265"/>
        <v>0.99311129735550641</v>
      </c>
      <c r="W231" s="67">
        <f t="shared" si="266"/>
        <v>0.51360952488822886</v>
      </c>
      <c r="X231" s="67">
        <f t="shared" si="267"/>
        <v>1.1214008667268947</v>
      </c>
      <c r="Y231" s="67">
        <f t="shared" si="268"/>
        <v>2.0057925136088435</v>
      </c>
      <c r="Z231" s="90">
        <f t="shared" si="269"/>
        <v>1207.082467386017</v>
      </c>
      <c r="AA231" s="90">
        <f t="shared" si="270"/>
        <v>1075.1717689068071</v>
      </c>
      <c r="AB231" s="66">
        <f t="shared" si="271"/>
        <v>0.52889921209949831</v>
      </c>
      <c r="AC231" s="66">
        <f t="shared" si="272"/>
        <v>3.0427469743276547</v>
      </c>
    </row>
    <row r="232" spans="19:29" x14ac:dyDescent="0.25">
      <c r="S232" s="66">
        <v>0.65</v>
      </c>
      <c r="T232" s="66">
        <f t="shared" ref="T232:T267" si="273">$P$71/($S$59*$S$164)</f>
        <v>2.3041797628883816E-2</v>
      </c>
      <c r="U232" s="66">
        <f t="shared" ref="U232:U267" si="274">$Q$71/($S$59*$S$164)</f>
        <v>2.2209732714507457</v>
      </c>
      <c r="V232" s="67">
        <f t="shared" ref="V232:V267" si="275">EXP(-1*$P$70*T232)</f>
        <v>0.99311129735550641</v>
      </c>
      <c r="W232" s="67">
        <f t="shared" ref="W232:W267" si="276">EXP(-1*$Q$70*U232)</f>
        <v>0.51360952488822886</v>
      </c>
      <c r="X232" s="67">
        <f t="shared" ref="X232:X267" si="277">IF($P$61,1,EXP((1-S232)^2*(U232*W232^2/(S232+(1-S232)*W232)^2 + T232*V232/(1-S232+S232*V232)^2)))</f>
        <v>1.1130111512622534</v>
      </c>
      <c r="Y232" s="67">
        <f t="shared" ref="Y232:Y267" si="278">IF($P$61,1,EXP(S232^2*(T232*V232^2/(1-S232+(S232)*V232)^2+U232*W232/(S232+(1-S232)*W232)^2)))</f>
        <v>2.0333457166981508</v>
      </c>
      <c r="Z232" s="90">
        <f t="shared" ref="Z232:Z267" si="279">S232*X232*EXP($P$64-$P$65/($P$66+$S$164))</f>
        <v>1216.7712867308578</v>
      </c>
      <c r="AA232" s="90">
        <f t="shared" ref="AA232:AA267" si="280">(1-S232)*Y232*EXP($Q$64-$Q$65/($Q$66+$S$164))</f>
        <v>1059.6650612690864</v>
      </c>
      <c r="AB232" s="66">
        <f t="shared" ref="AB232:AB267" si="281">Z232/(Z232+AA232)</f>
        <v>0.53450705432633849</v>
      </c>
      <c r="AC232" s="66">
        <f t="shared" ref="AC232:AC267" si="282">(Z232+AA232)/750.06376</f>
        <v>3.0349904493451918</v>
      </c>
    </row>
    <row r="233" spans="19:29" x14ac:dyDescent="0.25">
      <c r="S233" s="66">
        <v>0.66</v>
      </c>
      <c r="T233" s="66">
        <f t="shared" si="273"/>
        <v>2.3041797628883816E-2</v>
      </c>
      <c r="U233" s="66">
        <f t="shared" si="274"/>
        <v>2.2209732714507457</v>
      </c>
      <c r="V233" s="67">
        <f t="shared" si="275"/>
        <v>0.99311129735550641</v>
      </c>
      <c r="W233" s="67">
        <f t="shared" si="276"/>
        <v>0.51360952488822886</v>
      </c>
      <c r="X233" s="67">
        <f t="shared" si="277"/>
        <v>1.1050553805791019</v>
      </c>
      <c r="Y233" s="67">
        <f t="shared" si="278"/>
        <v>2.0612265746726521</v>
      </c>
      <c r="Z233" s="90">
        <f t="shared" si="279"/>
        <v>1226.6595930886567</v>
      </c>
      <c r="AA233" s="90">
        <f t="shared" si="280"/>
        <v>1043.5037058732235</v>
      </c>
      <c r="AB233" s="66">
        <f t="shared" si="281"/>
        <v>0.54033980447556096</v>
      </c>
      <c r="AC233" s="66">
        <f t="shared" si="282"/>
        <v>3.0266270949577407</v>
      </c>
    </row>
    <row r="234" spans="19:29" x14ac:dyDescent="0.25">
      <c r="S234" s="66">
        <v>0.67</v>
      </c>
      <c r="T234" s="66">
        <f t="shared" si="273"/>
        <v>2.3041797628883816E-2</v>
      </c>
      <c r="U234" s="66">
        <f t="shared" si="274"/>
        <v>2.2209732714507457</v>
      </c>
      <c r="V234" s="67">
        <f t="shared" si="275"/>
        <v>0.99311129735550641</v>
      </c>
      <c r="W234" s="67">
        <f t="shared" si="276"/>
        <v>0.51360952488822886</v>
      </c>
      <c r="X234" s="67">
        <f t="shared" si="277"/>
        <v>1.097514145228818</v>
      </c>
      <c r="Y234" s="67">
        <f t="shared" si="278"/>
        <v>2.0894347073829223</v>
      </c>
      <c r="Z234" s="90">
        <f t="shared" si="279"/>
        <v>1236.7474100274339</v>
      </c>
      <c r="AA234" s="90">
        <f t="shared" si="280"/>
        <v>1026.672879764147</v>
      </c>
      <c r="AB234" s="66">
        <f t="shared" si="281"/>
        <v>0.54640643437075287</v>
      </c>
      <c r="AC234" s="66">
        <f t="shared" si="282"/>
        <v>3.0176371803266182</v>
      </c>
    </row>
    <row r="235" spans="19:29" x14ac:dyDescent="0.25">
      <c r="S235" s="66">
        <v>0.68</v>
      </c>
      <c r="T235" s="66">
        <f t="shared" si="273"/>
        <v>2.3041797628883816E-2</v>
      </c>
      <c r="U235" s="66">
        <f t="shared" si="274"/>
        <v>2.2209732714507457</v>
      </c>
      <c r="V235" s="67">
        <f t="shared" si="275"/>
        <v>0.99311129735550641</v>
      </c>
      <c r="W235" s="67">
        <f t="shared" si="276"/>
        <v>0.51360952488822886</v>
      </c>
      <c r="X235" s="67">
        <f t="shared" si="277"/>
        <v>1.0903691648396197</v>
      </c>
      <c r="Y235" s="67">
        <f t="shared" si="278"/>
        <v>2.1179697494356908</v>
      </c>
      <c r="Z235" s="90">
        <f t="shared" si="279"/>
        <v>1247.0347466414307</v>
      </c>
      <c r="AA235" s="90">
        <f t="shared" si="280"/>
        <v>1009.1577896591325</v>
      </c>
      <c r="AB235" s="66">
        <f t="shared" si="281"/>
        <v>0.55271645773909461</v>
      </c>
      <c r="AC235" s="66">
        <f t="shared" si="282"/>
        <v>3.008000994876173</v>
      </c>
    </row>
    <row r="236" spans="19:29" x14ac:dyDescent="0.25">
      <c r="S236" s="66">
        <v>0.69</v>
      </c>
      <c r="T236" s="66">
        <f t="shared" si="273"/>
        <v>2.3041797628883816E-2</v>
      </c>
      <c r="U236" s="66">
        <f t="shared" si="274"/>
        <v>2.2209732714507457</v>
      </c>
      <c r="V236" s="67">
        <f t="shared" si="275"/>
        <v>0.99311129735550641</v>
      </c>
      <c r="W236" s="67">
        <f t="shared" si="276"/>
        <v>0.51360952488822886</v>
      </c>
      <c r="X236" s="67">
        <f t="shared" si="277"/>
        <v>1.0836032104713496</v>
      </c>
      <c r="Y236" s="67">
        <f t="shared" si="278"/>
        <v>2.1468313488686266</v>
      </c>
      <c r="Z236" s="90">
        <f t="shared" si="279"/>
        <v>1257.5216023926521</v>
      </c>
      <c r="AA236" s="90">
        <f t="shared" si="280"/>
        <v>990.94367023752193</v>
      </c>
      <c r="AB236" s="66">
        <f t="shared" si="281"/>
        <v>0.55927997541258379</v>
      </c>
      <c r="AC236" s="66">
        <f t="shared" si="282"/>
        <v>2.9976988524684538</v>
      </c>
    </row>
    <row r="237" spans="19:29" x14ac:dyDescent="0.25">
      <c r="S237" s="61">
        <v>0.7</v>
      </c>
      <c r="T237" s="61">
        <f t="shared" si="273"/>
        <v>2.3041797628883816E-2</v>
      </c>
      <c r="U237" s="61">
        <f t="shared" si="274"/>
        <v>2.2209732714507457</v>
      </c>
      <c r="V237" s="65">
        <f t="shared" si="275"/>
        <v>0.99311129735550641</v>
      </c>
      <c r="W237" s="65">
        <f t="shared" si="276"/>
        <v>0.51360952488822886</v>
      </c>
      <c r="X237" s="65">
        <f t="shared" si="277"/>
        <v>1.0772000330770175</v>
      </c>
      <c r="Y237" s="65">
        <f t="shared" si="278"/>
        <v>2.1760191659231989</v>
      </c>
      <c r="Z237" s="64">
        <f t="shared" si="279"/>
        <v>1268.2079713065996</v>
      </c>
      <c r="AA237" s="64">
        <f t="shared" si="280"/>
        <v>972.01578259264431</v>
      </c>
      <c r="AB237" s="61">
        <f t="shared" si="281"/>
        <v>0.56610772432852186</v>
      </c>
      <c r="AC237" s="61">
        <f t="shared" si="282"/>
        <v>2.9867110949331082</v>
      </c>
    </row>
    <row r="238" spans="19:29" x14ac:dyDescent="0.25">
      <c r="S238" s="66">
        <v>0.71</v>
      </c>
      <c r="T238" s="66">
        <f t="shared" si="273"/>
        <v>2.3041797628883816E-2</v>
      </c>
      <c r="U238" s="66">
        <f t="shared" si="274"/>
        <v>2.2209732714507457</v>
      </c>
      <c r="V238" s="67">
        <f t="shared" si="275"/>
        <v>0.99311129735550641</v>
      </c>
      <c r="W238" s="67">
        <f t="shared" si="276"/>
        <v>0.51360952488822886</v>
      </c>
      <c r="X238" s="67">
        <f t="shared" si="277"/>
        <v>1.0711442975336554</v>
      </c>
      <c r="Y238" s="67">
        <f t="shared" si="278"/>
        <v>2.205532871909055</v>
      </c>
      <c r="Z238" s="90">
        <f t="shared" si="279"/>
        <v>1279.0938455993635</v>
      </c>
      <c r="AA238" s="90">
        <f t="shared" si="280"/>
        <v>952.35941283289026</v>
      </c>
      <c r="AB238" s="66">
        <f t="shared" si="281"/>
        <v>0.57321113080271868</v>
      </c>
      <c r="AC238" s="66">
        <f t="shared" si="282"/>
        <v>2.9750180950380187</v>
      </c>
    </row>
    <row r="239" spans="19:29" x14ac:dyDescent="0.25">
      <c r="S239" s="66">
        <v>0.72</v>
      </c>
      <c r="T239" s="66">
        <f t="shared" si="273"/>
        <v>2.3041797628883816E-2</v>
      </c>
      <c r="U239" s="66">
        <f t="shared" si="274"/>
        <v>2.2209732714507457</v>
      </c>
      <c r="V239" s="67">
        <f t="shared" si="275"/>
        <v>0.99311129735550641</v>
      </c>
      <c r="W239" s="67">
        <f t="shared" si="276"/>
        <v>0.51360952488822886</v>
      </c>
      <c r="X239" s="67">
        <f t="shared" si="277"/>
        <v>1.0654215217571439</v>
      </c>
      <c r="Y239" s="67">
        <f t="shared" si="278"/>
        <v>2.2353721481538305</v>
      </c>
      <c r="Z239" s="90">
        <f t="shared" si="279"/>
        <v>1290.1792188040374</v>
      </c>
      <c r="AA239" s="90">
        <f t="shared" si="280"/>
        <v>931.95987081985345</v>
      </c>
      <c r="AB239" s="66">
        <f t="shared" si="281"/>
        <v>0.58060236860439163</v>
      </c>
      <c r="AC239" s="66">
        <f t="shared" si="282"/>
        <v>2.9626002589751717</v>
      </c>
    </row>
    <row r="240" spans="19:29" x14ac:dyDescent="0.25">
      <c r="S240" s="66">
        <v>0.73</v>
      </c>
      <c r="T240" s="66">
        <f t="shared" si="273"/>
        <v>2.3041797628883816E-2</v>
      </c>
      <c r="U240" s="66">
        <f t="shared" si="274"/>
        <v>2.2209732714507457</v>
      </c>
      <c r="V240" s="67">
        <f t="shared" si="275"/>
        <v>0.99311129735550641</v>
      </c>
      <c r="W240" s="67">
        <f t="shared" si="276"/>
        <v>0.51360952488822886</v>
      </c>
      <c r="X240" s="67">
        <f t="shared" si="277"/>
        <v>1.0600180204622898</v>
      </c>
      <c r="Y240" s="67">
        <f t="shared" si="278"/>
        <v>2.2655366850327363</v>
      </c>
      <c r="Z240" s="90">
        <f t="shared" si="279"/>
        <v>1301.4640884563485</v>
      </c>
      <c r="AA240" s="90">
        <f t="shared" si="280"/>
        <v>910.80248903237225</v>
      </c>
      <c r="AB240" s="66">
        <f t="shared" si="281"/>
        <v>0.58829442242612551</v>
      </c>
      <c r="AC240" s="66">
        <f t="shared" si="282"/>
        <v>2.9494380284267048</v>
      </c>
    </row>
    <row r="241" spans="19:29" x14ac:dyDescent="0.25">
      <c r="S241" s="66">
        <v>0.74</v>
      </c>
      <c r="T241" s="66">
        <f t="shared" si="273"/>
        <v>2.3041797628883816E-2</v>
      </c>
      <c r="U241" s="66">
        <f t="shared" si="274"/>
        <v>2.2209732714507457</v>
      </c>
      <c r="V241" s="67">
        <f t="shared" si="275"/>
        <v>0.99311129735550641</v>
      </c>
      <c r="W241" s="67">
        <f t="shared" si="276"/>
        <v>0.51360952488822886</v>
      </c>
      <c r="X241" s="67">
        <f t="shared" si="277"/>
        <v>1.0549208531711647</v>
      </c>
      <c r="Y241" s="67">
        <f t="shared" si="278"/>
        <v>2.2960261810726701</v>
      </c>
      <c r="Z241" s="90">
        <f t="shared" si="279"/>
        <v>1312.9484583923092</v>
      </c>
      <c r="AA241" s="90">
        <f t="shared" si="280"/>
        <v>888.87262154611528</v>
      </c>
      <c r="AB241" s="66">
        <f t="shared" si="281"/>
        <v>0.59630115741694445</v>
      </c>
      <c r="AC241" s="66">
        <f t="shared" si="282"/>
        <v>2.9355118822677482</v>
      </c>
    </row>
    <row r="242" spans="19:29" x14ac:dyDescent="0.25">
      <c r="S242" s="66">
        <v>0.75</v>
      </c>
      <c r="T242" s="66">
        <f t="shared" si="273"/>
        <v>2.3041797628883816E-2</v>
      </c>
      <c r="U242" s="66">
        <f t="shared" si="274"/>
        <v>2.2209732714507457</v>
      </c>
      <c r="V242" s="67">
        <f t="shared" si="275"/>
        <v>0.99311129735550641</v>
      </c>
      <c r="W242" s="67">
        <f t="shared" si="276"/>
        <v>0.51360952488822886</v>
      </c>
      <c r="X242" s="67">
        <f t="shared" si="277"/>
        <v>1.0501177761101266</v>
      </c>
      <c r="Y242" s="67">
        <f t="shared" si="278"/>
        <v>2.3268403421259594</v>
      </c>
      <c r="Z242" s="90">
        <f t="shared" si="279"/>
        <v>1324.6323407044658</v>
      </c>
      <c r="AA242" s="90">
        <f t="shared" si="280"/>
        <v>866.15564311912499</v>
      </c>
      <c r="AB242" s="66">
        <f t="shared" si="281"/>
        <v>0.60463739553317242</v>
      </c>
      <c r="AC242" s="66">
        <f t="shared" si="282"/>
        <v>2.9208023379553638</v>
      </c>
    </row>
    <row r="243" spans="19:29" x14ac:dyDescent="0.25">
      <c r="S243" s="66">
        <v>0.76</v>
      </c>
      <c r="T243" s="66">
        <f t="shared" si="273"/>
        <v>2.3041797628883816E-2</v>
      </c>
      <c r="U243" s="66">
        <f t="shared" si="274"/>
        <v>2.2209732714507457</v>
      </c>
      <c r="V243" s="67">
        <f t="shared" si="275"/>
        <v>0.99311129735550641</v>
      </c>
      <c r="W243" s="67">
        <f t="shared" si="276"/>
        <v>0.51360952488822886</v>
      </c>
      <c r="X243" s="67">
        <f t="shared" si="277"/>
        <v>1.045597197669524</v>
      </c>
      <c r="Y243" s="67">
        <f t="shared" si="278"/>
        <v>2.3579788806091941</v>
      </c>
      <c r="Z243" s="90">
        <f t="shared" si="279"/>
        <v>1336.5157573978627</v>
      </c>
      <c r="AA243" s="90">
        <f t="shared" si="280"/>
        <v>842.63694837443984</v>
      </c>
      <c r="AB243" s="66">
        <f t="shared" si="281"/>
        <v>0.61331899956235281</v>
      </c>
      <c r="AC243" s="66">
        <f t="shared" si="282"/>
        <v>2.9052899526465623</v>
      </c>
    </row>
    <row r="244" spans="19:29" x14ac:dyDescent="0.25">
      <c r="S244" s="66">
        <v>0.77</v>
      </c>
      <c r="T244" s="66">
        <f t="shared" si="273"/>
        <v>2.3041797628883816E-2</v>
      </c>
      <c r="U244" s="66">
        <f t="shared" si="274"/>
        <v>2.2209732714507457</v>
      </c>
      <c r="V244" s="67">
        <f t="shared" si="275"/>
        <v>0.99311129735550641</v>
      </c>
      <c r="W244" s="67">
        <f t="shared" si="276"/>
        <v>0.51360952488822886</v>
      </c>
      <c r="X244" s="67">
        <f t="shared" si="277"/>
        <v>1.0413481371302242</v>
      </c>
      <c r="Y244" s="67">
        <f t="shared" si="278"/>
        <v>2.3894415148029036</v>
      </c>
      <c r="Z244" s="90">
        <f t="shared" si="279"/>
        <v>1348.5987417820156</v>
      </c>
      <c r="AA244" s="90">
        <f t="shared" si="280"/>
        <v>818.3019510715535</v>
      </c>
      <c r="AB244" s="66">
        <f t="shared" si="281"/>
        <v>0.62236296579242856</v>
      </c>
      <c r="AC244" s="66">
        <f t="shared" si="282"/>
        <v>2.8889553240828074</v>
      </c>
    </row>
    <row r="245" spans="19:29" x14ac:dyDescent="0.25">
      <c r="S245" s="66">
        <v>0.78</v>
      </c>
      <c r="T245" s="66">
        <f t="shared" si="273"/>
        <v>2.3041797628883816E-2</v>
      </c>
      <c r="U245" s="66">
        <f t="shared" si="274"/>
        <v>2.2209732714507457</v>
      </c>
      <c r="V245" s="67">
        <f t="shared" si="275"/>
        <v>0.99311129735550641</v>
      </c>
      <c r="W245" s="67">
        <f t="shared" si="276"/>
        <v>0.51360952488822886</v>
      </c>
      <c r="X245" s="67">
        <f t="shared" si="277"/>
        <v>1.0373601863882385</v>
      </c>
      <c r="Y245" s="67">
        <f t="shared" si="278"/>
        <v>2.4212279682081466</v>
      </c>
      <c r="Z245" s="90">
        <f t="shared" si="279"/>
        <v>1360.8813396309624</v>
      </c>
      <c r="AA245" s="90">
        <f t="shared" si="280"/>
        <v>793.13608345908403</v>
      </c>
      <c r="AB245" s="66">
        <f t="shared" si="281"/>
        <v>0.63178752643453995</v>
      </c>
      <c r="AC245" s="66">
        <f t="shared" si="282"/>
        <v>2.8717790912735826</v>
      </c>
    </row>
    <row r="246" spans="19:29" x14ac:dyDescent="0.25">
      <c r="S246" s="66">
        <v>0.79</v>
      </c>
      <c r="T246" s="66">
        <f t="shared" si="273"/>
        <v>2.3041797628883816E-2</v>
      </c>
      <c r="U246" s="66">
        <f t="shared" si="274"/>
        <v>2.2209732714507457</v>
      </c>
      <c r="V246" s="67">
        <f t="shared" si="275"/>
        <v>0.99311129735550641</v>
      </c>
      <c r="W246" s="67">
        <f t="shared" si="276"/>
        <v>0.51360952488822886</v>
      </c>
      <c r="X246" s="67">
        <f t="shared" si="277"/>
        <v>1.0336234744331021</v>
      </c>
      <c r="Y246" s="67">
        <f t="shared" si="278"/>
        <v>2.4533379689563075</v>
      </c>
      <c r="Z246" s="90">
        <f t="shared" si="279"/>
        <v>1373.3636101397135</v>
      </c>
      <c r="AA246" s="90">
        <f t="shared" si="280"/>
        <v>767.1247957015629</v>
      </c>
      <c r="AB246" s="66">
        <f t="shared" si="281"/>
        <v>0.64161226306663421</v>
      </c>
      <c r="AC246" s="66">
        <f t="shared" si="282"/>
        <v>2.8537419350073336</v>
      </c>
    </row>
    <row r="247" spans="19:29" x14ac:dyDescent="0.25">
      <c r="S247" s="61">
        <v>0.8</v>
      </c>
      <c r="T247" s="61">
        <f t="shared" si="273"/>
        <v>2.3041797628883816E-2</v>
      </c>
      <c r="U247" s="61">
        <f t="shared" si="274"/>
        <v>2.2209732714507457</v>
      </c>
      <c r="V247" s="65">
        <f t="shared" si="275"/>
        <v>0.99311129735550641</v>
      </c>
      <c r="W247" s="65">
        <f t="shared" si="276"/>
        <v>0.51360952488822886</v>
      </c>
      <c r="X247" s="65">
        <f t="shared" si="277"/>
        <v>1.030128634357675</v>
      </c>
      <c r="Y247" s="65">
        <f t="shared" si="278"/>
        <v>2.4857712492687023</v>
      </c>
      <c r="Z247" s="64">
        <f t="shared" si="279"/>
        <v>1386.0456267021502</v>
      </c>
      <c r="AA247" s="64">
        <f t="shared" si="280"/>
        <v>740.25355537378277</v>
      </c>
      <c r="AB247" s="61">
        <f t="shared" si="281"/>
        <v>0.65185823255076281</v>
      </c>
      <c r="AC247" s="61">
        <f t="shared" si="282"/>
        <v>2.8348245782144348</v>
      </c>
    </row>
    <row r="248" spans="19:29" x14ac:dyDescent="0.25">
      <c r="S248" s="66">
        <v>0.81</v>
      </c>
      <c r="T248" s="66">
        <f t="shared" si="273"/>
        <v>2.3041797628883816E-2</v>
      </c>
      <c r="U248" s="66">
        <f t="shared" si="274"/>
        <v>2.2209732714507457</v>
      </c>
      <c r="V248" s="67">
        <f t="shared" si="275"/>
        <v>0.99311129735550641</v>
      </c>
      <c r="W248" s="67">
        <f t="shared" si="276"/>
        <v>0.51360952488822886</v>
      </c>
      <c r="X248" s="67">
        <f t="shared" si="277"/>
        <v>1.0268667726968417</v>
      </c>
      <c r="Y248" s="67">
        <f t="shared" si="278"/>
        <v>2.5185275449627538</v>
      </c>
      <c r="Z248" s="90">
        <f t="shared" si="279"/>
        <v>1398.9274775325046</v>
      </c>
      <c r="AA248" s="90">
        <f t="shared" si="280"/>
        <v>712.50784701660064</v>
      </c>
      <c r="AB248" s="66">
        <f t="shared" si="281"/>
        <v>0.66254810709451595</v>
      </c>
      <c r="AC248" s="66">
        <f t="shared" si="282"/>
        <v>2.8150077862035423</v>
      </c>
    </row>
    <row r="249" spans="19:29" x14ac:dyDescent="0.25">
      <c r="S249" s="66">
        <v>0.82</v>
      </c>
      <c r="T249" s="66">
        <f t="shared" si="273"/>
        <v>2.3041797628883816E-2</v>
      </c>
      <c r="U249" s="66">
        <f t="shared" si="274"/>
        <v>2.2209732714507457</v>
      </c>
      <c r="V249" s="67">
        <f t="shared" si="275"/>
        <v>0.99311129735550641</v>
      </c>
      <c r="W249" s="67">
        <f t="shared" si="276"/>
        <v>0.51360952488822886</v>
      </c>
      <c r="X249" s="67">
        <f t="shared" si="277"/>
        <v>1.023829440910498</v>
      </c>
      <c r="Y249" s="67">
        <f t="shared" si="278"/>
        <v>2.5516065950017652</v>
      </c>
      <c r="Z249" s="90">
        <f t="shared" si="279"/>
        <v>1412.0092661499934</v>
      </c>
      <c r="AA249" s="90">
        <f t="shared" si="280"/>
        <v>683.87317174854263</v>
      </c>
      <c r="AB249" s="66">
        <f t="shared" si="281"/>
        <v>0.67370633038261585</v>
      </c>
      <c r="AC249" s="66">
        <f t="shared" si="282"/>
        <v>2.7942723667899059</v>
      </c>
    </row>
    <row r="250" spans="19:29" x14ac:dyDescent="0.25">
      <c r="S250" s="66">
        <v>0.83</v>
      </c>
      <c r="T250" s="66">
        <f t="shared" si="273"/>
        <v>2.3041797628883816E-2</v>
      </c>
      <c r="U250" s="66">
        <f t="shared" si="274"/>
        <v>2.2209732714507457</v>
      </c>
      <c r="V250" s="67">
        <f t="shared" si="275"/>
        <v>0.99311129735550641</v>
      </c>
      <c r="W250" s="67">
        <f t="shared" si="276"/>
        <v>0.51360952488822886</v>
      </c>
      <c r="X250" s="67">
        <f t="shared" si="277"/>
        <v>1.021008608842384</v>
      </c>
      <c r="Y250" s="67">
        <f t="shared" si="278"/>
        <v>2.585008141085503</v>
      </c>
      <c r="Z250" s="90">
        <f t="shared" si="279"/>
        <v>1425.2911117439269</v>
      </c>
      <c r="AA250" s="90">
        <f t="shared" si="280"/>
        <v>654.33504692795998</v>
      </c>
      <c r="AB250" s="66">
        <f t="shared" si="281"/>
        <v>0.68535929200571388</v>
      </c>
      <c r="AC250" s="66">
        <f t="shared" si="282"/>
        <v>2.7725991703317154</v>
      </c>
    </row>
    <row r="251" spans="19:29" x14ac:dyDescent="0.25">
      <c r="S251" s="66">
        <v>0.84</v>
      </c>
      <c r="T251" s="66">
        <f t="shared" si="273"/>
        <v>2.3041797628883816E-2</v>
      </c>
      <c r="U251" s="66">
        <f t="shared" si="274"/>
        <v>2.2209732714507457</v>
      </c>
      <c r="V251" s="67">
        <f t="shared" si="275"/>
        <v>0.99311129735550641</v>
      </c>
      <c r="W251" s="67">
        <f t="shared" si="276"/>
        <v>0.51360952488822886</v>
      </c>
      <c r="X251" s="67">
        <f t="shared" si="277"/>
        <v>1.0183966400009443</v>
      </c>
      <c r="Y251" s="67">
        <f t="shared" si="278"/>
        <v>2.6187319272789384</v>
      </c>
      <c r="Z251" s="90">
        <f t="shared" si="279"/>
        <v>1438.7731494345912</v>
      </c>
      <c r="AA251" s="90">
        <f t="shared" si="280"/>
        <v>623.87900586085709</v>
      </c>
      <c r="AB251" s="66">
        <f t="shared" si="281"/>
        <v>0.69753552276898845</v>
      </c>
      <c r="AC251" s="66">
        <f t="shared" si="282"/>
        <v>2.7499690896883862</v>
      </c>
    </row>
    <row r="252" spans="19:29" x14ac:dyDescent="0.25">
      <c r="S252" s="66">
        <v>0.85</v>
      </c>
      <c r="T252" s="66">
        <f t="shared" si="273"/>
        <v>2.3041797628883816E-2</v>
      </c>
      <c r="U252" s="66">
        <f t="shared" si="274"/>
        <v>2.2209732714507457</v>
      </c>
      <c r="V252" s="67">
        <f t="shared" si="275"/>
        <v>0.99311129735550641</v>
      </c>
      <c r="W252" s="67">
        <f t="shared" si="276"/>
        <v>0.51360952488822886</v>
      </c>
      <c r="X252" s="67">
        <f t="shared" si="277"/>
        <v>1.0159862685216439</v>
      </c>
      <c r="Y252" s="67">
        <f t="shared" si="278"/>
        <v>2.6527776996767534</v>
      </c>
      <c r="Z252" s="90">
        <f t="shared" si="279"/>
        <v>1452.4555304434632</v>
      </c>
      <c r="AA252" s="90">
        <f t="shared" si="280"/>
        <v>592.49059754987059</v>
      </c>
      <c r="AB252" s="66">
        <f t="shared" si="281"/>
        <v>0.71026591388435734</v>
      </c>
      <c r="AC252" s="66">
        <f t="shared" si="282"/>
        <v>2.7263630601128281</v>
      </c>
    </row>
    <row r="253" spans="19:29" x14ac:dyDescent="0.25">
      <c r="S253" s="66">
        <v>0.86</v>
      </c>
      <c r="T253" s="66">
        <f t="shared" si="273"/>
        <v>2.3041797628883816E-2</v>
      </c>
      <c r="U253" s="66">
        <f t="shared" si="274"/>
        <v>2.2209732714507457</v>
      </c>
      <c r="V253" s="67">
        <f t="shared" si="275"/>
        <v>0.99311129735550641</v>
      </c>
      <c r="W253" s="67">
        <f t="shared" si="276"/>
        <v>0.51360952488822886</v>
      </c>
      <c r="X253" s="67">
        <f t="shared" si="277"/>
        <v>1.0137705776821537</v>
      </c>
      <c r="Y253" s="67">
        <f t="shared" si="278"/>
        <v>2.6871452061012842</v>
      </c>
      <c r="Z253" s="90">
        <f t="shared" si="279"/>
        <v>1466.3384221847225</v>
      </c>
      <c r="AA253" s="90">
        <f t="shared" si="280"/>
        <v>560.15538648019412</v>
      </c>
      <c r="AB253" s="66">
        <f t="shared" si="281"/>
        <v>0.72358396355070398</v>
      </c>
      <c r="AC253" s="66">
        <f t="shared" si="282"/>
        <v>2.7017620590880389</v>
      </c>
    </row>
    <row r="254" spans="19:29" x14ac:dyDescent="0.25">
      <c r="S254" s="66">
        <v>0.87</v>
      </c>
      <c r="T254" s="66">
        <f t="shared" si="273"/>
        <v>2.3041797628883816E-2</v>
      </c>
      <c r="U254" s="66">
        <f t="shared" si="274"/>
        <v>2.2209732714507457</v>
      </c>
      <c r="V254" s="67">
        <f t="shared" si="275"/>
        <v>0.99311129735550641</v>
      </c>
      <c r="W254" s="67">
        <f t="shared" si="276"/>
        <v>0.51360952488822886</v>
      </c>
      <c r="X254" s="67">
        <f t="shared" si="277"/>
        <v>1.0117429798527084</v>
      </c>
      <c r="Y254" s="67">
        <f t="shared" si="278"/>
        <v>2.7218341958317791</v>
      </c>
      <c r="Z254" s="90">
        <f t="shared" si="279"/>
        <v>1480.4220082886657</v>
      </c>
      <c r="AA254" s="90">
        <f t="shared" si="280"/>
        <v>526.8589524385485</v>
      </c>
      <c r="AB254" s="66">
        <f t="shared" si="281"/>
        <v>0.73752605502337165</v>
      </c>
      <c r="AC254" s="66">
        <f t="shared" si="282"/>
        <v>2.676147106116971</v>
      </c>
    </row>
    <row r="255" spans="19:29" x14ac:dyDescent="0.25">
      <c r="S255" s="66">
        <v>0.88</v>
      </c>
      <c r="T255" s="66">
        <f t="shared" si="273"/>
        <v>2.3041797628883816E-2</v>
      </c>
      <c r="U255" s="66">
        <f t="shared" si="274"/>
        <v>2.2209732714507457</v>
      </c>
      <c r="V255" s="67">
        <f t="shared" si="275"/>
        <v>0.99311129735550641</v>
      </c>
      <c r="W255" s="67">
        <f t="shared" si="276"/>
        <v>0.51360952488822886</v>
      </c>
      <c r="X255" s="67">
        <f t="shared" si="277"/>
        <v>1.0098971977737983</v>
      </c>
      <c r="Y255" s="67">
        <f t="shared" si="278"/>
        <v>2.7568444193629631</v>
      </c>
      <c r="Z255" s="90">
        <f t="shared" si="279"/>
        <v>1494.7064885663815</v>
      </c>
      <c r="AA255" s="90">
        <f t="shared" si="280"/>
        <v>492.58689036157733</v>
      </c>
      <c r="AB255" s="66">
        <f t="shared" si="281"/>
        <v>0.75213177098828643</v>
      </c>
      <c r="AC255" s="66">
        <f t="shared" si="282"/>
        <v>2.6494992624733116</v>
      </c>
    </row>
    <row r="256" spans="19:29" x14ac:dyDescent="0.25">
      <c r="S256" s="66">
        <v>0.89</v>
      </c>
      <c r="T256" s="66">
        <f t="shared" si="273"/>
        <v>2.3041797628883816E-2</v>
      </c>
      <c r="U256" s="66">
        <f t="shared" si="274"/>
        <v>2.2209732714507457</v>
      </c>
      <c r="V256" s="67">
        <f t="shared" si="275"/>
        <v>0.99311129735550641</v>
      </c>
      <c r="W256" s="67">
        <f t="shared" si="276"/>
        <v>0.51360952488822886</v>
      </c>
      <c r="X256" s="67">
        <f t="shared" si="277"/>
        <v>1.0082272470623339</v>
      </c>
      <c r="Y256" s="67">
        <f t="shared" si="278"/>
        <v>2.7921756281910239</v>
      </c>
      <c r="Z256" s="90">
        <f t="shared" si="279"/>
        <v>1509.1920789239746</v>
      </c>
      <c r="AA256" s="90">
        <f t="shared" si="280"/>
        <v>457.32481021030304</v>
      </c>
      <c r="AB256" s="66">
        <f t="shared" si="281"/>
        <v>0.76744424991354554</v>
      </c>
      <c r="AC256" s="66">
        <f t="shared" si="282"/>
        <v>2.6217996309197469</v>
      </c>
    </row>
    <row r="257" spans="19:29" x14ac:dyDescent="0.25">
      <c r="S257" s="61">
        <v>0.9</v>
      </c>
      <c r="T257" s="61">
        <f t="shared" si="273"/>
        <v>2.3041797628883816E-2</v>
      </c>
      <c r="U257" s="61">
        <f t="shared" si="274"/>
        <v>2.2209732714507457</v>
      </c>
      <c r="V257" s="65">
        <f t="shared" si="275"/>
        <v>0.99311129735550641</v>
      </c>
      <c r="W257" s="65">
        <f t="shared" si="276"/>
        <v>0.51360952488822886</v>
      </c>
      <c r="X257" s="65">
        <f t="shared" si="277"/>
        <v>1.0067274198555693</v>
      </c>
      <c r="Y257" s="65">
        <f t="shared" si="278"/>
        <v>2.8278275746252639</v>
      </c>
      <c r="Z257" s="64">
        <f t="shared" si="279"/>
        <v>1523.8790112336512</v>
      </c>
      <c r="AA257" s="64">
        <f t="shared" si="280"/>
        <v>421.05833686752368</v>
      </c>
      <c r="AB257" s="61">
        <f t="shared" si="281"/>
        <v>0.78351059108479815</v>
      </c>
      <c r="AC257" s="61">
        <f t="shared" si="282"/>
        <v>2.5930293553992994</v>
      </c>
    </row>
    <row r="258" spans="19:29" x14ac:dyDescent="0.25">
      <c r="S258" s="66">
        <v>0.91</v>
      </c>
      <c r="T258" s="66">
        <f t="shared" si="273"/>
        <v>2.3041797628883816E-2</v>
      </c>
      <c r="U258" s="66">
        <f t="shared" si="274"/>
        <v>2.2209732714507457</v>
      </c>
      <c r="V258" s="67">
        <f t="shared" si="275"/>
        <v>0.99311129735550641</v>
      </c>
      <c r="W258" s="67">
        <f t="shared" si="276"/>
        <v>0.51360952488822886</v>
      </c>
      <c r="X258" s="67">
        <f t="shared" si="277"/>
        <v>1.0053922695094872</v>
      </c>
      <c r="Y258" s="67">
        <f t="shared" si="278"/>
        <v>2.8638000116237659</v>
      </c>
      <c r="Z258" s="90">
        <f t="shared" si="279"/>
        <v>1538.7675331681342</v>
      </c>
      <c r="AA258" s="90">
        <f t="shared" si="280"/>
        <v>383.77311005525553</v>
      </c>
      <c r="AB258" s="66">
        <f t="shared" si="281"/>
        <v>0.80038231628132972</v>
      </c>
      <c r="AC258" s="66">
        <f t="shared" si="282"/>
        <v>2.5631696207044983</v>
      </c>
    </row>
    <row r="259" spans="19:29" x14ac:dyDescent="0.25">
      <c r="S259" s="66">
        <v>0.92</v>
      </c>
      <c r="T259" s="66">
        <f t="shared" si="273"/>
        <v>2.3041797628883816E-2</v>
      </c>
      <c r="U259" s="66">
        <f t="shared" si="274"/>
        <v>2.2209732714507457</v>
      </c>
      <c r="V259" s="67">
        <f t="shared" si="275"/>
        <v>0.99311129735550641</v>
      </c>
      <c r="W259" s="67">
        <f t="shared" si="276"/>
        <v>0.51360952488822886</v>
      </c>
      <c r="X259" s="67">
        <f t="shared" si="277"/>
        <v>1.0042165962751044</v>
      </c>
      <c r="Y259" s="67">
        <f t="shared" si="278"/>
        <v>2.90009269265152</v>
      </c>
      <c r="Z259" s="90">
        <f t="shared" si="279"/>
        <v>1553.8579080041136</v>
      </c>
      <c r="AA259" s="90">
        <f t="shared" si="280"/>
        <v>345.45478426953247</v>
      </c>
      <c r="AB259" s="66">
        <f t="shared" si="281"/>
        <v>0.8181158975692453</v>
      </c>
      <c r="AC259" s="66">
        <f t="shared" si="282"/>
        <v>2.5322016521284083</v>
      </c>
    </row>
    <row r="260" spans="19:29" x14ac:dyDescent="0.25">
      <c r="S260" s="66">
        <v>0.93</v>
      </c>
      <c r="T260" s="66">
        <f t="shared" si="273"/>
        <v>2.3041797628883816E-2</v>
      </c>
      <c r="U260" s="66">
        <f t="shared" si="274"/>
        <v>2.2209732714507457</v>
      </c>
      <c r="V260" s="67">
        <f t="shared" si="275"/>
        <v>0.99311129735550641</v>
      </c>
      <c r="W260" s="67">
        <f t="shared" si="276"/>
        <v>0.51360952488822886</v>
      </c>
      <c r="X260" s="67">
        <f t="shared" si="277"/>
        <v>1.0031954338823081</v>
      </c>
      <c r="Y260" s="67">
        <f t="shared" si="278"/>
        <v>2.9367053715595564</v>
      </c>
      <c r="Z260" s="90">
        <f t="shared" si="279"/>
        <v>1569.1504143997672</v>
      </c>
      <c r="AA260" s="90">
        <f t="shared" si="280"/>
        <v>306.08902873006855</v>
      </c>
      <c r="AB260" s="66">
        <f t="shared" si="281"/>
        <v>0.83677336254233436</v>
      </c>
      <c r="AC260" s="66">
        <f t="shared" si="282"/>
        <v>2.500106715100908</v>
      </c>
    </row>
    <row r="261" spans="19:29" x14ac:dyDescent="0.25">
      <c r="S261" s="66">
        <v>0.94</v>
      </c>
      <c r="T261" s="66">
        <f t="shared" si="273"/>
        <v>2.3041797628883816E-2</v>
      </c>
      <c r="U261" s="66">
        <f t="shared" si="274"/>
        <v>2.2209732714507457</v>
      </c>
      <c r="V261" s="67">
        <f t="shared" si="275"/>
        <v>0.99311129735550641</v>
      </c>
      <c r="W261" s="67">
        <f t="shared" si="276"/>
        <v>0.51360952488822886</v>
      </c>
      <c r="X261" s="67">
        <f t="shared" si="277"/>
        <v>1.0023240369664537</v>
      </c>
      <c r="Y261" s="67">
        <f t="shared" si="278"/>
        <v>2.9736378024837218</v>
      </c>
      <c r="Z261" s="90">
        <f t="shared" si="279"/>
        <v>1584.6453461507933</v>
      </c>
      <c r="AA261" s="90">
        <f t="shared" si="280"/>
        <v>265.66152734247601</v>
      </c>
      <c r="AB261" s="66">
        <f t="shared" si="281"/>
        <v>0.8564229906140256</v>
      </c>
      <c r="AC261" s="66">
        <f t="shared" si="282"/>
        <v>2.466866114813052</v>
      </c>
    </row>
    <row r="262" spans="19:29" x14ac:dyDescent="0.25">
      <c r="S262" s="66">
        <v>0.95</v>
      </c>
      <c r="T262" s="66">
        <f t="shared" si="273"/>
        <v>2.3041797628883816E-2</v>
      </c>
      <c r="U262" s="66">
        <f t="shared" si="274"/>
        <v>2.2209732714507457</v>
      </c>
      <c r="V262" s="67">
        <f t="shared" si="275"/>
        <v>0.99311129735550641</v>
      </c>
      <c r="W262" s="67">
        <f t="shared" si="276"/>
        <v>0.51360952488822886</v>
      </c>
      <c r="X262" s="67">
        <f t="shared" si="277"/>
        <v>1.0015978692780672</v>
      </c>
      <c r="Y262" s="67">
        <f t="shared" si="278"/>
        <v>3.0108897397618257</v>
      </c>
      <c r="Z262" s="90">
        <f t="shared" si="279"/>
        <v>1600.3430119288648</v>
      </c>
      <c r="AA262" s="90">
        <f t="shared" si="280"/>
        <v>224.15797867088961</v>
      </c>
      <c r="AB262" s="66">
        <f t="shared" si="281"/>
        <v>0.87714011676299286</v>
      </c>
      <c r="AC262" s="66">
        <f t="shared" si="282"/>
        <v>2.4324611958318778</v>
      </c>
    </row>
    <row r="263" spans="19:29" x14ac:dyDescent="0.25">
      <c r="S263" s="66">
        <v>0.96</v>
      </c>
      <c r="T263" s="66">
        <f t="shared" si="273"/>
        <v>2.3041797628883816E-2</v>
      </c>
      <c r="U263" s="66">
        <f t="shared" si="274"/>
        <v>2.2209732714507457</v>
      </c>
      <c r="V263" s="67">
        <f t="shared" si="275"/>
        <v>0.99311129735550641</v>
      </c>
      <c r="W263" s="67">
        <f t="shared" si="276"/>
        <v>0.51360952488822886</v>
      </c>
      <c r="X263" s="67">
        <f t="shared" si="277"/>
        <v>1.0010125926206879</v>
      </c>
      <c r="Y263" s="67">
        <f t="shared" si="278"/>
        <v>3.0484609378679259</v>
      </c>
      <c r="Z263" s="90">
        <f t="shared" si="279"/>
        <v>1616.2437350059454</v>
      </c>
      <c r="AA263" s="90">
        <f t="shared" si="280"/>
        <v>181.56409591902056</v>
      </c>
      <c r="AB263" s="66">
        <f t="shared" si="281"/>
        <v>0.89900806259943455</v>
      </c>
      <c r="AC263" s="66">
        <f t="shared" si="282"/>
        <v>2.396873341707598</v>
      </c>
    </row>
    <row r="264" spans="19:29" x14ac:dyDescent="0.25">
      <c r="S264" s="66">
        <v>0.97</v>
      </c>
      <c r="T264" s="66">
        <f t="shared" si="273"/>
        <v>2.3041797628883816E-2</v>
      </c>
      <c r="U264" s="66">
        <f t="shared" si="274"/>
        <v>2.2209732714507457</v>
      </c>
      <c r="V264" s="67">
        <f t="shared" si="275"/>
        <v>0.99311129735550641</v>
      </c>
      <c r="W264" s="67">
        <f t="shared" si="276"/>
        <v>0.51360952488822886</v>
      </c>
      <c r="X264" s="67">
        <f t="shared" si="277"/>
        <v>1.000564056466156</v>
      </c>
      <c r="Y264" s="67">
        <f t="shared" si="278"/>
        <v>3.0863511513626549</v>
      </c>
      <c r="Z264" s="90">
        <f t="shared" si="279"/>
        <v>1632.3478529674944</v>
      </c>
      <c r="AA264" s="90">
        <f t="shared" si="280"/>
        <v>137.8656069177915</v>
      </c>
      <c r="AB264" s="66">
        <f t="shared" si="281"/>
        <v>0.92211921892926663</v>
      </c>
      <c r="AC264" s="66">
        <f t="shared" si="282"/>
        <v>2.3600839745747559</v>
      </c>
    </row>
    <row r="265" spans="19:29" x14ac:dyDescent="0.25">
      <c r="S265" s="66">
        <v>0.98</v>
      </c>
      <c r="T265" s="66">
        <f t="shared" si="273"/>
        <v>2.3041797628883816E-2</v>
      </c>
      <c r="U265" s="66">
        <f t="shared" si="274"/>
        <v>2.2209732714507457</v>
      </c>
      <c r="V265" s="67">
        <f t="shared" si="275"/>
        <v>0.99311129735550641</v>
      </c>
      <c r="W265" s="67">
        <f t="shared" si="276"/>
        <v>0.51360952488822886</v>
      </c>
      <c r="X265" s="67">
        <f t="shared" si="277"/>
        <v>1.0002482882005672</v>
      </c>
      <c r="Y265" s="67">
        <f t="shared" si="278"/>
        <v>3.1245601348584993</v>
      </c>
      <c r="Z265" s="90">
        <f t="shared" si="279"/>
        <v>1648.6557174172137</v>
      </c>
      <c r="AA265" s="90">
        <f t="shared" si="280"/>
        <v>93.048254117857894</v>
      </c>
      <c r="AB265" s="66">
        <f t="shared" si="281"/>
        <v>0.9465763093852001</v>
      </c>
      <c r="AC265" s="66">
        <f t="shared" si="282"/>
        <v>2.3220745547486144</v>
      </c>
    </row>
    <row r="266" spans="19:29" x14ac:dyDescent="0.25">
      <c r="S266" s="66">
        <v>0.99</v>
      </c>
      <c r="T266" s="66">
        <f t="shared" si="273"/>
        <v>2.3041797628883816E-2</v>
      </c>
      <c r="U266" s="66">
        <f t="shared" si="274"/>
        <v>2.2209732714507457</v>
      </c>
      <c r="V266" s="67">
        <f t="shared" si="275"/>
        <v>0.99311129735550641</v>
      </c>
      <c r="W266" s="67">
        <f t="shared" si="276"/>
        <v>0.51360952488822886</v>
      </c>
      <c r="X266" s="67">
        <f t="shared" si="277"/>
        <v>1.0000614839577</v>
      </c>
      <c r="Y266" s="67">
        <f t="shared" si="278"/>
        <v>3.1630876429990393</v>
      </c>
      <c r="Z266" s="90">
        <f t="shared" si="279"/>
        <v>1665.1676936756633</v>
      </c>
      <c r="AA266" s="90">
        <f t="shared" si="280"/>
        <v>47.097794585438429</v>
      </c>
      <c r="AB266" s="66">
        <f t="shared" si="281"/>
        <v>0.97249387147709865</v>
      </c>
      <c r="AC266" s="66">
        <f t="shared" si="282"/>
        <v>2.2828265803177872</v>
      </c>
    </row>
    <row r="267" spans="19:29" x14ac:dyDescent="0.25">
      <c r="S267" s="61">
        <v>1</v>
      </c>
      <c r="T267" s="61">
        <f t="shared" si="273"/>
        <v>2.3041797628883816E-2</v>
      </c>
      <c r="U267" s="61">
        <f t="shared" si="274"/>
        <v>2.2209732714507457</v>
      </c>
      <c r="V267" s="65">
        <f t="shared" si="275"/>
        <v>0.99311129735550641</v>
      </c>
      <c r="W267" s="65">
        <f t="shared" si="276"/>
        <v>0.51360952488822886</v>
      </c>
      <c r="X267" s="65">
        <f t="shared" si="277"/>
        <v>1</v>
      </c>
      <c r="Y267" s="65">
        <f t="shared" si="278"/>
        <v>3.2019334304512155</v>
      </c>
      <c r="Z267" s="64">
        <f t="shared" si="279"/>
        <v>1681.8841604747779</v>
      </c>
      <c r="AA267" s="64">
        <f t="shared" si="280"/>
        <v>0</v>
      </c>
      <c r="AB267" s="61">
        <f t="shared" si="281"/>
        <v>1</v>
      </c>
      <c r="AC267" s="61">
        <f t="shared" si="282"/>
        <v>2.242321586733877</v>
      </c>
    </row>
  </sheetData>
  <mergeCells count="17">
    <mergeCell ref="CV60:DC60"/>
    <mergeCell ref="B2:J2"/>
    <mergeCell ref="T60:AA60"/>
    <mergeCell ref="AB60:AI60"/>
    <mergeCell ref="AJ60:AQ60"/>
    <mergeCell ref="AR60:AY60"/>
    <mergeCell ref="AZ60:BG60"/>
    <mergeCell ref="BH60:BO60"/>
    <mergeCell ref="BP60:BW60"/>
    <mergeCell ref="BX60:CE60"/>
    <mergeCell ref="CF60:CM60"/>
    <mergeCell ref="CN60:CU60"/>
    <mergeCell ref="DD60:DK60"/>
    <mergeCell ref="DL60:DS60"/>
    <mergeCell ref="DT60:EA60"/>
    <mergeCell ref="EB60:EI60"/>
    <mergeCell ref="EJ60:EQ60"/>
  </mergeCells>
  <hyperlinks>
    <hyperlink ref="B3" r:id="rId1"/>
  </hyperlinks>
  <pageMargins left="0.25" right="0.25" top="0.75" bottom="0.75" header="0.3" footer="0.3"/>
  <pageSetup paperSize="9" orientation="portrait" horizontalDpi="4294967293" verticalDpi="429496729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267"/>
  <sheetViews>
    <sheetView showGridLines="0" zoomScale="85" zoomScaleNormal="85" workbookViewId="0"/>
  </sheetViews>
  <sheetFormatPr defaultRowHeight="15" x14ac:dyDescent="0.25"/>
  <cols>
    <col min="1" max="1" width="2.7109375" customWidth="1"/>
    <col min="13" max="13" width="6.42578125" customWidth="1"/>
    <col min="16" max="17" width="25.7109375" style="34" customWidth="1"/>
    <col min="18" max="18" width="39.42578125" customWidth="1"/>
    <col min="29" max="29" width="11.42578125" bestFit="1" customWidth="1"/>
  </cols>
  <sheetData>
    <row r="1" spans="1:42" x14ac:dyDescent="0.25">
      <c r="A1" s="1"/>
      <c r="B1" s="2"/>
      <c r="C1" s="2"/>
      <c r="D1" s="2"/>
      <c r="E1" s="2"/>
      <c r="F1" s="2"/>
      <c r="G1" s="2"/>
      <c r="H1" s="2"/>
    </row>
    <row r="2" spans="1:42" ht="18.75" x14ac:dyDescent="0.25">
      <c r="A2" s="3"/>
      <c r="B2" s="102" t="s">
        <v>653</v>
      </c>
      <c r="C2" s="102"/>
      <c r="D2" s="102"/>
      <c r="E2" s="102"/>
      <c r="F2" s="102"/>
      <c r="G2" s="102"/>
      <c r="H2" s="102"/>
      <c r="I2" s="102"/>
      <c r="J2" s="102"/>
      <c r="K2" s="68"/>
    </row>
    <row r="3" spans="1:42" x14ac:dyDescent="0.25">
      <c r="A3" s="4"/>
      <c r="B3" s="13" t="s">
        <v>3</v>
      </c>
      <c r="C3" s="5"/>
      <c r="D3" s="5"/>
      <c r="E3" s="5"/>
      <c r="I3" s="6" t="s">
        <v>0</v>
      </c>
      <c r="J3" s="106" t="s">
        <v>659</v>
      </c>
      <c r="K3" s="7"/>
      <c r="L3" s="37"/>
    </row>
    <row r="4" spans="1:42" x14ac:dyDescent="0.25">
      <c r="A4" s="4"/>
      <c r="B4" s="8" t="s">
        <v>4</v>
      </c>
      <c r="C4" s="5"/>
      <c r="D4" s="5"/>
      <c r="E4" s="5"/>
      <c r="I4" s="6" t="s">
        <v>1</v>
      </c>
      <c r="J4" s="9" t="s">
        <v>5</v>
      </c>
      <c r="K4" s="10"/>
      <c r="L4" s="38"/>
      <c r="M4" s="14" t="s">
        <v>546</v>
      </c>
      <c r="P4" s="34">
        <f>IF(ISNUMBER(F6),F6,51)</f>
        <v>2</v>
      </c>
      <c r="Z4" s="14" t="s">
        <v>636</v>
      </c>
    </row>
    <row r="5" spans="1:42" ht="15" customHeight="1" x14ac:dyDescent="0.25">
      <c r="A5" s="4"/>
      <c r="D5" s="12"/>
      <c r="E5" s="12"/>
      <c r="X5" t="s">
        <v>554</v>
      </c>
    </row>
    <row r="6" spans="1:42" ht="15" customHeight="1" x14ac:dyDescent="0.25">
      <c r="A6" s="4"/>
      <c r="B6" s="35" t="s">
        <v>549</v>
      </c>
      <c r="C6" s="36"/>
      <c r="D6" s="36"/>
      <c r="E6" s="16"/>
      <c r="F6" s="47">
        <v>2</v>
      </c>
      <c r="H6" s="45"/>
      <c r="I6" s="57" t="s">
        <v>2</v>
      </c>
      <c r="J6" s="11"/>
      <c r="M6" s="19"/>
      <c r="N6" s="18" t="s">
        <v>637</v>
      </c>
      <c r="O6" s="18" t="s">
        <v>638</v>
      </c>
      <c r="P6" s="39" t="s">
        <v>550</v>
      </c>
      <c r="Q6" s="39" t="s">
        <v>551</v>
      </c>
      <c r="R6" s="19"/>
      <c r="S6" s="19" t="s">
        <v>640</v>
      </c>
      <c r="T6" s="87" t="s">
        <v>639</v>
      </c>
      <c r="U6" s="87"/>
      <c r="V6" s="19"/>
      <c r="X6" t="s">
        <v>555</v>
      </c>
      <c r="Z6" s="100"/>
      <c r="AA6" s="94" t="s">
        <v>637</v>
      </c>
      <c r="AB6" s="95"/>
      <c r="AC6" s="95"/>
      <c r="AD6" s="95"/>
      <c r="AE6" s="99" t="s">
        <v>633</v>
      </c>
      <c r="AF6" s="99" t="s">
        <v>634</v>
      </c>
      <c r="AG6" s="99" t="s">
        <v>635</v>
      </c>
    </row>
    <row r="7" spans="1:42" x14ac:dyDescent="0.25">
      <c r="B7" t="s">
        <v>556</v>
      </c>
      <c r="G7" s="48" t="str">
        <f>IF(P59,VLOOKUP(F6,M7:R56,6),P60)</f>
        <v>ACETONE + CHLOROFORM</v>
      </c>
      <c r="M7" s="18">
        <v>1</v>
      </c>
      <c r="N7" s="40">
        <v>146</v>
      </c>
      <c r="O7" s="40">
        <v>162</v>
      </c>
      <c r="P7" s="39" t="str">
        <f>IF(ISNUMBER(N7),VLOOKUP(N7,Dbk!$A$14:$B$481,2),"")</f>
        <v>ACETONE</v>
      </c>
      <c r="Q7" s="39" t="str">
        <f>IF(ISNUMBER(O7),VLOOKUP(O7,Dbk!$A$14:$B$481,2),"")</f>
        <v>BENZENE</v>
      </c>
      <c r="R7" s="19" t="str">
        <f>P7&amp;" + "&amp;Q7</f>
        <v>ACETONE + BENZENE</v>
      </c>
      <c r="S7" s="89">
        <v>331</v>
      </c>
      <c r="T7" s="88">
        <v>-208.9</v>
      </c>
      <c r="U7" s="88"/>
      <c r="V7" s="20"/>
      <c r="W7" s="18">
        <v>1</v>
      </c>
      <c r="X7" t="b">
        <f>IF(AND(ISNUMBER(N7),ISNUMBER(O7)),IF(AND(N7&lt;=468,O7&lt;=468),TRUE,FALSE),FALSE)</f>
        <v>1</v>
      </c>
      <c r="Z7" s="101">
        <v>1</v>
      </c>
      <c r="AA7" s="96">
        <v>146</v>
      </c>
      <c r="AB7" s="98" t="str">
        <f>IF(ISNUMBER(AA7),VLOOKUP(AA7,Dbk!$A$14:$B$481,2),"")</f>
        <v>ACETONE</v>
      </c>
      <c r="AC7" s="95"/>
      <c r="AD7" s="95"/>
      <c r="AE7" s="97">
        <v>2.57</v>
      </c>
      <c r="AF7" s="97">
        <v>2.34</v>
      </c>
      <c r="AG7" s="97"/>
      <c r="AL7" s="91"/>
      <c r="AM7" s="92"/>
      <c r="AN7" s="92"/>
      <c r="AO7" s="92"/>
      <c r="AP7" s="17"/>
    </row>
    <row r="8" spans="1:42" x14ac:dyDescent="0.25">
      <c r="B8" s="49" t="s">
        <v>557</v>
      </c>
      <c r="G8">
        <v>1</v>
      </c>
      <c r="H8">
        <v>2</v>
      </c>
      <c r="M8" s="18">
        <v>2</v>
      </c>
      <c r="N8" s="40">
        <v>146</v>
      </c>
      <c r="O8" s="40">
        <v>185</v>
      </c>
      <c r="P8" s="39" t="str">
        <f>IF(ISNUMBER(N8),VLOOKUP(N8,Dbk!$A$14:$B$481,2),"")</f>
        <v>ACETONE</v>
      </c>
      <c r="Q8" s="39" t="str">
        <f>IF(ISNUMBER(O8),VLOOKUP(O8,Dbk!$A$14:$B$481,2),"")</f>
        <v>CHLOROFORM</v>
      </c>
      <c r="R8" s="19" t="str">
        <f t="shared" ref="R8:R56" si="0">P8&amp;" + "&amp;Q8</f>
        <v>ACETONE + CHLOROFORM</v>
      </c>
      <c r="S8" s="89">
        <v>149.80000000000001</v>
      </c>
      <c r="T8" s="88">
        <v>-315.5</v>
      </c>
      <c r="U8" s="88"/>
      <c r="V8" s="41"/>
      <c r="W8" s="18">
        <v>2</v>
      </c>
      <c r="X8" t="b">
        <f t="shared" ref="X8:X56" si="1">IF(AND(ISNUMBER(N8),ISNUMBER(O8)),IF(AND(N8&lt;=468,O8&lt;=468),TRUE,FALSE),FALSE)</f>
        <v>1</v>
      </c>
      <c r="Z8" s="101">
        <v>2</v>
      </c>
      <c r="AA8" s="96">
        <v>147</v>
      </c>
      <c r="AB8" s="98" t="str">
        <f>IF(ISNUMBER(AA8),VLOOKUP(AA8,Dbk!$A$14:$B$481,2),"")</f>
        <v>ACETONITRILE</v>
      </c>
      <c r="AC8" s="95"/>
      <c r="AD8" s="95"/>
      <c r="AE8" s="97">
        <v>1.87</v>
      </c>
      <c r="AF8" s="97">
        <v>1.72</v>
      </c>
      <c r="AG8" s="97"/>
      <c r="AL8" s="91"/>
      <c r="AM8" s="92"/>
      <c r="AN8" s="92"/>
      <c r="AO8" s="92"/>
      <c r="AP8" s="17"/>
    </row>
    <row r="9" spans="1:42" x14ac:dyDescent="0.25">
      <c r="B9" t="s">
        <v>6</v>
      </c>
      <c r="G9" s="50">
        <f t="shared" ref="G9:H11" si="2">IF($P$59,P64,"")</f>
        <v>16.651299999999999</v>
      </c>
      <c r="H9" s="50">
        <f t="shared" si="2"/>
        <v>15.9732</v>
      </c>
      <c r="M9" s="18">
        <v>3</v>
      </c>
      <c r="N9" s="40">
        <v>179</v>
      </c>
      <c r="O9" s="40">
        <v>147</v>
      </c>
      <c r="P9" s="39" t="str">
        <f>IF(ISNUMBER(N9),VLOOKUP(N9,Dbk!$A$14:$B$481,2),"")</f>
        <v>CARBON TETRACHLORIDE</v>
      </c>
      <c r="Q9" s="39" t="str">
        <f>IF(ISNUMBER(O9),VLOOKUP(O9,Dbk!$A$14:$B$481,2),"")</f>
        <v>ACETONITRILE</v>
      </c>
      <c r="R9" s="19" t="str">
        <f t="shared" si="0"/>
        <v>CARBON TETRACHLORIDE + ACETONITRILE</v>
      </c>
      <c r="S9" s="89">
        <v>-100.1</v>
      </c>
      <c r="T9" s="88">
        <v>953.4</v>
      </c>
      <c r="U9" s="88"/>
      <c r="V9" s="20"/>
      <c r="W9" s="18">
        <v>3</v>
      </c>
      <c r="X9" t="b">
        <f t="shared" si="1"/>
        <v>1</v>
      </c>
      <c r="Z9" s="101">
        <v>3</v>
      </c>
      <c r="AA9" s="96">
        <v>162</v>
      </c>
      <c r="AB9" s="98" t="str">
        <f>IF(ISNUMBER(AA9),VLOOKUP(AA9,Dbk!$A$14:$B$481,2),"")</f>
        <v>BENZENE</v>
      </c>
      <c r="AC9" s="95"/>
      <c r="AD9" s="95"/>
      <c r="AE9" s="97">
        <v>3.19</v>
      </c>
      <c r="AF9" s="97">
        <v>2.4</v>
      </c>
      <c r="AG9" s="97"/>
      <c r="AL9" s="91"/>
      <c r="AM9" s="92"/>
      <c r="AN9" s="92"/>
      <c r="AO9" s="92"/>
      <c r="AP9" s="17"/>
    </row>
    <row r="10" spans="1:42" ht="15" customHeight="1" x14ac:dyDescent="0.25">
      <c r="B10" t="s">
        <v>7</v>
      </c>
      <c r="G10" s="50">
        <f t="shared" si="2"/>
        <v>2940.46</v>
      </c>
      <c r="H10" s="50">
        <f t="shared" si="2"/>
        <v>2696.79</v>
      </c>
      <c r="M10" s="18">
        <v>4</v>
      </c>
      <c r="N10" s="40">
        <v>234</v>
      </c>
      <c r="O10" s="40">
        <v>233</v>
      </c>
      <c r="P10" s="39" t="str">
        <f>IF(ISNUMBER(N10),VLOOKUP(N10,Dbk!$A$14:$B$481,2),"")</f>
        <v>ETHYL ACETATE</v>
      </c>
      <c r="Q10" s="39" t="str">
        <f>IF(ISNUMBER(O10),VLOOKUP(O10,Dbk!$A$14:$B$481,2),"")</f>
        <v>ETHANOL</v>
      </c>
      <c r="R10" s="19" t="str">
        <f t="shared" si="0"/>
        <v>ETHYL ACETATE + ETHANOL</v>
      </c>
      <c r="S10" s="89">
        <v>-292.3</v>
      </c>
      <c r="T10" s="88">
        <v>446.5</v>
      </c>
      <c r="U10" s="88"/>
      <c r="V10" s="20"/>
      <c r="W10" s="18">
        <v>4</v>
      </c>
      <c r="X10" t="b">
        <f t="shared" si="1"/>
        <v>1</v>
      </c>
      <c r="Z10" s="101">
        <v>4</v>
      </c>
      <c r="AA10" s="96">
        <v>179</v>
      </c>
      <c r="AB10" s="98" t="str">
        <f>IF(ISNUMBER(AA10),VLOOKUP(AA10,Dbk!$A$14:$B$481,2),"")</f>
        <v>CARBON TETRACHLORIDE</v>
      </c>
      <c r="AC10" s="95"/>
      <c r="AD10" s="95"/>
      <c r="AE10" s="97">
        <v>3.33</v>
      </c>
      <c r="AF10" s="97">
        <v>2.82</v>
      </c>
      <c r="AG10" s="97"/>
      <c r="AL10" s="91"/>
      <c r="AM10" s="92"/>
      <c r="AN10" s="92"/>
      <c r="AO10" s="92"/>
      <c r="AP10" s="17"/>
    </row>
    <row r="11" spans="1:42" x14ac:dyDescent="0.25">
      <c r="B11" t="s">
        <v>8</v>
      </c>
      <c r="G11" s="50">
        <f t="shared" si="2"/>
        <v>-35.93</v>
      </c>
      <c r="H11" s="50">
        <f t="shared" si="2"/>
        <v>-46.16</v>
      </c>
      <c r="M11" s="18">
        <v>5</v>
      </c>
      <c r="N11" s="40">
        <v>297</v>
      </c>
      <c r="O11" s="40">
        <v>162</v>
      </c>
      <c r="P11" s="39" t="str">
        <f>IF(ISNUMBER(N11),VLOOKUP(N11,Dbk!$A$14:$B$481,2),"")</f>
        <v>METHANOL</v>
      </c>
      <c r="Q11" s="39" t="str">
        <f>IF(ISNUMBER(O11),VLOOKUP(O11,Dbk!$A$14:$B$481,2),"")</f>
        <v>BENZENE</v>
      </c>
      <c r="R11" s="19" t="str">
        <f t="shared" si="0"/>
        <v>METHANOL + BENZENE</v>
      </c>
      <c r="S11" s="89">
        <v>1355.8</v>
      </c>
      <c r="T11" s="88">
        <v>-417.4</v>
      </c>
      <c r="U11" s="88"/>
      <c r="V11" s="20"/>
      <c r="W11" s="18">
        <v>5</v>
      </c>
      <c r="X11" t="b">
        <f t="shared" si="1"/>
        <v>1</v>
      </c>
      <c r="Z11" s="101">
        <v>5</v>
      </c>
      <c r="AA11" s="96">
        <v>185</v>
      </c>
      <c r="AB11" s="98" t="str">
        <f>IF(ISNUMBER(AA11),VLOOKUP(AA11,Dbk!$A$14:$B$481,2),"")</f>
        <v>CHLOROFORM</v>
      </c>
      <c r="AC11" s="95"/>
      <c r="AD11" s="95"/>
      <c r="AE11" s="97">
        <v>2.87</v>
      </c>
      <c r="AF11" s="97">
        <v>2.41</v>
      </c>
      <c r="AG11" s="97"/>
      <c r="AL11" s="91"/>
      <c r="AM11" s="92"/>
      <c r="AN11" s="92"/>
      <c r="AO11" s="92"/>
      <c r="AP11" s="17"/>
    </row>
    <row r="12" spans="1:42" x14ac:dyDescent="0.25">
      <c r="B12" s="15" t="s">
        <v>641</v>
      </c>
      <c r="E12" s="54" t="s">
        <v>559</v>
      </c>
      <c r="G12" s="50">
        <f>IF($P$59,P70,"")</f>
        <v>-315.5</v>
      </c>
      <c r="H12" s="50">
        <f>IF($P$59,Q70,"")</f>
        <v>149.80000000000001</v>
      </c>
      <c r="M12" s="18">
        <v>6</v>
      </c>
      <c r="N12" s="40">
        <v>299</v>
      </c>
      <c r="O12" s="40">
        <v>233</v>
      </c>
      <c r="P12" s="39" t="str">
        <f>IF(ISNUMBER(N12),VLOOKUP(N12,Dbk!$A$14:$B$481,2),"")</f>
        <v>METHYL ACETATE</v>
      </c>
      <c r="Q12" s="39" t="str">
        <f>IF(ISNUMBER(O12),VLOOKUP(O12,Dbk!$A$14:$B$481,2),"")</f>
        <v>ETHANOL</v>
      </c>
      <c r="R12" s="19" t="str">
        <f t="shared" si="0"/>
        <v>METHYL ACETATE + ETHANOL</v>
      </c>
      <c r="S12" s="20">
        <v>-40.5</v>
      </c>
      <c r="T12" s="20">
        <v>426.5</v>
      </c>
      <c r="U12" s="88"/>
      <c r="V12" s="20"/>
      <c r="W12" s="18">
        <v>6</v>
      </c>
      <c r="X12" t="b">
        <f t="shared" si="1"/>
        <v>1</v>
      </c>
      <c r="Z12" s="101">
        <v>6</v>
      </c>
      <c r="AA12" s="96">
        <v>233</v>
      </c>
      <c r="AB12" s="98" t="str">
        <f>IF(ISNUMBER(AA12),VLOOKUP(AA12,Dbk!$A$14:$B$481,2),"")</f>
        <v>ETHANOL</v>
      </c>
      <c r="AC12" s="95"/>
      <c r="AD12" s="95"/>
      <c r="AE12" s="97">
        <v>2.11</v>
      </c>
      <c r="AF12" s="97">
        <v>1.97</v>
      </c>
      <c r="AG12" s="97">
        <v>0.92</v>
      </c>
      <c r="AL12" s="91"/>
      <c r="AM12" s="92"/>
      <c r="AN12" s="92"/>
      <c r="AO12" s="92"/>
      <c r="AP12" s="17"/>
    </row>
    <row r="13" spans="1:42" x14ac:dyDescent="0.25">
      <c r="G13" s="56"/>
      <c r="H13" s="56"/>
      <c r="M13" s="18">
        <v>7</v>
      </c>
      <c r="N13" s="40">
        <v>299</v>
      </c>
      <c r="O13" s="40">
        <v>297</v>
      </c>
      <c r="P13" s="39" t="str">
        <f>IF(ISNUMBER(N13),VLOOKUP(N13,Dbk!$A$14:$B$481,2),"")</f>
        <v>METHYL ACETATE</v>
      </c>
      <c r="Q13" s="39" t="str">
        <f>IF(ISNUMBER(O13),VLOOKUP(O13,Dbk!$A$14:$B$481,2),"")</f>
        <v>METHANOL</v>
      </c>
      <c r="R13" s="19" t="str">
        <f t="shared" si="0"/>
        <v>METHYL ACETATE + METHANOL</v>
      </c>
      <c r="S13" s="20">
        <v>-233.1</v>
      </c>
      <c r="T13" s="20">
        <v>622.1</v>
      </c>
      <c r="U13" s="20"/>
      <c r="V13" s="20"/>
      <c r="W13" s="18">
        <v>7</v>
      </c>
      <c r="X13" t="b">
        <f t="shared" si="1"/>
        <v>1</v>
      </c>
      <c r="Z13" s="101">
        <v>7</v>
      </c>
      <c r="AA13" s="96">
        <v>234</v>
      </c>
      <c r="AB13" s="98" t="str">
        <f>IF(ISNUMBER(AA13),VLOOKUP(AA13,Dbk!$A$14:$B$481,2),"")</f>
        <v>ETHYL ACETATE</v>
      </c>
      <c r="AC13" s="95"/>
      <c r="AD13" s="95"/>
      <c r="AE13" s="97">
        <v>3.48</v>
      </c>
      <c r="AF13" s="97">
        <v>3.12</v>
      </c>
      <c r="AG13" s="97"/>
      <c r="AL13" s="91"/>
      <c r="AM13" s="92"/>
      <c r="AN13" s="92"/>
      <c r="AO13" s="92"/>
      <c r="AP13" s="17"/>
    </row>
    <row r="14" spans="1:42" x14ac:dyDescent="0.25">
      <c r="B14" s="86" t="str">
        <f>Q61</f>
        <v/>
      </c>
      <c r="M14" s="18">
        <v>8</v>
      </c>
      <c r="N14" s="40">
        <v>298</v>
      </c>
      <c r="O14" s="40">
        <v>162</v>
      </c>
      <c r="P14" s="39" t="str">
        <f>IF(ISNUMBER(N14),VLOOKUP(N14,Dbk!$A$14:$B$481,2),"")</f>
        <v>METHYCYCLOPENTANE</v>
      </c>
      <c r="Q14" s="39" t="str">
        <f>IF(ISNUMBER(O14),VLOOKUP(O14,Dbk!$A$14:$B$481,2),"")</f>
        <v>BENZENE</v>
      </c>
      <c r="R14" s="19" t="str">
        <f t="shared" si="0"/>
        <v>METHYCYCLOPENTANE + BENZENE</v>
      </c>
      <c r="S14" s="20">
        <v>-36.9</v>
      </c>
      <c r="T14" s="20">
        <v>138.1</v>
      </c>
      <c r="U14" s="20"/>
      <c r="V14" s="20"/>
      <c r="W14" s="18">
        <v>8</v>
      </c>
      <c r="X14" t="b">
        <f t="shared" si="1"/>
        <v>1</v>
      </c>
      <c r="Z14" s="101">
        <v>8</v>
      </c>
      <c r="AA14" s="96">
        <v>297</v>
      </c>
      <c r="AB14" s="98" t="str">
        <f>IF(ISNUMBER(AA14),VLOOKUP(AA14,Dbk!$A$14:$B$481,2),"")</f>
        <v>METHANOL</v>
      </c>
      <c r="AC14" s="95"/>
      <c r="AD14" s="95"/>
      <c r="AE14" s="97">
        <v>1.43</v>
      </c>
      <c r="AF14" s="97">
        <v>1.43</v>
      </c>
      <c r="AG14" s="97">
        <v>0.96</v>
      </c>
      <c r="AL14" s="91"/>
      <c r="AM14" s="92"/>
      <c r="AN14" s="92"/>
      <c r="AO14" s="92"/>
      <c r="AP14" s="17"/>
    </row>
    <row r="15" spans="1:42" x14ac:dyDescent="0.25">
      <c r="B15" s="35" t="s">
        <v>566</v>
      </c>
      <c r="C15" s="36"/>
      <c r="D15" s="36"/>
      <c r="E15" s="36"/>
      <c r="G15" s="35" t="s">
        <v>569</v>
      </c>
      <c r="H15" s="36"/>
      <c r="I15" s="36"/>
      <c r="J15" s="36"/>
      <c r="M15" s="18">
        <v>9</v>
      </c>
      <c r="N15" s="40">
        <v>361</v>
      </c>
      <c r="O15" s="40">
        <v>162</v>
      </c>
      <c r="P15" s="39" t="str">
        <f>IF(ISNUMBER(N15),VLOOKUP(N15,Dbk!$A$14:$B$481,2),"")</f>
        <v>NITROMETHANE</v>
      </c>
      <c r="Q15" s="39" t="str">
        <f>IF(ISNUMBER(O15),VLOOKUP(O15,Dbk!$A$14:$B$481,2),"")</f>
        <v>BENZENE</v>
      </c>
      <c r="R15" s="19" t="str">
        <f t="shared" si="0"/>
        <v>NITROMETHANE + BENZENE</v>
      </c>
      <c r="S15" s="20">
        <v>309.10000000000002</v>
      </c>
      <c r="T15" s="20">
        <v>35.450000000000003</v>
      </c>
      <c r="U15" s="20"/>
      <c r="V15" s="20"/>
      <c r="W15" s="18">
        <v>9</v>
      </c>
      <c r="X15" t="b">
        <f t="shared" si="1"/>
        <v>1</v>
      </c>
      <c r="Z15" s="101">
        <v>9</v>
      </c>
      <c r="AA15" s="96">
        <v>298</v>
      </c>
      <c r="AB15" s="98" t="str">
        <f>IF(ISNUMBER(AA15),VLOOKUP(AA15,Dbk!$A$14:$B$481,2),"")</f>
        <v>METHYCYCLOPENTANE</v>
      </c>
      <c r="AC15" s="95"/>
      <c r="AD15" s="95"/>
      <c r="AE15" s="97">
        <v>3.97</v>
      </c>
      <c r="AF15" s="97">
        <v>3.01</v>
      </c>
      <c r="AG15" s="97"/>
      <c r="AL15" s="91"/>
      <c r="AM15" s="92"/>
      <c r="AN15" s="92"/>
      <c r="AO15" s="92"/>
      <c r="AP15" s="17"/>
    </row>
    <row r="16" spans="1:42" x14ac:dyDescent="0.25">
      <c r="B16" t="s">
        <v>567</v>
      </c>
      <c r="D16" s="54" t="s">
        <v>568</v>
      </c>
      <c r="E16" s="46">
        <v>1.4</v>
      </c>
      <c r="G16" t="s">
        <v>570</v>
      </c>
      <c r="I16" s="59" t="s">
        <v>571</v>
      </c>
      <c r="J16" s="46">
        <v>120</v>
      </c>
      <c r="M16" s="18">
        <v>10</v>
      </c>
      <c r="N16" s="40">
        <v>467</v>
      </c>
      <c r="O16" s="40">
        <v>233</v>
      </c>
      <c r="P16" s="39" t="str">
        <f>IF(ISNUMBER(N16),VLOOKUP(N16,Dbk!$A$14:$B$481,2),"")</f>
        <v>WATER</v>
      </c>
      <c r="Q16" s="39" t="str">
        <f>IF(ISNUMBER(O16),VLOOKUP(O16,Dbk!$A$14:$B$481,2),"")</f>
        <v>ETHANOL</v>
      </c>
      <c r="R16" s="19" t="str">
        <f t="shared" si="0"/>
        <v>WATER + ETHANOL</v>
      </c>
      <c r="S16" s="20">
        <v>258.39999999999998</v>
      </c>
      <c r="T16" s="20">
        <v>378.1</v>
      </c>
      <c r="U16" s="20"/>
      <c r="V16" s="20"/>
      <c r="W16" s="18">
        <v>10</v>
      </c>
      <c r="X16" t="b">
        <f t="shared" si="1"/>
        <v>1</v>
      </c>
      <c r="Z16" s="101">
        <v>10</v>
      </c>
      <c r="AA16" s="96">
        <v>299</v>
      </c>
      <c r="AB16" s="98" t="str">
        <f>IF(ISNUMBER(AA16),VLOOKUP(AA16,Dbk!$A$14:$B$481,2),"")</f>
        <v>METHYL ACETATE</v>
      </c>
      <c r="AC16" s="95"/>
      <c r="AD16" s="95"/>
      <c r="AE16" s="97">
        <v>2.8</v>
      </c>
      <c r="AF16" s="97">
        <v>2.58</v>
      </c>
      <c r="AG16" s="97">
        <v>2.58</v>
      </c>
      <c r="AL16" s="91"/>
      <c r="AM16" s="92"/>
      <c r="AN16" s="92"/>
      <c r="AO16" s="92"/>
      <c r="AP16" s="17"/>
    </row>
    <row r="17" spans="2:42" x14ac:dyDescent="0.25">
      <c r="M17" s="18">
        <v>11</v>
      </c>
      <c r="N17" s="40"/>
      <c r="O17" s="40"/>
      <c r="P17" s="39" t="str">
        <f>IF(ISNUMBER(N17),VLOOKUP(N17,Dbk!$A$14:$B$481,2),"")</f>
        <v/>
      </c>
      <c r="Q17" s="39" t="str">
        <f>IF(ISNUMBER(O17),VLOOKUP(O17,Dbk!$A$14:$B$481,2),"")</f>
        <v/>
      </c>
      <c r="R17" s="19" t="str">
        <f t="shared" si="0"/>
        <v xml:space="preserve"> + </v>
      </c>
      <c r="S17" s="20"/>
      <c r="T17" s="20"/>
      <c r="U17" s="41"/>
      <c r="V17" s="20"/>
      <c r="W17" s="18">
        <v>11</v>
      </c>
      <c r="X17" t="b">
        <f t="shared" si="1"/>
        <v>0</v>
      </c>
      <c r="Z17" s="101">
        <v>11</v>
      </c>
      <c r="AA17" s="96">
        <v>308</v>
      </c>
      <c r="AB17" s="98" t="str">
        <f>IF(ISNUMBER(AA17),VLOOKUP(AA17,Dbk!$A$14:$B$481,2),"")</f>
        <v>METHYL ETHYL KETONE</v>
      </c>
      <c r="AC17" s="95"/>
      <c r="AD17" s="95"/>
      <c r="AE17" s="97">
        <v>3.25</v>
      </c>
      <c r="AF17" s="97">
        <v>2.88</v>
      </c>
      <c r="AG17" s="97"/>
      <c r="AL17" s="91"/>
      <c r="AM17" s="92"/>
      <c r="AN17" s="92"/>
      <c r="AO17" s="92"/>
      <c r="AP17" s="17"/>
    </row>
    <row r="18" spans="2:42" x14ac:dyDescent="0.25">
      <c r="M18" s="18">
        <v>12</v>
      </c>
      <c r="N18" s="40"/>
      <c r="O18" s="40"/>
      <c r="P18" s="39" t="str">
        <f>IF(ISNUMBER(N18),VLOOKUP(N18,Dbk!$A$14:$B$481,2),"")</f>
        <v/>
      </c>
      <c r="Q18" s="39" t="str">
        <f>IF(ISNUMBER(O18),VLOOKUP(O18,Dbk!$A$14:$B$481,2),"")</f>
        <v/>
      </c>
      <c r="R18" s="19" t="str">
        <f t="shared" si="0"/>
        <v xml:space="preserve"> + </v>
      </c>
      <c r="S18" s="20"/>
      <c r="T18" s="20"/>
      <c r="U18" s="20"/>
      <c r="V18" s="20"/>
      <c r="W18" s="18">
        <v>12</v>
      </c>
      <c r="X18" t="b">
        <f t="shared" si="1"/>
        <v>0</v>
      </c>
      <c r="Z18" s="101">
        <v>12</v>
      </c>
      <c r="AA18" s="96">
        <v>355</v>
      </c>
      <c r="AB18" s="98" t="str">
        <f>IF(ISNUMBER(AA18),VLOOKUP(AA18,Dbk!$A$14:$B$481,2),"")</f>
        <v>N-HEXANE</v>
      </c>
      <c r="AC18" s="95"/>
      <c r="AD18" s="95"/>
      <c r="AE18" s="97">
        <v>4.5</v>
      </c>
      <c r="AF18" s="97">
        <v>3.86</v>
      </c>
      <c r="AG18" s="97"/>
      <c r="AL18" s="91"/>
      <c r="AM18" s="92"/>
      <c r="AN18" s="92"/>
      <c r="AO18" s="92"/>
      <c r="AP18" s="17"/>
    </row>
    <row r="19" spans="2:42" x14ac:dyDescent="0.25">
      <c r="M19" s="18">
        <v>13</v>
      </c>
      <c r="N19" s="40"/>
      <c r="O19" s="40"/>
      <c r="P19" s="39" t="str">
        <f>IF(ISNUMBER(N19),VLOOKUP(N19,Dbk!$A$14:$B$481,2),"")</f>
        <v/>
      </c>
      <c r="Q19" s="39" t="str">
        <f>IF(ISNUMBER(O19),VLOOKUP(O19,Dbk!$A$14:$B$481,2),"")</f>
        <v/>
      </c>
      <c r="R19" s="19" t="str">
        <f t="shared" si="0"/>
        <v xml:space="preserve"> + </v>
      </c>
      <c r="S19" s="20"/>
      <c r="T19" s="20"/>
      <c r="U19" s="20"/>
      <c r="V19" s="20"/>
      <c r="W19" s="18">
        <v>13</v>
      </c>
      <c r="X19" t="b">
        <f t="shared" si="1"/>
        <v>0</v>
      </c>
      <c r="Z19" s="101">
        <v>13</v>
      </c>
      <c r="AA19" s="96">
        <v>361</v>
      </c>
      <c r="AB19" s="98" t="str">
        <f>IF(ISNUMBER(AA19),VLOOKUP(AA19,Dbk!$A$14:$B$481,2),"")</f>
        <v>NITROMETHANE</v>
      </c>
      <c r="AC19" s="95"/>
      <c r="AD19" s="95"/>
      <c r="AE19" s="97">
        <v>2.0099999999999998</v>
      </c>
      <c r="AF19" s="97">
        <v>1.87</v>
      </c>
      <c r="AG19" s="97"/>
      <c r="AL19" s="91"/>
      <c r="AM19" s="92"/>
      <c r="AN19" s="92"/>
      <c r="AO19" s="92"/>
      <c r="AP19" s="17"/>
    </row>
    <row r="20" spans="2:42" x14ac:dyDescent="0.25">
      <c r="M20" s="18">
        <v>14</v>
      </c>
      <c r="N20" s="40"/>
      <c r="O20" s="40"/>
      <c r="P20" s="39" t="str">
        <f>IF(ISNUMBER(N20),VLOOKUP(N20,Dbk!$A$14:$B$481,2),"")</f>
        <v/>
      </c>
      <c r="Q20" s="39" t="str">
        <f>IF(ISNUMBER(O20),VLOOKUP(O20,Dbk!$A$14:$B$481,2),"")</f>
        <v/>
      </c>
      <c r="R20" s="19" t="str">
        <f t="shared" si="0"/>
        <v xml:space="preserve"> + </v>
      </c>
      <c r="S20" s="20"/>
      <c r="T20" s="20"/>
      <c r="U20" s="20"/>
      <c r="V20" s="20"/>
      <c r="W20" s="18">
        <v>14</v>
      </c>
      <c r="X20" t="b">
        <f t="shared" si="1"/>
        <v>0</v>
      </c>
      <c r="Z20" s="101">
        <v>14</v>
      </c>
      <c r="AA20" s="96">
        <v>467</v>
      </c>
      <c r="AB20" s="98" t="str">
        <f>IF(ISNUMBER(AA20),VLOOKUP(AA20,Dbk!$A$14:$B$481,2),"")</f>
        <v>WATER</v>
      </c>
      <c r="AC20" s="95"/>
      <c r="AD20" s="95"/>
      <c r="AE20" s="97">
        <v>0.92</v>
      </c>
      <c r="AF20" s="97">
        <v>1.4</v>
      </c>
      <c r="AG20" s="97">
        <v>1</v>
      </c>
      <c r="AL20" s="91"/>
      <c r="AM20" s="92"/>
      <c r="AN20" s="92"/>
      <c r="AO20" s="92"/>
      <c r="AP20" s="17"/>
    </row>
    <row r="21" spans="2:42" x14ac:dyDescent="0.25">
      <c r="M21" s="18">
        <v>15</v>
      </c>
      <c r="N21" s="40"/>
      <c r="O21" s="40"/>
      <c r="P21" s="39" t="str">
        <f>IF(ISNUMBER(N21),VLOOKUP(N21,Dbk!$A$14:$B$481,2),"")</f>
        <v/>
      </c>
      <c r="Q21" s="39" t="str">
        <f>IF(ISNUMBER(O21),VLOOKUP(O21,Dbk!$A$14:$B$481,2),"")</f>
        <v/>
      </c>
      <c r="R21" s="19" t="str">
        <f t="shared" si="0"/>
        <v xml:space="preserve"> + </v>
      </c>
      <c r="S21" s="20"/>
      <c r="T21" s="20"/>
      <c r="U21" s="20"/>
      <c r="V21" s="20"/>
      <c r="W21" s="18">
        <v>15</v>
      </c>
      <c r="X21" t="b">
        <f t="shared" si="1"/>
        <v>0</v>
      </c>
      <c r="Z21" s="101">
        <v>15</v>
      </c>
      <c r="AA21" s="96"/>
      <c r="AB21" s="98" t="str">
        <f>IF(ISNUMBER(AA21),VLOOKUP(AA21,Dbk!$A$14:$B$481,2),"")</f>
        <v/>
      </c>
      <c r="AC21" s="95"/>
      <c r="AD21" s="95"/>
      <c r="AE21" s="97"/>
      <c r="AF21" s="97"/>
      <c r="AG21" s="97"/>
    </row>
    <row r="22" spans="2:42" x14ac:dyDescent="0.25">
      <c r="M22" s="18">
        <v>16</v>
      </c>
      <c r="N22" s="40"/>
      <c r="O22" s="40"/>
      <c r="P22" s="39" t="str">
        <f>IF(ISNUMBER(N22),VLOOKUP(N22,Dbk!$A$14:$B$481,2),"")</f>
        <v/>
      </c>
      <c r="Q22" s="39" t="str">
        <f>IF(ISNUMBER(O22),VLOOKUP(O22,Dbk!$A$14:$B$481,2),"")</f>
        <v/>
      </c>
      <c r="R22" s="19" t="str">
        <f t="shared" si="0"/>
        <v xml:space="preserve"> + </v>
      </c>
      <c r="S22" s="20"/>
      <c r="T22" s="20"/>
      <c r="U22" s="20"/>
      <c r="V22" s="20"/>
      <c r="W22" s="18">
        <v>16</v>
      </c>
      <c r="X22" t="b">
        <f t="shared" si="1"/>
        <v>0</v>
      </c>
      <c r="Z22" s="101">
        <v>16</v>
      </c>
      <c r="AA22" s="96"/>
      <c r="AB22" s="98" t="str">
        <f>IF(ISNUMBER(AA22),VLOOKUP(AA22,Dbk!$A$14:$B$481,2),"")</f>
        <v/>
      </c>
      <c r="AC22" s="95"/>
      <c r="AD22" s="95"/>
      <c r="AE22" s="97"/>
      <c r="AF22" s="97"/>
      <c r="AG22" s="97"/>
    </row>
    <row r="23" spans="2:42" x14ac:dyDescent="0.25">
      <c r="M23" s="18">
        <v>17</v>
      </c>
      <c r="N23" s="40"/>
      <c r="O23" s="40"/>
      <c r="P23" s="39" t="str">
        <f>IF(ISNUMBER(N23),VLOOKUP(N23,Dbk!$A$14:$B$481,2),"")</f>
        <v/>
      </c>
      <c r="Q23" s="39" t="str">
        <f>IF(ISNUMBER(O23),VLOOKUP(O23,Dbk!$A$14:$B$481,2),"")</f>
        <v/>
      </c>
      <c r="R23" s="19" t="str">
        <f t="shared" si="0"/>
        <v xml:space="preserve"> + </v>
      </c>
      <c r="S23" s="20"/>
      <c r="T23" s="20"/>
      <c r="U23" s="20"/>
      <c r="V23" s="20"/>
      <c r="W23" s="18">
        <v>17</v>
      </c>
      <c r="X23" t="b">
        <f t="shared" si="1"/>
        <v>0</v>
      </c>
      <c r="Z23" s="101">
        <v>17</v>
      </c>
      <c r="AA23" s="96"/>
      <c r="AB23" s="98" t="str">
        <f>IF(ISNUMBER(AA23),VLOOKUP(AA23,Dbk!$A$14:$B$481,2),"")</f>
        <v/>
      </c>
      <c r="AC23" s="95"/>
      <c r="AD23" s="95"/>
      <c r="AE23" s="97"/>
      <c r="AF23" s="97"/>
      <c r="AG23" s="97"/>
    </row>
    <row r="24" spans="2:42" x14ac:dyDescent="0.25">
      <c r="M24" s="18">
        <v>18</v>
      </c>
      <c r="N24" s="40"/>
      <c r="O24" s="40"/>
      <c r="P24" s="39" t="str">
        <f>IF(ISNUMBER(N24),VLOOKUP(N24,Dbk!$A$14:$B$481,2),"")</f>
        <v/>
      </c>
      <c r="Q24" s="39" t="str">
        <f>IF(ISNUMBER(O24),VLOOKUP(O24,Dbk!$A$14:$B$481,2),"")</f>
        <v/>
      </c>
      <c r="R24" s="19" t="str">
        <f t="shared" si="0"/>
        <v xml:space="preserve"> + </v>
      </c>
      <c r="S24" s="20"/>
      <c r="T24" s="20"/>
      <c r="U24" s="20"/>
      <c r="V24" s="20"/>
      <c r="W24" s="18">
        <v>18</v>
      </c>
      <c r="X24" t="b">
        <f t="shared" si="1"/>
        <v>0</v>
      </c>
      <c r="Z24" s="101">
        <v>18</v>
      </c>
      <c r="AA24" s="96"/>
      <c r="AB24" s="98" t="str">
        <f>IF(ISNUMBER(AA24),VLOOKUP(AA24,Dbk!$A$14:$B$481,2),"")</f>
        <v/>
      </c>
      <c r="AC24" s="95"/>
      <c r="AD24" s="95"/>
      <c r="AE24" s="97"/>
      <c r="AF24" s="97"/>
      <c r="AG24" s="97"/>
    </row>
    <row r="25" spans="2:42" x14ac:dyDescent="0.25">
      <c r="M25" s="18">
        <v>19</v>
      </c>
      <c r="N25" s="40"/>
      <c r="O25" s="40"/>
      <c r="P25" s="39" t="str">
        <f>IF(ISNUMBER(N25),VLOOKUP(N25,Dbk!$A$14:$B$481,2),"")</f>
        <v/>
      </c>
      <c r="Q25" s="39" t="str">
        <f>IF(ISNUMBER(O25),VLOOKUP(O25,Dbk!$A$14:$B$481,2),"")</f>
        <v/>
      </c>
      <c r="R25" s="19" t="str">
        <f t="shared" si="0"/>
        <v xml:space="preserve"> + </v>
      </c>
      <c r="S25" s="20"/>
      <c r="T25" s="20"/>
      <c r="U25" s="20"/>
      <c r="V25" s="20"/>
      <c r="W25" s="18">
        <v>19</v>
      </c>
      <c r="X25" t="b">
        <f t="shared" si="1"/>
        <v>0</v>
      </c>
      <c r="Z25" s="101">
        <v>19</v>
      </c>
      <c r="AA25" s="96"/>
      <c r="AB25" s="98" t="str">
        <f>IF(ISNUMBER(AA25),VLOOKUP(AA25,Dbk!$A$14:$B$481,2),"")</f>
        <v/>
      </c>
      <c r="AC25" s="95"/>
      <c r="AD25" s="95"/>
      <c r="AE25" s="97"/>
      <c r="AF25" s="97"/>
      <c r="AG25" s="97"/>
    </row>
    <row r="26" spans="2:42" x14ac:dyDescent="0.25">
      <c r="M26" s="18">
        <v>20</v>
      </c>
      <c r="N26" s="40"/>
      <c r="O26" s="40"/>
      <c r="P26" s="39" t="str">
        <f>IF(ISNUMBER(N26),VLOOKUP(N26,Dbk!$A$14:$B$481,2),"")</f>
        <v/>
      </c>
      <c r="Q26" s="39" t="str">
        <f>IF(ISNUMBER(O26),VLOOKUP(O26,Dbk!$A$14:$B$481,2),"")</f>
        <v/>
      </c>
      <c r="R26" s="19" t="str">
        <f t="shared" si="0"/>
        <v xml:space="preserve"> + </v>
      </c>
      <c r="S26" s="20"/>
      <c r="T26" s="20"/>
      <c r="U26" s="20"/>
      <c r="V26" s="20"/>
      <c r="W26" s="18">
        <v>20</v>
      </c>
      <c r="X26" t="b">
        <f t="shared" si="1"/>
        <v>0</v>
      </c>
      <c r="Z26" s="101">
        <v>20</v>
      </c>
      <c r="AA26" s="96"/>
      <c r="AB26" s="98" t="str">
        <f>IF(ISNUMBER(AA26),VLOOKUP(AA26,Dbk!$A$14:$B$481,2),"")</f>
        <v/>
      </c>
      <c r="AC26" s="95"/>
      <c r="AD26" s="95"/>
      <c r="AE26" s="97"/>
      <c r="AF26" s="97"/>
      <c r="AG26" s="97"/>
    </row>
    <row r="27" spans="2:42" x14ac:dyDescent="0.25">
      <c r="M27" s="18">
        <v>21</v>
      </c>
      <c r="N27" s="40"/>
      <c r="O27" s="40"/>
      <c r="P27" s="39" t="str">
        <f>IF(ISNUMBER(N27),VLOOKUP(N27,Dbk!$A$14:$B$481,2),"")</f>
        <v/>
      </c>
      <c r="Q27" s="39" t="str">
        <f>IF(ISNUMBER(O27),VLOOKUP(O27,Dbk!$A$14:$B$481,2),"")</f>
        <v/>
      </c>
      <c r="R27" s="19" t="str">
        <f t="shared" si="0"/>
        <v xml:space="preserve"> + </v>
      </c>
      <c r="S27" s="20"/>
      <c r="T27" s="20"/>
      <c r="U27" s="20"/>
      <c r="V27" s="20"/>
      <c r="W27" s="18">
        <v>21</v>
      </c>
      <c r="X27" t="b">
        <f t="shared" si="1"/>
        <v>0</v>
      </c>
      <c r="Z27" s="101">
        <v>21</v>
      </c>
      <c r="AA27" s="96"/>
      <c r="AB27" s="98" t="str">
        <f>IF(ISNUMBER(AA27),VLOOKUP(AA27,Dbk!$A$14:$B$481,2),"")</f>
        <v/>
      </c>
      <c r="AC27" s="95"/>
      <c r="AD27" s="95"/>
      <c r="AE27" s="97"/>
      <c r="AF27" s="97"/>
      <c r="AG27" s="97"/>
    </row>
    <row r="28" spans="2:42" x14ac:dyDescent="0.25">
      <c r="M28" s="18">
        <v>22</v>
      </c>
      <c r="N28" s="40"/>
      <c r="O28" s="40"/>
      <c r="P28" s="39" t="str">
        <f>IF(ISNUMBER(N28),VLOOKUP(N28,Dbk!$A$14:$B$481,2),"")</f>
        <v/>
      </c>
      <c r="Q28" s="39" t="str">
        <f>IF(ISNUMBER(O28),VLOOKUP(O28,Dbk!$A$14:$B$481,2),"")</f>
        <v/>
      </c>
      <c r="R28" s="19" t="str">
        <f t="shared" si="0"/>
        <v xml:space="preserve"> + </v>
      </c>
      <c r="S28" s="20"/>
      <c r="T28" s="20"/>
      <c r="U28" s="20"/>
      <c r="V28" s="20"/>
      <c r="W28" s="18">
        <v>22</v>
      </c>
      <c r="X28" t="b">
        <f t="shared" si="1"/>
        <v>0</v>
      </c>
      <c r="Z28" s="101">
        <v>22</v>
      </c>
      <c r="AA28" s="96"/>
      <c r="AB28" s="98" t="str">
        <f>IF(ISNUMBER(AA28),VLOOKUP(AA28,Dbk!$A$14:$B$481,2),"")</f>
        <v/>
      </c>
      <c r="AC28" s="95"/>
      <c r="AD28" s="95"/>
      <c r="AE28" s="97"/>
      <c r="AF28" s="97"/>
      <c r="AG28" s="97"/>
    </row>
    <row r="29" spans="2:42" x14ac:dyDescent="0.25">
      <c r="M29" s="18">
        <v>23</v>
      </c>
      <c r="N29" s="40"/>
      <c r="O29" s="40"/>
      <c r="P29" s="39" t="str">
        <f>IF(ISNUMBER(N29),VLOOKUP(N29,Dbk!$A$14:$B$481,2),"")</f>
        <v/>
      </c>
      <c r="Q29" s="39" t="str">
        <f>IF(ISNUMBER(O29),VLOOKUP(O29,Dbk!$A$14:$B$481,2),"")</f>
        <v/>
      </c>
      <c r="R29" s="19" t="str">
        <f t="shared" si="0"/>
        <v xml:space="preserve"> + </v>
      </c>
      <c r="S29" s="20"/>
      <c r="T29" s="20"/>
      <c r="U29" s="20"/>
      <c r="V29" s="20"/>
      <c r="W29" s="18">
        <v>23</v>
      </c>
      <c r="X29" t="b">
        <f t="shared" si="1"/>
        <v>0</v>
      </c>
      <c r="Z29" s="101">
        <v>23</v>
      </c>
      <c r="AA29" s="96"/>
      <c r="AB29" s="98" t="str">
        <f>IF(ISNUMBER(AA29),VLOOKUP(AA29,Dbk!$A$14:$B$481,2),"")</f>
        <v/>
      </c>
      <c r="AC29" s="95"/>
      <c r="AD29" s="95"/>
      <c r="AE29" s="97"/>
      <c r="AF29" s="97"/>
      <c r="AG29" s="97"/>
    </row>
    <row r="30" spans="2:42" x14ac:dyDescent="0.25">
      <c r="B30" s="48" t="str">
        <f>Q60</f>
        <v>Change the vertical axis manually if graph does not appear properly</v>
      </c>
      <c r="M30" s="18">
        <v>24</v>
      </c>
      <c r="N30" s="40"/>
      <c r="O30" s="40"/>
      <c r="P30" s="39" t="str">
        <f>IF(ISNUMBER(N30),VLOOKUP(N30,Dbk!$A$14:$B$481,2),"")</f>
        <v/>
      </c>
      <c r="Q30" s="39" t="str">
        <f>IF(ISNUMBER(O30),VLOOKUP(O30,Dbk!$A$14:$B$481,2),"")</f>
        <v/>
      </c>
      <c r="R30" s="19" t="str">
        <f t="shared" si="0"/>
        <v xml:space="preserve"> + </v>
      </c>
      <c r="S30" s="20"/>
      <c r="T30" s="20"/>
      <c r="U30" s="20"/>
      <c r="V30" s="20"/>
      <c r="W30" s="18">
        <v>24</v>
      </c>
      <c r="X30" t="b">
        <f t="shared" si="1"/>
        <v>0</v>
      </c>
      <c r="Z30" s="101">
        <v>24</v>
      </c>
      <c r="AA30" s="96"/>
      <c r="AB30" s="98" t="str">
        <f>IF(ISNUMBER(AA30),VLOOKUP(AA30,Dbk!$A$14:$B$481,2),"")</f>
        <v/>
      </c>
      <c r="AC30" s="95"/>
      <c r="AD30" s="95"/>
      <c r="AE30" s="97"/>
      <c r="AF30" s="97"/>
      <c r="AG30" s="97"/>
    </row>
    <row r="31" spans="2:42" x14ac:dyDescent="0.25">
      <c r="M31" s="18">
        <v>25</v>
      </c>
      <c r="N31" s="40"/>
      <c r="O31" s="40"/>
      <c r="P31" s="39" t="str">
        <f>IF(ISNUMBER(N31),VLOOKUP(N31,Dbk!$A$14:$B$481,2),"")</f>
        <v/>
      </c>
      <c r="Q31" s="39" t="str">
        <f>IF(ISNUMBER(O31),VLOOKUP(O31,Dbk!$A$14:$B$481,2),"")</f>
        <v/>
      </c>
      <c r="R31" s="19" t="str">
        <f t="shared" si="0"/>
        <v xml:space="preserve"> + </v>
      </c>
      <c r="S31" s="20"/>
      <c r="T31" s="20"/>
      <c r="U31" s="20"/>
      <c r="V31" s="20"/>
      <c r="W31" s="18">
        <v>25</v>
      </c>
      <c r="X31" t="b">
        <f t="shared" si="1"/>
        <v>0</v>
      </c>
      <c r="Z31" s="101">
        <v>25</v>
      </c>
      <c r="AA31" s="96"/>
      <c r="AB31" s="98" t="str">
        <f>IF(ISNUMBER(AA31),VLOOKUP(AA31,Dbk!$A$14:$B$481,2),"")</f>
        <v/>
      </c>
      <c r="AC31" s="95"/>
      <c r="AD31" s="95"/>
      <c r="AE31" s="97"/>
      <c r="AF31" s="97"/>
      <c r="AG31" s="97"/>
    </row>
    <row r="32" spans="2:42" x14ac:dyDescent="0.25">
      <c r="B32" s="35" t="s">
        <v>611</v>
      </c>
      <c r="C32" s="36"/>
      <c r="D32" s="36"/>
      <c r="E32" s="36"/>
      <c r="G32" s="35" t="s">
        <v>612</v>
      </c>
      <c r="H32" s="36"/>
      <c r="I32" s="36"/>
      <c r="J32" s="36"/>
      <c r="M32" s="18">
        <v>26</v>
      </c>
      <c r="N32" s="40"/>
      <c r="O32" s="40"/>
      <c r="P32" s="39" t="str">
        <f>IF(ISNUMBER(N32),VLOOKUP(N32,Dbk!$A$14:$B$481,2),"")</f>
        <v/>
      </c>
      <c r="Q32" s="39" t="str">
        <f>IF(ISNUMBER(O32),VLOOKUP(O32,Dbk!$A$14:$B$481,2),"")</f>
        <v/>
      </c>
      <c r="R32" s="19" t="str">
        <f t="shared" si="0"/>
        <v xml:space="preserve"> + </v>
      </c>
      <c r="S32" s="20"/>
      <c r="T32" s="20"/>
      <c r="U32" s="20"/>
      <c r="V32" s="20"/>
      <c r="W32" s="18">
        <v>26</v>
      </c>
      <c r="X32" t="b">
        <f t="shared" si="1"/>
        <v>0</v>
      </c>
      <c r="Z32" s="101">
        <v>26</v>
      </c>
      <c r="AA32" s="96"/>
      <c r="AB32" s="98" t="str">
        <f>IF(ISNUMBER(AA32),VLOOKUP(AA32,Dbk!$A$14:$B$481,2),"")</f>
        <v/>
      </c>
      <c r="AC32" s="95"/>
      <c r="AD32" s="95"/>
      <c r="AE32" s="97"/>
      <c r="AF32" s="97"/>
      <c r="AG32" s="97"/>
    </row>
    <row r="33" spans="2:33" x14ac:dyDescent="0.25">
      <c r="B33" s="70" t="s">
        <v>613</v>
      </c>
      <c r="C33" s="71" t="s">
        <v>614</v>
      </c>
      <c r="D33" s="72" t="s">
        <v>570</v>
      </c>
      <c r="G33" s="70" t="s">
        <v>613</v>
      </c>
      <c r="H33" s="71" t="s">
        <v>614</v>
      </c>
      <c r="I33" s="72" t="s">
        <v>567</v>
      </c>
      <c r="M33" s="18">
        <v>27</v>
      </c>
      <c r="N33" s="40"/>
      <c r="O33" s="40"/>
      <c r="P33" s="39" t="str">
        <f>IF(ISNUMBER(N33),VLOOKUP(N33,Dbk!$A$14:$B$481,2),"")</f>
        <v/>
      </c>
      <c r="Q33" s="39" t="str">
        <f>IF(ISNUMBER(O33),VLOOKUP(O33,Dbk!$A$14:$B$481,2),"")</f>
        <v/>
      </c>
      <c r="R33" s="19" t="str">
        <f t="shared" si="0"/>
        <v xml:space="preserve"> + </v>
      </c>
      <c r="S33" s="20"/>
      <c r="T33" s="20"/>
      <c r="U33" s="20"/>
      <c r="V33" s="20"/>
      <c r="W33" s="18">
        <v>27</v>
      </c>
      <c r="X33" t="b">
        <f t="shared" si="1"/>
        <v>0</v>
      </c>
      <c r="Z33" s="101">
        <v>27</v>
      </c>
      <c r="AA33" s="96"/>
      <c r="AB33" s="98" t="str">
        <f>IF(ISNUMBER(AA33),VLOOKUP(AA33,Dbk!$A$14:$B$481,2),"")</f>
        <v/>
      </c>
      <c r="AC33" s="95"/>
      <c r="AD33" s="95"/>
      <c r="AE33" s="97"/>
      <c r="AF33" s="97"/>
      <c r="AG33" s="97"/>
    </row>
    <row r="34" spans="2:33" x14ac:dyDescent="0.25">
      <c r="B34" s="73"/>
      <c r="C34" s="74"/>
      <c r="D34" s="75" t="s">
        <v>571</v>
      </c>
      <c r="G34" s="73"/>
      <c r="H34" s="74"/>
      <c r="I34" s="76" t="s">
        <v>615</v>
      </c>
      <c r="M34" s="18">
        <v>28</v>
      </c>
      <c r="N34" s="40"/>
      <c r="O34" s="40"/>
      <c r="P34" s="39" t="str">
        <f>IF(ISNUMBER(N34),VLOOKUP(N34,Dbk!$A$14:$B$481,2),"")</f>
        <v/>
      </c>
      <c r="Q34" s="39" t="str">
        <f>IF(ISNUMBER(O34),VLOOKUP(O34,Dbk!$A$14:$B$481,2),"")</f>
        <v/>
      </c>
      <c r="R34" s="19" t="str">
        <f t="shared" si="0"/>
        <v xml:space="preserve"> + </v>
      </c>
      <c r="S34" s="20"/>
      <c r="T34" s="20"/>
      <c r="U34" s="20"/>
      <c r="V34" s="20"/>
      <c r="W34" s="18">
        <v>28</v>
      </c>
      <c r="X34" t="b">
        <f t="shared" si="1"/>
        <v>0</v>
      </c>
      <c r="Z34" s="101">
        <v>28</v>
      </c>
      <c r="AA34" s="96"/>
      <c r="AB34" s="98" t="str">
        <f>IF(ISNUMBER(AA34),VLOOKUP(AA34,Dbk!$A$14:$B$481,2),"")</f>
        <v/>
      </c>
      <c r="AC34" s="95"/>
      <c r="AD34" s="95"/>
      <c r="AE34" s="97"/>
      <c r="AF34" s="97"/>
      <c r="AG34" s="97"/>
    </row>
    <row r="35" spans="2:33" x14ac:dyDescent="0.25">
      <c r="B35" s="77">
        <f t="shared" ref="B35:B45" si="3">EY62</f>
        <v>9.9999999999999995E-7</v>
      </c>
      <c r="C35" s="78">
        <f t="shared" ref="C35:C45" si="4">EZ62</f>
        <v>5.2970997407071005E-7</v>
      </c>
      <c r="D35" s="79">
        <f t="shared" ref="D35:D45" si="5">FA62</f>
        <v>72.102701117089168</v>
      </c>
      <c r="E35" s="50"/>
      <c r="F35" s="50"/>
      <c r="G35" s="77">
        <f>AK167</f>
        <v>9.9999999999999995E-7</v>
      </c>
      <c r="H35" s="78">
        <f>AL167</f>
        <v>6.276808620117985E-7</v>
      </c>
      <c r="I35" s="85">
        <f>AM167</f>
        <v>4.8602424777453539</v>
      </c>
      <c r="J35" s="50"/>
      <c r="K35" s="50"/>
      <c r="L35" s="50"/>
      <c r="M35" s="18">
        <v>29</v>
      </c>
      <c r="N35" s="40"/>
      <c r="O35" s="40"/>
      <c r="P35" s="39" t="str">
        <f>IF(ISNUMBER(N35),VLOOKUP(N35,Dbk!$A$14:$B$481,2),"")</f>
        <v/>
      </c>
      <c r="Q35" s="39" t="str">
        <f>IF(ISNUMBER(O35),VLOOKUP(O35,Dbk!$A$14:$B$481,2),"")</f>
        <v/>
      </c>
      <c r="R35" s="19" t="str">
        <f t="shared" si="0"/>
        <v xml:space="preserve"> + </v>
      </c>
      <c r="S35" s="20"/>
      <c r="T35" s="20"/>
      <c r="U35" s="20"/>
      <c r="V35" s="20"/>
      <c r="W35" s="18">
        <v>29</v>
      </c>
      <c r="X35" t="b">
        <f t="shared" si="1"/>
        <v>0</v>
      </c>
      <c r="Z35" s="101">
        <v>29</v>
      </c>
      <c r="AA35" s="96"/>
      <c r="AB35" s="98" t="str">
        <f>IF(ISNUMBER(AA35),VLOOKUP(AA35,Dbk!$A$14:$B$481,2),"")</f>
        <v/>
      </c>
      <c r="AC35" s="95"/>
      <c r="AD35" s="95"/>
      <c r="AE35" s="97"/>
      <c r="AF35" s="97"/>
      <c r="AG35" s="97"/>
    </row>
    <row r="36" spans="2:33" x14ac:dyDescent="0.25">
      <c r="B36" s="77">
        <f t="shared" si="3"/>
        <v>0.1</v>
      </c>
      <c r="C36" s="78">
        <f t="shared" si="4"/>
        <v>6.8232258231308421E-2</v>
      </c>
      <c r="D36" s="79">
        <f t="shared" si="5"/>
        <v>73.606775382973808</v>
      </c>
      <c r="E36" s="50"/>
      <c r="F36" s="50"/>
      <c r="G36" s="77">
        <f t="shared" ref="G36:I45" si="6">AK168</f>
        <v>0.1</v>
      </c>
      <c r="H36" s="78">
        <f t="shared" si="6"/>
        <v>7.6511256944880868E-2</v>
      </c>
      <c r="I36" s="85">
        <f t="shared" si="6"/>
        <v>4.6966481853201403</v>
      </c>
      <c r="J36" s="50"/>
      <c r="K36" s="50"/>
      <c r="L36" s="50"/>
      <c r="M36" s="18">
        <v>30</v>
      </c>
      <c r="N36" s="40"/>
      <c r="O36" s="40"/>
      <c r="P36" s="39" t="str">
        <f>IF(ISNUMBER(N36),VLOOKUP(N36,Dbk!$A$14:$B$481,2),"")</f>
        <v/>
      </c>
      <c r="Q36" s="39" t="str">
        <f>IF(ISNUMBER(O36),VLOOKUP(O36,Dbk!$A$14:$B$481,2),"")</f>
        <v/>
      </c>
      <c r="R36" s="19" t="str">
        <f t="shared" si="0"/>
        <v xml:space="preserve"> + </v>
      </c>
      <c r="S36" s="20"/>
      <c r="T36" s="20"/>
      <c r="U36" s="20"/>
      <c r="V36" s="20"/>
      <c r="W36" s="18">
        <v>30</v>
      </c>
      <c r="X36" t="b">
        <f t="shared" si="1"/>
        <v>0</v>
      </c>
      <c r="Z36" s="101">
        <v>30</v>
      </c>
      <c r="AA36" s="96"/>
      <c r="AB36" s="98" t="str">
        <f>IF(ISNUMBER(AA36),VLOOKUP(AA36,Dbk!$A$14:$B$481,2),"")</f>
        <v/>
      </c>
      <c r="AC36" s="95"/>
      <c r="AD36" s="95"/>
      <c r="AE36" s="97"/>
      <c r="AF36" s="97"/>
      <c r="AG36" s="97"/>
    </row>
    <row r="37" spans="2:33" x14ac:dyDescent="0.25">
      <c r="B37" s="77">
        <f t="shared" si="3"/>
        <v>0.2</v>
      </c>
      <c r="C37" s="78">
        <f t="shared" si="4"/>
        <v>0.16658210585363298</v>
      </c>
      <c r="D37" s="79">
        <f t="shared" si="5"/>
        <v>74.766338155415042</v>
      </c>
      <c r="E37" s="50"/>
      <c r="F37" s="50"/>
      <c r="G37" s="77">
        <f t="shared" si="6"/>
        <v>0.2</v>
      </c>
      <c r="H37" s="78">
        <f t="shared" si="6"/>
        <v>0.17904200338934922</v>
      </c>
      <c r="I37" s="85">
        <f t="shared" si="6"/>
        <v>4.5874823695513722</v>
      </c>
      <c r="J37" s="50"/>
      <c r="K37" s="50"/>
      <c r="L37" s="50"/>
      <c r="M37" s="18">
        <v>31</v>
      </c>
      <c r="N37" s="40"/>
      <c r="O37" s="40"/>
      <c r="P37" s="39" t="str">
        <f>IF(ISNUMBER(N37),VLOOKUP(N37,Dbk!$A$14:$B$481,2),"")</f>
        <v/>
      </c>
      <c r="Q37" s="39" t="str">
        <f>IF(ISNUMBER(O37),VLOOKUP(O37,Dbk!$A$14:$B$481,2),"")</f>
        <v/>
      </c>
      <c r="R37" s="19" t="str">
        <f t="shared" si="0"/>
        <v xml:space="preserve"> + </v>
      </c>
      <c r="S37" s="20"/>
      <c r="T37" s="20"/>
      <c r="U37" s="20"/>
      <c r="V37" s="20"/>
      <c r="W37" s="18">
        <v>31</v>
      </c>
      <c r="X37" t="b">
        <f t="shared" si="1"/>
        <v>0</v>
      </c>
      <c r="Z37" s="101">
        <v>31</v>
      </c>
      <c r="AA37" s="96"/>
      <c r="AB37" s="98" t="str">
        <f>IF(ISNUMBER(AA37),VLOOKUP(AA37,Dbk!$A$14:$B$481,2),"")</f>
        <v/>
      </c>
      <c r="AC37" s="95"/>
      <c r="AD37" s="95"/>
      <c r="AE37" s="97"/>
      <c r="AF37" s="97"/>
      <c r="AG37" s="97"/>
    </row>
    <row r="38" spans="2:33" x14ac:dyDescent="0.25">
      <c r="B38" s="77">
        <f t="shared" si="3"/>
        <v>0.3</v>
      </c>
      <c r="C38" s="78">
        <f t="shared" si="4"/>
        <v>0.28924094126576838</v>
      </c>
      <c r="D38" s="79">
        <f t="shared" si="5"/>
        <v>75.33411047282857</v>
      </c>
      <c r="E38" s="50"/>
      <c r="F38" s="50"/>
      <c r="G38" s="77">
        <f t="shared" si="6"/>
        <v>0.3</v>
      </c>
      <c r="H38" s="78">
        <f t="shared" si="6"/>
        <v>0.30144773471569969</v>
      </c>
      <c r="I38" s="85">
        <f t="shared" si="6"/>
        <v>4.5517295127504145</v>
      </c>
      <c r="J38" s="50"/>
      <c r="K38" s="50"/>
      <c r="L38" s="50"/>
      <c r="M38" s="18">
        <v>32</v>
      </c>
      <c r="N38" s="40"/>
      <c r="O38" s="40"/>
      <c r="P38" s="39" t="str">
        <f>IF(ISNUMBER(N38),VLOOKUP(N38,Dbk!$A$14:$B$481,2),"")</f>
        <v/>
      </c>
      <c r="Q38" s="39" t="str">
        <f>IF(ISNUMBER(O38),VLOOKUP(O38,Dbk!$A$14:$B$481,2),"")</f>
        <v/>
      </c>
      <c r="R38" s="19" t="str">
        <f t="shared" si="0"/>
        <v xml:space="preserve"> + </v>
      </c>
      <c r="S38" s="20"/>
      <c r="T38" s="20"/>
      <c r="U38" s="20"/>
      <c r="V38" s="20"/>
      <c r="W38" s="18">
        <v>32</v>
      </c>
      <c r="X38" t="b">
        <f t="shared" si="1"/>
        <v>0</v>
      </c>
      <c r="Z38" s="101">
        <v>32</v>
      </c>
      <c r="AA38" s="96"/>
      <c r="AB38" s="98" t="str">
        <f>IF(ISNUMBER(AA38),VLOOKUP(AA38,Dbk!$A$14:$B$481,2),"")</f>
        <v/>
      </c>
      <c r="AC38" s="95"/>
      <c r="AD38" s="95"/>
      <c r="AE38" s="97"/>
      <c r="AF38" s="97"/>
      <c r="AG38" s="97"/>
    </row>
    <row r="39" spans="2:33" x14ac:dyDescent="0.25">
      <c r="B39" s="77">
        <f t="shared" si="3"/>
        <v>0.4</v>
      </c>
      <c r="C39" s="78">
        <f t="shared" si="4"/>
        <v>0.42491344605927756</v>
      </c>
      <c r="D39" s="79">
        <f t="shared" si="5"/>
        <v>75.213003987891398</v>
      </c>
      <c r="E39" s="50"/>
      <c r="F39" s="50"/>
      <c r="G39" s="77">
        <f t="shared" si="6"/>
        <v>0.4</v>
      </c>
      <c r="H39" s="78">
        <f t="shared" si="6"/>
        <v>0.43361550662951587</v>
      </c>
      <c r="I39" s="85">
        <f t="shared" si="6"/>
        <v>4.595945651780081</v>
      </c>
      <c r="J39" s="50"/>
      <c r="K39" s="50"/>
      <c r="L39" s="50"/>
      <c r="M39" s="18">
        <v>33</v>
      </c>
      <c r="N39" s="40"/>
      <c r="O39" s="40"/>
      <c r="P39" s="39" t="str">
        <f>IF(ISNUMBER(N39),VLOOKUP(N39,Dbk!$A$14:$B$481,2),"")</f>
        <v/>
      </c>
      <c r="Q39" s="39" t="str">
        <f>IF(ISNUMBER(O39),VLOOKUP(O39,Dbk!$A$14:$B$481,2),"")</f>
        <v/>
      </c>
      <c r="R39" s="19" t="str">
        <f t="shared" si="0"/>
        <v xml:space="preserve"> + </v>
      </c>
      <c r="S39" s="20"/>
      <c r="T39" s="20"/>
      <c r="U39" s="20"/>
      <c r="V39" s="20"/>
      <c r="W39" s="18">
        <v>33</v>
      </c>
      <c r="X39" t="b">
        <f t="shared" si="1"/>
        <v>0</v>
      </c>
      <c r="Z39" s="101">
        <v>33</v>
      </c>
      <c r="AA39" s="96"/>
      <c r="AB39" s="98" t="str">
        <f>IF(ISNUMBER(AA39),VLOOKUP(AA39,Dbk!$A$14:$B$481,2),"")</f>
        <v/>
      </c>
      <c r="AC39" s="95"/>
      <c r="AD39" s="95"/>
      <c r="AE39" s="97"/>
      <c r="AF39" s="97"/>
      <c r="AG39" s="97"/>
    </row>
    <row r="40" spans="2:33" x14ac:dyDescent="0.25">
      <c r="B40" s="77">
        <f t="shared" si="3"/>
        <v>0.5</v>
      </c>
      <c r="C40" s="78">
        <f t="shared" si="4"/>
        <v>0.56052476494697645</v>
      </c>
      <c r="D40" s="79">
        <f t="shared" si="5"/>
        <v>74.442223174902097</v>
      </c>
      <c r="E40" s="50"/>
      <c r="F40" s="50"/>
      <c r="G40" s="77">
        <f t="shared" si="6"/>
        <v>0.5</v>
      </c>
      <c r="H40" s="78">
        <f t="shared" si="6"/>
        <v>0.5644245508786272</v>
      </c>
      <c r="I40" s="85">
        <f t="shared" si="6"/>
        <v>4.7170676579381015</v>
      </c>
      <c r="J40" s="50"/>
      <c r="K40" s="50"/>
      <c r="L40" s="50"/>
      <c r="M40" s="18">
        <v>34</v>
      </c>
      <c r="N40" s="40"/>
      <c r="O40" s="40"/>
      <c r="P40" s="39" t="str">
        <f>IF(ISNUMBER(N40),VLOOKUP(N40,Dbk!$A$14:$B$481,2),"")</f>
        <v/>
      </c>
      <c r="Q40" s="39" t="str">
        <f>IF(ISNUMBER(O40),VLOOKUP(O40,Dbk!$A$14:$B$481,2),"")</f>
        <v/>
      </c>
      <c r="R40" s="19" t="str">
        <f t="shared" si="0"/>
        <v xml:space="preserve"> + </v>
      </c>
      <c r="S40" s="20"/>
      <c r="T40" s="20"/>
      <c r="U40" s="20"/>
      <c r="V40" s="20"/>
      <c r="W40" s="18">
        <v>34</v>
      </c>
      <c r="X40" t="b">
        <f t="shared" si="1"/>
        <v>0</v>
      </c>
      <c r="Z40" s="101">
        <v>34</v>
      </c>
      <c r="AA40" s="96"/>
      <c r="AB40" s="98" t="str">
        <f>IF(ISNUMBER(AA40),VLOOKUP(AA40,Dbk!$A$14:$B$481,2),"")</f>
        <v/>
      </c>
      <c r="AC40" s="95"/>
      <c r="AD40" s="95"/>
      <c r="AE40" s="97"/>
      <c r="AF40" s="97"/>
      <c r="AG40" s="97"/>
    </row>
    <row r="41" spans="2:33" x14ac:dyDescent="0.25">
      <c r="B41" s="77">
        <f t="shared" si="3"/>
        <v>0.6</v>
      </c>
      <c r="C41" s="78">
        <f t="shared" si="4"/>
        <v>0.6851524299640569</v>
      </c>
      <c r="D41" s="79">
        <f t="shared" si="5"/>
        <v>73.15389494335551</v>
      </c>
      <c r="E41" s="50"/>
      <c r="F41" s="50"/>
      <c r="G41" s="77">
        <f t="shared" si="6"/>
        <v>0.6</v>
      </c>
      <c r="H41" s="78">
        <f t="shared" si="6"/>
        <v>0.68478082850253452</v>
      </c>
      <c r="I41" s="85">
        <f t="shared" si="6"/>
        <v>4.9054377422104407</v>
      </c>
      <c r="J41" s="50"/>
      <c r="K41" s="50"/>
      <c r="L41" s="50"/>
      <c r="M41" s="18">
        <v>35</v>
      </c>
      <c r="N41" s="40"/>
      <c r="O41" s="40"/>
      <c r="P41" s="39" t="str">
        <f>IF(ISNUMBER(N41),VLOOKUP(N41,Dbk!$A$14:$B$481,2),"")</f>
        <v/>
      </c>
      <c r="Q41" s="39" t="str">
        <f>IF(ISNUMBER(O41),VLOOKUP(O41,Dbk!$A$14:$B$481,2),"")</f>
        <v/>
      </c>
      <c r="R41" s="19" t="str">
        <f t="shared" si="0"/>
        <v xml:space="preserve"> + </v>
      </c>
      <c r="S41" s="20"/>
      <c r="T41" s="20"/>
      <c r="U41" s="20"/>
      <c r="V41" s="20"/>
      <c r="W41" s="18">
        <v>35</v>
      </c>
      <c r="X41" t="b">
        <f t="shared" si="1"/>
        <v>0</v>
      </c>
      <c r="Z41" s="101">
        <v>35</v>
      </c>
      <c r="AA41" s="96"/>
      <c r="AB41" s="98" t="str">
        <f>IF(ISNUMBER(AA41),VLOOKUP(AA41,Dbk!$A$14:$B$481,2),"")</f>
        <v/>
      </c>
      <c r="AC41" s="95"/>
      <c r="AD41" s="95"/>
      <c r="AE41" s="97"/>
      <c r="AF41" s="97"/>
      <c r="AG41" s="97"/>
    </row>
    <row r="42" spans="2:33" x14ac:dyDescent="0.25">
      <c r="B42" s="77">
        <f t="shared" si="3"/>
        <v>0.7</v>
      </c>
      <c r="C42" s="78">
        <f t="shared" si="4"/>
        <v>0.7922076958732629</v>
      </c>
      <c r="D42" s="79">
        <f t="shared" si="5"/>
        <v>71.520398802794432</v>
      </c>
      <c r="E42" s="50"/>
      <c r="F42" s="50"/>
      <c r="G42" s="77">
        <f t="shared" si="6"/>
        <v>0.7</v>
      </c>
      <c r="H42" s="78">
        <f t="shared" si="6"/>
        <v>0.78923020677761757</v>
      </c>
      <c r="I42" s="85">
        <f t="shared" si="6"/>
        <v>5.1475642299189808</v>
      </c>
      <c r="J42" s="50"/>
      <c r="K42" s="50"/>
      <c r="L42" s="50"/>
      <c r="M42" s="18">
        <v>36</v>
      </c>
      <c r="N42" s="40"/>
      <c r="O42" s="40"/>
      <c r="P42" s="39" t="str">
        <f>IF(ISNUMBER(N42),VLOOKUP(N42,Dbk!$A$14:$B$481,2),"")</f>
        <v/>
      </c>
      <c r="Q42" s="39" t="str">
        <f>IF(ISNUMBER(O42),VLOOKUP(O42,Dbk!$A$14:$B$481,2),"")</f>
        <v/>
      </c>
      <c r="R42" s="19" t="str">
        <f t="shared" si="0"/>
        <v xml:space="preserve"> + </v>
      </c>
      <c r="S42" s="20"/>
      <c r="T42" s="20"/>
      <c r="U42" s="20"/>
      <c r="V42" s="20"/>
      <c r="W42" s="18">
        <v>36</v>
      </c>
      <c r="X42" t="b">
        <f t="shared" si="1"/>
        <v>0</v>
      </c>
      <c r="Z42" s="101">
        <v>36</v>
      </c>
      <c r="AA42" s="96"/>
      <c r="AB42" s="98" t="str">
        <f>IF(ISNUMBER(AA42),VLOOKUP(AA42,Dbk!$A$14:$B$481,2),"")</f>
        <v/>
      </c>
      <c r="AC42" s="95"/>
      <c r="AD42" s="95"/>
      <c r="AE42" s="97"/>
      <c r="AF42" s="97"/>
      <c r="AG42" s="97"/>
    </row>
    <row r="43" spans="2:33" x14ac:dyDescent="0.25">
      <c r="B43" s="77">
        <f t="shared" si="3"/>
        <v>0.8</v>
      </c>
      <c r="C43" s="78">
        <f t="shared" si="4"/>
        <v>0.87947768426859352</v>
      </c>
      <c r="D43" s="79">
        <f t="shared" si="5"/>
        <v>69.710916188247893</v>
      </c>
      <c r="E43" s="50"/>
      <c r="F43" s="50"/>
      <c r="G43" s="77">
        <f t="shared" si="6"/>
        <v>0.8</v>
      </c>
      <c r="H43" s="78">
        <f t="shared" si="6"/>
        <v>0.8758987646613412</v>
      </c>
      <c r="I43" s="85">
        <f t="shared" si="6"/>
        <v>5.4283774591384999</v>
      </c>
      <c r="J43" s="50"/>
      <c r="K43" s="50"/>
      <c r="L43" s="50"/>
      <c r="M43" s="18">
        <v>37</v>
      </c>
      <c r="N43" s="40"/>
      <c r="O43" s="40"/>
      <c r="P43" s="39" t="str">
        <f>IF(ISNUMBER(N43),VLOOKUP(N43,Dbk!$A$14:$B$481,2),"")</f>
        <v/>
      </c>
      <c r="Q43" s="39" t="str">
        <f>IF(ISNUMBER(O43),VLOOKUP(O43,Dbk!$A$14:$B$481,2),"")</f>
        <v/>
      </c>
      <c r="R43" s="19" t="str">
        <f t="shared" si="0"/>
        <v xml:space="preserve"> + </v>
      </c>
      <c r="S43" s="20"/>
      <c r="T43" s="20"/>
      <c r="U43" s="20"/>
      <c r="V43" s="20"/>
      <c r="W43" s="18">
        <v>37</v>
      </c>
      <c r="X43" t="b">
        <f t="shared" si="1"/>
        <v>0</v>
      </c>
      <c r="Z43" s="101">
        <v>37</v>
      </c>
      <c r="AA43" s="96"/>
      <c r="AB43" s="98" t="str">
        <f>IF(ISNUMBER(AA43),VLOOKUP(AA43,Dbk!$A$14:$B$481,2),"")</f>
        <v/>
      </c>
      <c r="AC43" s="95"/>
      <c r="AD43" s="95"/>
      <c r="AE43" s="97"/>
      <c r="AF43" s="97"/>
      <c r="AG43" s="97"/>
    </row>
    <row r="44" spans="2:33" x14ac:dyDescent="0.25">
      <c r="B44" s="77">
        <f t="shared" si="3"/>
        <v>0.9</v>
      </c>
      <c r="C44" s="78">
        <f t="shared" si="4"/>
        <v>0.94788462356647951</v>
      </c>
      <c r="D44" s="79">
        <f t="shared" si="5"/>
        <v>67.865684559971726</v>
      </c>
      <c r="E44" s="50"/>
      <c r="F44" s="50"/>
      <c r="G44" s="77">
        <f t="shared" si="6"/>
        <v>0.9</v>
      </c>
      <c r="H44" s="78">
        <f t="shared" si="6"/>
        <v>0.94546904532662712</v>
      </c>
      <c r="I44" s="85">
        <f t="shared" si="6"/>
        <v>5.7329083159468519</v>
      </c>
      <c r="J44" s="50"/>
      <c r="K44" s="50"/>
      <c r="L44" s="50"/>
      <c r="M44" s="18">
        <v>38</v>
      </c>
      <c r="N44" s="40"/>
      <c r="O44" s="40"/>
      <c r="P44" s="39" t="str">
        <f>IF(ISNUMBER(N44),VLOOKUP(N44,Dbk!$A$14:$B$481,2),"")</f>
        <v/>
      </c>
      <c r="Q44" s="39" t="str">
        <f>IF(ISNUMBER(O44),VLOOKUP(O44,Dbk!$A$14:$B$481,2),"")</f>
        <v/>
      </c>
      <c r="R44" s="19" t="str">
        <f t="shared" si="0"/>
        <v xml:space="preserve"> + </v>
      </c>
      <c r="S44" s="20"/>
      <c r="T44" s="20"/>
      <c r="U44" s="20"/>
      <c r="V44" s="20"/>
      <c r="W44" s="18">
        <v>38</v>
      </c>
      <c r="X44" t="b">
        <f t="shared" si="1"/>
        <v>0</v>
      </c>
      <c r="Z44" s="101">
        <v>38</v>
      </c>
      <c r="AA44" s="96"/>
      <c r="AB44" s="98" t="str">
        <f>IF(ISNUMBER(AA44),VLOOKUP(AA44,Dbk!$A$14:$B$481,2),"")</f>
        <v/>
      </c>
      <c r="AC44" s="95"/>
      <c r="AD44" s="95"/>
      <c r="AE44" s="97"/>
      <c r="AF44" s="97"/>
      <c r="AG44" s="97"/>
    </row>
    <row r="45" spans="2:33" x14ac:dyDescent="0.25">
      <c r="B45" s="77">
        <f t="shared" si="3"/>
        <v>0.99999899999999997</v>
      </c>
      <c r="C45" s="78">
        <f t="shared" si="4"/>
        <v>0.9999995500520712</v>
      </c>
      <c r="D45" s="79">
        <f t="shared" si="5"/>
        <v>66.086899996997147</v>
      </c>
      <c r="E45" s="50"/>
      <c r="F45" s="50"/>
      <c r="G45" s="77">
        <f t="shared" si="6"/>
        <v>0.99999899999999997</v>
      </c>
      <c r="H45" s="78">
        <f t="shared" si="6"/>
        <v>0.99999952150908478</v>
      </c>
      <c r="I45" s="85">
        <f t="shared" si="6"/>
        <v>6.0474171794286908</v>
      </c>
      <c r="J45" s="50"/>
      <c r="K45" s="50"/>
      <c r="L45" s="50"/>
      <c r="M45" s="18">
        <v>39</v>
      </c>
      <c r="N45" s="40"/>
      <c r="O45" s="40"/>
      <c r="P45" s="39" t="str">
        <f>IF(ISNUMBER(N45),VLOOKUP(N45,Dbk!$A$14:$B$481,2),"")</f>
        <v/>
      </c>
      <c r="Q45" s="39" t="str">
        <f>IF(ISNUMBER(O45),VLOOKUP(O45,Dbk!$A$14:$B$481,2),"")</f>
        <v/>
      </c>
      <c r="R45" s="19" t="str">
        <f t="shared" si="0"/>
        <v xml:space="preserve"> + </v>
      </c>
      <c r="S45" s="20"/>
      <c r="T45" s="20"/>
      <c r="U45" s="20"/>
      <c r="V45" s="20"/>
      <c r="W45" s="18">
        <v>39</v>
      </c>
      <c r="X45" t="b">
        <f t="shared" si="1"/>
        <v>0</v>
      </c>
      <c r="Z45" s="101">
        <v>39</v>
      </c>
      <c r="AA45" s="96"/>
      <c r="AB45" s="98" t="str">
        <f>IF(ISNUMBER(AA45),VLOOKUP(AA45,Dbk!$A$14:$B$481,2),"")</f>
        <v/>
      </c>
      <c r="AC45" s="95"/>
      <c r="AD45" s="95"/>
      <c r="AE45" s="97"/>
      <c r="AF45" s="97"/>
      <c r="AG45" s="97"/>
    </row>
    <row r="46" spans="2:33" x14ac:dyDescent="0.25">
      <c r="M46" s="18">
        <v>40</v>
      </c>
      <c r="N46" s="40"/>
      <c r="O46" s="40"/>
      <c r="P46" s="39" t="str">
        <f>IF(ISNUMBER(N46),VLOOKUP(N46,Dbk!$A$14:$B$481,2),"")</f>
        <v/>
      </c>
      <c r="Q46" s="39" t="str">
        <f>IF(ISNUMBER(O46),VLOOKUP(O46,Dbk!$A$14:$B$481,2),"")</f>
        <v/>
      </c>
      <c r="R46" s="19" t="str">
        <f t="shared" si="0"/>
        <v xml:space="preserve"> + </v>
      </c>
      <c r="S46" s="20"/>
      <c r="T46" s="20"/>
      <c r="U46" s="20"/>
      <c r="V46" s="20"/>
      <c r="W46" s="18">
        <v>40</v>
      </c>
      <c r="X46" t="b">
        <f t="shared" si="1"/>
        <v>0</v>
      </c>
      <c r="Z46" s="101">
        <v>40</v>
      </c>
      <c r="AA46" s="96"/>
      <c r="AB46" s="98" t="str">
        <f>IF(ISNUMBER(AA46),VLOOKUP(AA46,Dbk!$A$14:$B$481,2),"")</f>
        <v/>
      </c>
      <c r="AC46" s="95"/>
      <c r="AD46" s="95"/>
      <c r="AE46" s="97"/>
      <c r="AF46" s="97"/>
      <c r="AG46" s="97"/>
    </row>
    <row r="47" spans="2:33" x14ac:dyDescent="0.25">
      <c r="B47" s="35" t="s">
        <v>616</v>
      </c>
      <c r="C47" s="36"/>
      <c r="D47" s="36"/>
      <c r="E47" s="36"/>
      <c r="F47" s="16"/>
      <c r="M47" s="18">
        <v>41</v>
      </c>
      <c r="N47" s="40"/>
      <c r="O47" s="40"/>
      <c r="P47" s="39" t="str">
        <f>IF(ISNUMBER(N47),VLOOKUP(N47,Dbk!$A$14:$B$481,2),"")</f>
        <v/>
      </c>
      <c r="Q47" s="39" t="str">
        <f>IF(ISNUMBER(O47),VLOOKUP(O47,Dbk!$A$14:$B$481,2),"")</f>
        <v/>
      </c>
      <c r="R47" s="19" t="str">
        <f t="shared" si="0"/>
        <v xml:space="preserve"> + </v>
      </c>
      <c r="S47" s="20"/>
      <c r="T47" s="20"/>
      <c r="U47" s="20"/>
      <c r="V47" s="20"/>
      <c r="W47" s="18">
        <v>41</v>
      </c>
      <c r="X47" t="b">
        <f t="shared" si="1"/>
        <v>0</v>
      </c>
      <c r="Z47" s="101">
        <v>41</v>
      </c>
      <c r="AA47" s="96"/>
      <c r="AB47" s="98" t="str">
        <f>IF(ISNUMBER(AA47),VLOOKUP(AA47,Dbk!$A$14:$B$481,2),"")</f>
        <v/>
      </c>
      <c r="AC47" s="95"/>
      <c r="AD47" s="95"/>
      <c r="AE47" s="97"/>
      <c r="AF47" s="97"/>
      <c r="AG47" s="97"/>
    </row>
    <row r="48" spans="2:33" x14ac:dyDescent="0.25">
      <c r="B48" s="17" t="s">
        <v>617</v>
      </c>
      <c r="C48" s="17"/>
      <c r="D48" s="17"/>
      <c r="E48" s="17"/>
      <c r="F48" s="17"/>
      <c r="M48" s="18">
        <v>42</v>
      </c>
      <c r="N48" s="40"/>
      <c r="O48" s="40"/>
      <c r="P48" s="39" t="str">
        <f>IF(ISNUMBER(N48),VLOOKUP(N48,Dbk!$A$14:$B$481,2),"")</f>
        <v/>
      </c>
      <c r="Q48" s="39" t="str">
        <f>IF(ISNUMBER(O48),VLOOKUP(O48,Dbk!$A$14:$B$481,2),"")</f>
        <v/>
      </c>
      <c r="R48" s="19" t="str">
        <f t="shared" si="0"/>
        <v xml:space="preserve"> + </v>
      </c>
      <c r="S48" s="20"/>
      <c r="T48" s="20"/>
      <c r="U48" s="20"/>
      <c r="V48" s="20"/>
      <c r="W48" s="18">
        <v>42</v>
      </c>
      <c r="X48" t="b">
        <f t="shared" si="1"/>
        <v>0</v>
      </c>
      <c r="Z48" s="101">
        <v>42</v>
      </c>
      <c r="AA48" s="96"/>
      <c r="AB48" s="98" t="str">
        <f>IF(ISNUMBER(AA48),VLOOKUP(AA48,Dbk!$A$14:$B$481,2),"")</f>
        <v/>
      </c>
      <c r="AC48" s="95"/>
      <c r="AD48" s="95"/>
      <c r="AE48" s="97"/>
      <c r="AF48" s="97"/>
      <c r="AG48" s="97"/>
    </row>
    <row r="49" spans="2:166" x14ac:dyDescent="0.25">
      <c r="B49" s="80" t="s">
        <v>618</v>
      </c>
      <c r="C49" s="17"/>
      <c r="D49" s="81"/>
      <c r="E49" s="82"/>
      <c r="F49" s="17"/>
      <c r="M49" s="18">
        <v>43</v>
      </c>
      <c r="N49" s="40"/>
      <c r="O49" s="40"/>
      <c r="P49" s="39" t="str">
        <f>IF(ISNUMBER(N49),VLOOKUP(N49,Dbk!$A$14:$B$481,2),"")</f>
        <v/>
      </c>
      <c r="Q49" s="39" t="str">
        <f>IF(ISNUMBER(O49),VLOOKUP(O49,Dbk!$A$14:$B$481,2),"")</f>
        <v/>
      </c>
      <c r="R49" s="19" t="str">
        <f t="shared" si="0"/>
        <v xml:space="preserve"> + </v>
      </c>
      <c r="S49" s="20"/>
      <c r="T49" s="20"/>
      <c r="U49" s="20"/>
      <c r="V49" s="20"/>
      <c r="W49" s="18">
        <v>43</v>
      </c>
      <c r="X49" t="b">
        <f t="shared" si="1"/>
        <v>0</v>
      </c>
      <c r="Z49" s="101">
        <v>43</v>
      </c>
      <c r="AA49" s="96"/>
      <c r="AB49" s="98" t="str">
        <f>IF(ISNUMBER(AA49),VLOOKUP(AA49,Dbk!$A$14:$B$481,2),"")</f>
        <v/>
      </c>
      <c r="AC49" s="95"/>
      <c r="AD49" s="95"/>
      <c r="AE49" s="97"/>
      <c r="AF49" s="97"/>
      <c r="AG49" s="97"/>
    </row>
    <row r="50" spans="2:166" x14ac:dyDescent="0.25">
      <c r="B50" s="17"/>
      <c r="C50" s="17"/>
      <c r="D50" s="83"/>
      <c r="E50" s="84"/>
      <c r="F50" s="17"/>
      <c r="M50" s="18">
        <v>44</v>
      </c>
      <c r="N50" s="40"/>
      <c r="O50" s="40"/>
      <c r="P50" s="39" t="str">
        <f>IF(ISNUMBER(N50),VLOOKUP(N50,Dbk!$A$14:$B$481,2),"")</f>
        <v/>
      </c>
      <c r="Q50" s="39" t="str">
        <f>IF(ISNUMBER(O50),VLOOKUP(O50,Dbk!$A$14:$B$481,2),"")</f>
        <v/>
      </c>
      <c r="R50" s="19" t="str">
        <f t="shared" si="0"/>
        <v xml:space="preserve"> + </v>
      </c>
      <c r="S50" s="20"/>
      <c r="T50" s="20"/>
      <c r="U50" s="20"/>
      <c r="V50" s="20"/>
      <c r="W50" s="18">
        <v>44</v>
      </c>
      <c r="X50" t="b">
        <f t="shared" si="1"/>
        <v>0</v>
      </c>
      <c r="Z50" s="101">
        <v>44</v>
      </c>
      <c r="AA50" s="96"/>
      <c r="AB50" s="98" t="str">
        <f>IF(ISNUMBER(AA50),VLOOKUP(AA50,Dbk!$A$14:$B$481,2),"")</f>
        <v/>
      </c>
      <c r="AC50" s="95"/>
      <c r="AD50" s="95"/>
      <c r="AE50" s="97"/>
      <c r="AF50" s="97"/>
      <c r="AG50" s="97"/>
    </row>
    <row r="51" spans="2:166" x14ac:dyDescent="0.25">
      <c r="M51" s="18">
        <v>45</v>
      </c>
      <c r="N51" s="40"/>
      <c r="O51" s="40"/>
      <c r="P51" s="39" t="str">
        <f>IF(ISNUMBER(N51),VLOOKUP(N51,Dbk!$A$14:$B$481,2),"")</f>
        <v/>
      </c>
      <c r="Q51" s="39" t="str">
        <f>IF(ISNUMBER(O51),VLOOKUP(O51,Dbk!$A$14:$B$481,2),"")</f>
        <v/>
      </c>
      <c r="R51" s="19" t="str">
        <f t="shared" si="0"/>
        <v xml:space="preserve"> + </v>
      </c>
      <c r="S51" s="20"/>
      <c r="T51" s="20"/>
      <c r="U51" s="20"/>
      <c r="V51" s="20"/>
      <c r="W51" s="18">
        <v>45</v>
      </c>
      <c r="X51" t="b">
        <f t="shared" si="1"/>
        <v>0</v>
      </c>
      <c r="Z51" s="101">
        <v>45</v>
      </c>
      <c r="AA51" s="96"/>
      <c r="AB51" s="98" t="str">
        <f>IF(ISNUMBER(AA51),VLOOKUP(AA51,Dbk!$A$14:$B$481,2),"")</f>
        <v/>
      </c>
      <c r="AC51" s="95"/>
      <c r="AD51" s="95"/>
      <c r="AE51" s="97"/>
      <c r="AF51" s="97"/>
      <c r="AG51" s="97"/>
    </row>
    <row r="52" spans="2:166" x14ac:dyDescent="0.25">
      <c r="M52" s="18">
        <v>46</v>
      </c>
      <c r="N52" s="40"/>
      <c r="O52" s="40"/>
      <c r="P52" s="39" t="str">
        <f>IF(ISNUMBER(N52),VLOOKUP(N52,Dbk!$A$14:$B$481,2),"")</f>
        <v/>
      </c>
      <c r="Q52" s="39" t="str">
        <f>IF(ISNUMBER(O52),VLOOKUP(O52,Dbk!$A$14:$B$481,2),"")</f>
        <v/>
      </c>
      <c r="R52" s="19" t="str">
        <f t="shared" si="0"/>
        <v xml:space="preserve"> + </v>
      </c>
      <c r="S52" s="20"/>
      <c r="T52" s="20"/>
      <c r="U52" s="20"/>
      <c r="V52" s="20"/>
      <c r="W52" s="18">
        <v>46</v>
      </c>
      <c r="X52" t="b">
        <f t="shared" si="1"/>
        <v>0</v>
      </c>
      <c r="Z52" s="101">
        <v>46</v>
      </c>
      <c r="AA52" s="96"/>
      <c r="AB52" s="98" t="str">
        <f>IF(ISNUMBER(AA52),VLOOKUP(AA52,Dbk!$A$14:$B$481,2),"")</f>
        <v/>
      </c>
      <c r="AC52" s="95"/>
      <c r="AD52" s="95"/>
      <c r="AE52" s="97"/>
      <c r="AF52" s="97"/>
      <c r="AG52" s="97"/>
    </row>
    <row r="53" spans="2:166" x14ac:dyDescent="0.25">
      <c r="M53" s="18">
        <v>47</v>
      </c>
      <c r="N53" s="40"/>
      <c r="O53" s="40"/>
      <c r="P53" s="39" t="str">
        <f>IF(ISNUMBER(N53),VLOOKUP(N53,Dbk!$A$14:$B$481,2),"")</f>
        <v/>
      </c>
      <c r="Q53" s="39" t="str">
        <f>IF(ISNUMBER(O53),VLOOKUP(O53,Dbk!$A$14:$B$481,2),"")</f>
        <v/>
      </c>
      <c r="R53" s="19" t="str">
        <f t="shared" si="0"/>
        <v xml:space="preserve"> + </v>
      </c>
      <c r="S53" s="20"/>
      <c r="T53" s="20"/>
      <c r="U53" s="20"/>
      <c r="V53" s="20"/>
      <c r="W53" s="18">
        <v>47</v>
      </c>
      <c r="X53" t="b">
        <f t="shared" si="1"/>
        <v>0</v>
      </c>
      <c r="Z53" s="101">
        <v>47</v>
      </c>
      <c r="AA53" s="96"/>
      <c r="AB53" s="98" t="str">
        <f>IF(ISNUMBER(AA53),VLOOKUP(AA53,Dbk!$A$14:$B$481,2),"")</f>
        <v/>
      </c>
      <c r="AC53" s="95"/>
      <c r="AD53" s="95"/>
      <c r="AE53" s="97"/>
      <c r="AF53" s="97"/>
      <c r="AG53" s="97"/>
    </row>
    <row r="54" spans="2:166" x14ac:dyDescent="0.25">
      <c r="M54" s="18">
        <v>48</v>
      </c>
      <c r="N54" s="40"/>
      <c r="O54" s="40"/>
      <c r="P54" s="39" t="str">
        <f>IF(ISNUMBER(N54),VLOOKUP(N54,Dbk!$A$14:$B$481,2),"")</f>
        <v/>
      </c>
      <c r="Q54" s="39" t="str">
        <f>IF(ISNUMBER(O54),VLOOKUP(O54,Dbk!$A$14:$B$481,2),"")</f>
        <v/>
      </c>
      <c r="R54" s="19" t="str">
        <f t="shared" si="0"/>
        <v xml:space="preserve"> + </v>
      </c>
      <c r="S54" s="20"/>
      <c r="T54" s="20"/>
      <c r="U54" s="20"/>
      <c r="V54" s="20"/>
      <c r="W54" s="18">
        <v>48</v>
      </c>
      <c r="X54" t="b">
        <f t="shared" si="1"/>
        <v>0</v>
      </c>
      <c r="Z54" s="101">
        <v>48</v>
      </c>
      <c r="AA54" s="96"/>
      <c r="AB54" s="98" t="str">
        <f>IF(ISNUMBER(AA54),VLOOKUP(AA54,Dbk!$A$14:$B$481,2),"")</f>
        <v/>
      </c>
      <c r="AC54" s="95"/>
      <c r="AD54" s="95"/>
      <c r="AE54" s="97"/>
      <c r="AF54" s="97"/>
      <c r="AG54" s="97"/>
    </row>
    <row r="55" spans="2:166" x14ac:dyDescent="0.25">
      <c r="M55" s="18">
        <v>49</v>
      </c>
      <c r="N55" s="40"/>
      <c r="O55" s="40"/>
      <c r="P55" s="39" t="str">
        <f>IF(ISNUMBER(N55),VLOOKUP(N55,Dbk!$A$14:$B$481,2),"")</f>
        <v/>
      </c>
      <c r="Q55" s="39" t="str">
        <f>IF(ISNUMBER(O55),VLOOKUP(O55,Dbk!$A$14:$B$481,2),"")</f>
        <v/>
      </c>
      <c r="R55" s="19" t="str">
        <f t="shared" si="0"/>
        <v xml:space="preserve"> + </v>
      </c>
      <c r="S55" s="20"/>
      <c r="T55" s="20"/>
      <c r="U55" s="20"/>
      <c r="V55" s="20"/>
      <c r="W55" s="18">
        <v>49</v>
      </c>
      <c r="X55" t="b">
        <f t="shared" si="1"/>
        <v>0</v>
      </c>
      <c r="Z55" s="101">
        <v>49</v>
      </c>
      <c r="AA55" s="96"/>
      <c r="AB55" s="98" t="str">
        <f>IF(ISNUMBER(AA55),VLOOKUP(AA55,Dbk!$A$14:$B$481,2),"")</f>
        <v/>
      </c>
      <c r="AC55" s="95"/>
      <c r="AD55" s="95"/>
      <c r="AE55" s="97"/>
      <c r="AF55" s="97"/>
      <c r="AG55" s="97"/>
    </row>
    <row r="56" spans="2:166" x14ac:dyDescent="0.25">
      <c r="M56" s="18">
        <v>50</v>
      </c>
      <c r="N56" s="40"/>
      <c r="O56" s="40"/>
      <c r="P56" s="39" t="str">
        <f>IF(ISNUMBER(N56),VLOOKUP(N56,Dbk!$A$14:$B$481,2),"")</f>
        <v/>
      </c>
      <c r="Q56" s="39" t="str">
        <f>IF(ISNUMBER(O56),VLOOKUP(O56,Dbk!$A$14:$B$481,2),"")</f>
        <v/>
      </c>
      <c r="R56" s="19" t="str">
        <f t="shared" si="0"/>
        <v xml:space="preserve"> + </v>
      </c>
      <c r="S56" s="20"/>
      <c r="T56" s="20"/>
      <c r="U56" s="20"/>
      <c r="V56" s="20"/>
      <c r="W56" s="18">
        <v>50</v>
      </c>
      <c r="X56" t="b">
        <f t="shared" si="1"/>
        <v>0</v>
      </c>
      <c r="Z56" s="101">
        <v>50</v>
      </c>
      <c r="AA56" s="96"/>
      <c r="AB56" s="98" t="str">
        <f>IF(ISNUMBER(AA56),VLOOKUP(AA56,Dbk!$A$14:$B$481,2),"")</f>
        <v/>
      </c>
      <c r="AC56" s="95"/>
      <c r="AD56" s="95"/>
      <c r="AE56" s="97"/>
      <c r="AF56" s="97"/>
      <c r="AG56" s="97"/>
    </row>
    <row r="58" spans="2:166" x14ac:dyDescent="0.25">
      <c r="R58" s="60" t="s">
        <v>572</v>
      </c>
      <c r="S58" s="43">
        <f>E16*750.06376</f>
        <v>1050.089264</v>
      </c>
      <c r="T58" t="s">
        <v>573</v>
      </c>
      <c r="U58" t="s">
        <v>574</v>
      </c>
      <c r="V58" s="51">
        <f>P65/(P64-LN(S58))-P66</f>
        <v>339.23688278807168</v>
      </c>
      <c r="W58" t="s">
        <v>10</v>
      </c>
    </row>
    <row r="59" spans="2:166" x14ac:dyDescent="0.25">
      <c r="N59" s="42" t="s">
        <v>552</v>
      </c>
      <c r="P59" s="43" t="b">
        <f>IF(P4&lt;=50,VLOOKUP(P4,M7:X56,12),FALSE)</f>
        <v>1</v>
      </c>
      <c r="Q59" s="69">
        <f>EP163</f>
        <v>0</v>
      </c>
      <c r="S59" s="43">
        <v>1.9870000000000001</v>
      </c>
      <c r="T59" t="s">
        <v>575</v>
      </c>
      <c r="U59" t="s">
        <v>576</v>
      </c>
      <c r="V59" s="51">
        <f>Q65/(Q64-LN(S58))-Q66</f>
        <v>345.25268551683678</v>
      </c>
      <c r="W59" t="s">
        <v>10</v>
      </c>
    </row>
    <row r="60" spans="2:166" x14ac:dyDescent="0.25">
      <c r="N60" t="s">
        <v>553</v>
      </c>
      <c r="P60" s="44" t="str">
        <f>IF(P59,"","Binary Pair Data is not available")</f>
        <v/>
      </c>
      <c r="Q60" s="43" t="str">
        <f>IF(Q59&gt;0.001,"Solution Didn't Converged for Txy Diagram","Change the vertical axis manually if graph does not appear properly")</f>
        <v>Change the vertical axis manually if graph does not appear properly</v>
      </c>
      <c r="Z60" s="103" t="s">
        <v>578</v>
      </c>
      <c r="AA60" s="104"/>
      <c r="AB60" s="104"/>
      <c r="AC60" s="104"/>
      <c r="AD60" s="104"/>
      <c r="AE60" s="104"/>
      <c r="AF60" s="104"/>
      <c r="AG60" s="105"/>
      <c r="AH60" s="103" t="s">
        <v>587</v>
      </c>
      <c r="AI60" s="104"/>
      <c r="AJ60" s="104"/>
      <c r="AK60" s="104"/>
      <c r="AL60" s="104"/>
      <c r="AM60" s="104"/>
      <c r="AN60" s="104"/>
      <c r="AO60" s="105"/>
      <c r="AP60" s="103" t="s">
        <v>588</v>
      </c>
      <c r="AQ60" s="104"/>
      <c r="AR60" s="104"/>
      <c r="AS60" s="104"/>
      <c r="AT60" s="104"/>
      <c r="AU60" s="104"/>
      <c r="AV60" s="104"/>
      <c r="AW60" s="105"/>
      <c r="AX60" s="103" t="s">
        <v>589</v>
      </c>
      <c r="AY60" s="104"/>
      <c r="AZ60" s="104"/>
      <c r="BA60" s="104"/>
      <c r="BB60" s="104"/>
      <c r="BC60" s="104"/>
      <c r="BD60" s="104"/>
      <c r="BE60" s="105"/>
      <c r="BF60" s="103" t="s">
        <v>590</v>
      </c>
      <c r="BG60" s="104"/>
      <c r="BH60" s="104"/>
      <c r="BI60" s="104"/>
      <c r="BJ60" s="104"/>
      <c r="BK60" s="104"/>
      <c r="BL60" s="104"/>
      <c r="BM60" s="105"/>
      <c r="BN60" s="103" t="s">
        <v>591</v>
      </c>
      <c r="BO60" s="104"/>
      <c r="BP60" s="104"/>
      <c r="BQ60" s="104"/>
      <c r="BR60" s="104"/>
      <c r="BS60" s="104"/>
      <c r="BT60" s="104"/>
      <c r="BU60" s="105"/>
      <c r="BV60" s="103" t="s">
        <v>592</v>
      </c>
      <c r="BW60" s="104"/>
      <c r="BX60" s="104"/>
      <c r="BY60" s="104"/>
      <c r="BZ60" s="104"/>
      <c r="CA60" s="104"/>
      <c r="CB60" s="104"/>
      <c r="CC60" s="105"/>
      <c r="CD60" s="103" t="s">
        <v>593</v>
      </c>
      <c r="CE60" s="104"/>
      <c r="CF60" s="104"/>
      <c r="CG60" s="104"/>
      <c r="CH60" s="104"/>
      <c r="CI60" s="104"/>
      <c r="CJ60" s="104"/>
      <c r="CK60" s="105"/>
      <c r="CL60" s="103" t="s">
        <v>594</v>
      </c>
      <c r="CM60" s="104"/>
      <c r="CN60" s="104"/>
      <c r="CO60" s="104"/>
      <c r="CP60" s="104"/>
      <c r="CQ60" s="104"/>
      <c r="CR60" s="104"/>
      <c r="CS60" s="105"/>
      <c r="CT60" s="103" t="s">
        <v>595</v>
      </c>
      <c r="CU60" s="104"/>
      <c r="CV60" s="104"/>
      <c r="CW60" s="104"/>
      <c r="CX60" s="104"/>
      <c r="CY60" s="104"/>
      <c r="CZ60" s="104"/>
      <c r="DA60" s="105"/>
      <c r="DB60" s="103" t="s">
        <v>596</v>
      </c>
      <c r="DC60" s="104"/>
      <c r="DD60" s="104"/>
      <c r="DE60" s="104"/>
      <c r="DF60" s="104"/>
      <c r="DG60" s="104"/>
      <c r="DH60" s="104"/>
      <c r="DI60" s="105"/>
      <c r="DJ60" s="103" t="s">
        <v>597</v>
      </c>
      <c r="DK60" s="104"/>
      <c r="DL60" s="104"/>
      <c r="DM60" s="104"/>
      <c r="DN60" s="104"/>
      <c r="DO60" s="104"/>
      <c r="DP60" s="104"/>
      <c r="DQ60" s="105"/>
      <c r="DR60" s="103" t="s">
        <v>598</v>
      </c>
      <c r="DS60" s="104"/>
      <c r="DT60" s="104"/>
      <c r="DU60" s="104"/>
      <c r="DV60" s="104"/>
      <c r="DW60" s="104"/>
      <c r="DX60" s="104"/>
      <c r="DY60" s="105"/>
      <c r="DZ60" s="103" t="s">
        <v>599</v>
      </c>
      <c r="EA60" s="104"/>
      <c r="EB60" s="104"/>
      <c r="EC60" s="104"/>
      <c r="ED60" s="104"/>
      <c r="EE60" s="104"/>
      <c r="EF60" s="104"/>
      <c r="EG60" s="105"/>
      <c r="EH60" s="103" t="s">
        <v>600</v>
      </c>
      <c r="EI60" s="104"/>
      <c r="EJ60" s="104"/>
      <c r="EK60" s="104"/>
      <c r="EL60" s="104"/>
      <c r="EM60" s="104"/>
      <c r="EN60" s="104"/>
      <c r="EO60" s="105"/>
      <c r="EP60" s="103" t="s">
        <v>601</v>
      </c>
      <c r="EQ60" s="104"/>
      <c r="ER60" s="104"/>
      <c r="ES60" s="104"/>
      <c r="ET60" s="104"/>
      <c r="EU60" s="104"/>
      <c r="EV60" s="104"/>
      <c r="EW60" s="105"/>
    </row>
    <row r="61" spans="2:166" x14ac:dyDescent="0.25">
      <c r="N61" t="s">
        <v>565</v>
      </c>
      <c r="P61" s="58" t="b">
        <f>IF(P59,NOT(IF(AND(ISNUMBER(P70),ISNUMBER(Q70),ISNUMBER(P71),ISNUMBER(Q71),ISNUMBER(P72),ISNUMBER(Q72),ISNUMBER(P73),ISNUMBER(Q73)),TRUE,FALSE)),FALSE)</f>
        <v>0</v>
      </c>
      <c r="Q61" s="43" t="str">
        <f>IF(P61,"Data not sufficient for interaction parameter calculation, Considering Ideal Equation","")</f>
        <v/>
      </c>
      <c r="S61" t="s">
        <v>577</v>
      </c>
      <c r="T61" s="15" t="s">
        <v>642</v>
      </c>
      <c r="U61" s="15" t="s">
        <v>643</v>
      </c>
      <c r="V61" s="15" t="s">
        <v>644</v>
      </c>
      <c r="W61" s="15" t="s">
        <v>645</v>
      </c>
      <c r="X61" s="15" t="s">
        <v>646</v>
      </c>
      <c r="Y61" s="15" t="s">
        <v>647</v>
      </c>
      <c r="Z61" t="s">
        <v>579</v>
      </c>
      <c r="AA61" s="15" t="s">
        <v>632</v>
      </c>
      <c r="AB61" s="15" t="s">
        <v>631</v>
      </c>
      <c r="AC61" s="15" t="s">
        <v>650</v>
      </c>
      <c r="AD61" s="15" t="s">
        <v>651</v>
      </c>
      <c r="AE61" s="15" t="s">
        <v>629</v>
      </c>
      <c r="AF61" s="15" t="s">
        <v>630</v>
      </c>
      <c r="AG61" s="15" t="s">
        <v>582</v>
      </c>
      <c r="AH61" s="15" t="s">
        <v>586</v>
      </c>
      <c r="AI61" s="15" t="s">
        <v>632</v>
      </c>
      <c r="AJ61" s="15" t="s">
        <v>631</v>
      </c>
      <c r="AK61" s="15" t="s">
        <v>650</v>
      </c>
      <c r="AL61" s="15" t="s">
        <v>651</v>
      </c>
      <c r="AM61" s="15" t="s">
        <v>629</v>
      </c>
      <c r="AN61" s="15" t="s">
        <v>630</v>
      </c>
      <c r="AO61" s="15" t="s">
        <v>582</v>
      </c>
      <c r="AP61" s="15" t="s">
        <v>586</v>
      </c>
      <c r="AQ61" s="15" t="s">
        <v>632</v>
      </c>
      <c r="AR61" s="15" t="s">
        <v>631</v>
      </c>
      <c r="AS61" s="15" t="s">
        <v>650</v>
      </c>
      <c r="AT61" s="15" t="s">
        <v>651</v>
      </c>
      <c r="AU61" s="15" t="s">
        <v>629</v>
      </c>
      <c r="AV61" s="15" t="s">
        <v>630</v>
      </c>
      <c r="AW61" s="15" t="s">
        <v>582</v>
      </c>
      <c r="AX61" s="15" t="s">
        <v>586</v>
      </c>
      <c r="AY61" s="15" t="s">
        <v>632</v>
      </c>
      <c r="AZ61" s="15" t="s">
        <v>631</v>
      </c>
      <c r="BA61" s="15" t="s">
        <v>650</v>
      </c>
      <c r="BB61" s="15" t="s">
        <v>651</v>
      </c>
      <c r="BC61" s="15" t="s">
        <v>629</v>
      </c>
      <c r="BD61" s="15" t="s">
        <v>630</v>
      </c>
      <c r="BE61" s="15" t="s">
        <v>582</v>
      </c>
      <c r="BF61" s="15" t="s">
        <v>586</v>
      </c>
      <c r="BG61" s="15" t="s">
        <v>632</v>
      </c>
      <c r="BH61" s="15" t="s">
        <v>631</v>
      </c>
      <c r="BI61" s="15" t="s">
        <v>650</v>
      </c>
      <c r="BJ61" s="15" t="s">
        <v>651</v>
      </c>
      <c r="BK61" s="15" t="s">
        <v>629</v>
      </c>
      <c r="BL61" s="15" t="s">
        <v>630</v>
      </c>
      <c r="BM61" s="15" t="s">
        <v>582</v>
      </c>
      <c r="BN61" s="15" t="s">
        <v>586</v>
      </c>
      <c r="BO61" s="15" t="s">
        <v>632</v>
      </c>
      <c r="BP61" s="15" t="s">
        <v>631</v>
      </c>
      <c r="BQ61" s="15" t="s">
        <v>650</v>
      </c>
      <c r="BR61" s="15" t="s">
        <v>651</v>
      </c>
      <c r="BS61" s="15" t="s">
        <v>629</v>
      </c>
      <c r="BT61" s="15" t="s">
        <v>630</v>
      </c>
      <c r="BU61" s="15" t="s">
        <v>582</v>
      </c>
      <c r="BV61" s="15" t="s">
        <v>586</v>
      </c>
      <c r="BW61" s="15" t="s">
        <v>632</v>
      </c>
      <c r="BX61" s="15" t="s">
        <v>631</v>
      </c>
      <c r="BY61" s="15" t="s">
        <v>650</v>
      </c>
      <c r="BZ61" s="15" t="s">
        <v>651</v>
      </c>
      <c r="CA61" s="15" t="s">
        <v>629</v>
      </c>
      <c r="CB61" s="15" t="s">
        <v>630</v>
      </c>
      <c r="CC61" s="15" t="s">
        <v>582</v>
      </c>
      <c r="CD61" s="15" t="s">
        <v>586</v>
      </c>
      <c r="CE61" s="15" t="s">
        <v>632</v>
      </c>
      <c r="CF61" s="15" t="s">
        <v>631</v>
      </c>
      <c r="CG61" s="15" t="s">
        <v>650</v>
      </c>
      <c r="CH61" s="15" t="s">
        <v>651</v>
      </c>
      <c r="CI61" s="15" t="s">
        <v>629</v>
      </c>
      <c r="CJ61" s="15" t="s">
        <v>630</v>
      </c>
      <c r="CK61" s="15" t="s">
        <v>582</v>
      </c>
      <c r="CL61" s="15" t="s">
        <v>586</v>
      </c>
      <c r="CM61" s="15" t="s">
        <v>632</v>
      </c>
      <c r="CN61" s="15" t="s">
        <v>631</v>
      </c>
      <c r="CO61" s="15" t="s">
        <v>650</v>
      </c>
      <c r="CP61" s="15" t="s">
        <v>651</v>
      </c>
      <c r="CQ61" s="15" t="s">
        <v>629</v>
      </c>
      <c r="CR61" s="15" t="s">
        <v>630</v>
      </c>
      <c r="CS61" s="15" t="s">
        <v>582</v>
      </c>
      <c r="CT61" s="15" t="s">
        <v>586</v>
      </c>
      <c r="CU61" s="15" t="s">
        <v>632</v>
      </c>
      <c r="CV61" s="15" t="s">
        <v>631</v>
      </c>
      <c r="CW61" s="15" t="s">
        <v>650</v>
      </c>
      <c r="CX61" s="15" t="s">
        <v>651</v>
      </c>
      <c r="CY61" s="15" t="s">
        <v>629</v>
      </c>
      <c r="CZ61" s="15" t="s">
        <v>630</v>
      </c>
      <c r="DA61" s="15" t="s">
        <v>582</v>
      </c>
      <c r="DB61" s="15" t="s">
        <v>586</v>
      </c>
      <c r="DC61" s="15" t="s">
        <v>632</v>
      </c>
      <c r="DD61" s="15" t="s">
        <v>631</v>
      </c>
      <c r="DE61" s="15" t="s">
        <v>650</v>
      </c>
      <c r="DF61" s="15" t="s">
        <v>651</v>
      </c>
      <c r="DG61" s="15" t="s">
        <v>629</v>
      </c>
      <c r="DH61" s="15" t="s">
        <v>630</v>
      </c>
      <c r="DI61" s="15" t="s">
        <v>582</v>
      </c>
      <c r="DJ61" s="15" t="s">
        <v>586</v>
      </c>
      <c r="DK61" s="15" t="s">
        <v>632</v>
      </c>
      <c r="DL61" s="15" t="s">
        <v>631</v>
      </c>
      <c r="DM61" s="15" t="s">
        <v>650</v>
      </c>
      <c r="DN61" s="15" t="s">
        <v>651</v>
      </c>
      <c r="DO61" s="15" t="s">
        <v>629</v>
      </c>
      <c r="DP61" s="15" t="s">
        <v>630</v>
      </c>
      <c r="DQ61" s="15" t="s">
        <v>582</v>
      </c>
      <c r="DR61" s="15" t="s">
        <v>586</v>
      </c>
      <c r="DS61" s="15" t="s">
        <v>632</v>
      </c>
      <c r="DT61" s="15" t="s">
        <v>631</v>
      </c>
      <c r="DU61" s="15" t="s">
        <v>650</v>
      </c>
      <c r="DV61" s="15" t="s">
        <v>651</v>
      </c>
      <c r="DW61" s="15" t="s">
        <v>629</v>
      </c>
      <c r="DX61" s="15" t="s">
        <v>630</v>
      </c>
      <c r="DY61" s="15" t="s">
        <v>582</v>
      </c>
      <c r="DZ61" s="15" t="s">
        <v>586</v>
      </c>
      <c r="EA61" s="15" t="s">
        <v>632</v>
      </c>
      <c r="EB61" s="15" t="s">
        <v>631</v>
      </c>
      <c r="EC61" s="15" t="s">
        <v>650</v>
      </c>
      <c r="ED61" s="15" t="s">
        <v>651</v>
      </c>
      <c r="EE61" s="15" t="s">
        <v>629</v>
      </c>
      <c r="EF61" s="15" t="s">
        <v>630</v>
      </c>
      <c r="EG61" s="15" t="s">
        <v>582</v>
      </c>
      <c r="EH61" s="15" t="s">
        <v>586</v>
      </c>
      <c r="EI61" s="15" t="s">
        <v>632</v>
      </c>
      <c r="EJ61" s="15" t="s">
        <v>631</v>
      </c>
      <c r="EK61" s="15" t="s">
        <v>650</v>
      </c>
      <c r="EL61" s="15" t="s">
        <v>651</v>
      </c>
      <c r="EM61" s="15" t="s">
        <v>629</v>
      </c>
      <c r="EN61" s="15" t="s">
        <v>630</v>
      </c>
      <c r="EO61" s="15" t="s">
        <v>582</v>
      </c>
      <c r="EP61" s="15" t="s">
        <v>586</v>
      </c>
      <c r="EQ61" s="15" t="s">
        <v>632</v>
      </c>
      <c r="ER61" s="15" t="s">
        <v>631</v>
      </c>
      <c r="ES61" s="15" t="s">
        <v>650</v>
      </c>
      <c r="ET61" s="15" t="s">
        <v>651</v>
      </c>
      <c r="EU61" s="15" t="s">
        <v>629</v>
      </c>
      <c r="EV61" s="15" t="s">
        <v>630</v>
      </c>
      <c r="EW61" t="s">
        <v>602</v>
      </c>
      <c r="EX61" t="s">
        <v>603</v>
      </c>
      <c r="EY61" t="s">
        <v>604</v>
      </c>
      <c r="EZ61" t="s">
        <v>605</v>
      </c>
      <c r="FA61" t="s">
        <v>579</v>
      </c>
    </row>
    <row r="62" spans="2:166" x14ac:dyDescent="0.25">
      <c r="O62" t="s">
        <v>560</v>
      </c>
      <c r="P62" s="16">
        <v>1</v>
      </c>
      <c r="Q62">
        <v>2</v>
      </c>
      <c r="S62" s="61">
        <v>9.9999999999999995E-7</v>
      </c>
      <c r="T62" s="61">
        <f>S62*$P$72/(S62*$P$72+(1-S62)*$Q$72)</f>
        <v>9.7095438504846735E-7</v>
      </c>
      <c r="U62" s="61">
        <f>(1-S62)*$Q$72/(S62*$P$72+(1-S62)*$Q$72)</f>
        <v>0.999999029045615</v>
      </c>
      <c r="V62" s="61">
        <f>S62*$P$73/(S62*$P$73+(1-S62)*$Q$73)</f>
        <v>9.7095438504846735E-7</v>
      </c>
      <c r="W62" s="61">
        <f>(1-S62)*$Q$73/(S62*$P$73+(1-S62)*$Q$73)</f>
        <v>0.999999029045615</v>
      </c>
      <c r="X62" s="61">
        <f>S62*$P$71/(S62*$P$71+(1-S62)*$Q$71)</f>
        <v>8.9547047687844685E-7</v>
      </c>
      <c r="Y62" s="61">
        <f>(1-S62)*$Q$71/(S62*$P$71+(1-S62)*$Q$71)</f>
        <v>0.99999910452952312</v>
      </c>
      <c r="Z62" s="64">
        <f t="shared" ref="Z62:Z93" si="7">S62*$V$58+(1-S62)*$V$59</f>
        <v>345.25267950103404</v>
      </c>
      <c r="AA62" s="61">
        <f>EXP(-1*$P$70/($S$59*Z62))</f>
        <v>1.5839173115954455</v>
      </c>
      <c r="AB62" s="61">
        <f>EXP(-1*$Q$70/($S$59*Z62))</f>
        <v>0.80383447165232913</v>
      </c>
      <c r="AC62" s="61">
        <f>IF($P$61,1,LN(X62/S62)+($P$75/2)*$P$72*LN(T62/X62)+Y62*$P$76-$P$73*LN(V62+W62*AB62)+W62*$P$73*(AB62/(V62+W62*AB62)-AA62/(W62+V62*AA62)))</f>
        <v>-0.82397111032623549</v>
      </c>
      <c r="AD62" s="61">
        <f t="shared" ref="AD62" si="8">IF($P$61,1,LN(Y62/(1-S62))+($P$75/2)*$Q$72*LN(U62/Y62)+X62*$Q$76-$Q$73*LN(W62+V62*AA62)+V62*$Q$73*(AA62/(W62+V62*AA62)-AB62/(V62+W62*AB62))   )</f>
        <v>-1.1303393019925737E-12</v>
      </c>
      <c r="AE62" s="65">
        <f>EXP(AC62)</f>
        <v>0.43868611996379375</v>
      </c>
      <c r="AF62" s="65">
        <f>EXP(AD62)</f>
        <v>0.99999999999886968</v>
      </c>
      <c r="AG62" s="61">
        <f t="shared" ref="AG62:AG93" si="9">$S$58/(S62*AE62+(1-S62)*AF62*EXP($Q$64-$Q$65/(Z62+$Q$66))/EXP($P$64-$P$65/(Z62+$P$66)))</f>
        <v>1267.9742596858782</v>
      </c>
      <c r="AH62" s="61">
        <f>$P$65/($P$64-LN(AG62))-$P$66</f>
        <v>345.25270070515541</v>
      </c>
      <c r="AI62" s="61">
        <f>EXP(-1*$P$70/($S$59*AH62))</f>
        <v>1.5839172668570778</v>
      </c>
      <c r="AJ62" s="61">
        <f>EXP(-1*$Q$70/($S$59*AH62))</f>
        <v>0.80383448243252653</v>
      </c>
      <c r="AK62" s="61">
        <f>IF($P$61,1,LN(X62/S62)+($P$75/2)*$P$72*LN(T62/X62)+Y62*$P$76-$P$73*LN(V62+W62*AJ62)+W62*$P$73*(AJ62/(V62+W62*AJ62)-AI62/(W62+V62*AI62)))</f>
        <v>-0.8239710370203629</v>
      </c>
      <c r="AL62" s="61">
        <f>IF($P$61,1,LN(Y62/(1-S62))+($P$75/2)*$Q$72*LN(U62/Y62)+X62*$Q$76-$Q$73*LN(W62+V62*AI62)+V62*$Q$73*(AI62/(W62+V62*AI62)-AJ62/(V62+W62*AJ62))   )</f>
        <v>-1.1306771006377628E-12</v>
      </c>
      <c r="AM62" s="65">
        <f>EXP(AK62)</f>
        <v>0.43868615212206374</v>
      </c>
      <c r="AN62" s="65">
        <f>EXP(AL62)</f>
        <v>0.99999999999886935</v>
      </c>
      <c r="AO62" s="61">
        <f t="shared" ref="AO62:AO93" si="10">$S$58/(S62*AM62+(1-S62)*AN62*EXP($Q$64-$Q$65/(AH62+$Q$66))/EXP($P$64-$P$65/(AH62+$P$66)))</f>
        <v>1267.9742754319905</v>
      </c>
      <c r="AP62" s="61">
        <f>$P$65/($P$64-LN(AO62))-$P$66</f>
        <v>345.25270110923896</v>
      </c>
      <c r="AQ62" s="61">
        <f>EXP(-1*$P$70/($S$59*AP62))</f>
        <v>1.5839172660045058</v>
      </c>
      <c r="AR62" s="61">
        <f>EXP(-1*$Q$70/($S$59*AP62))</f>
        <v>0.80383448263796309</v>
      </c>
      <c r="AS62" s="61">
        <f>IF($P$61,1,LN(X62/S62)+($P$75/2)*$P$72*LN(T62/X62)+Y62*$P$76-$P$73*LN(V62+W62*AR62)+W62*$P$73*(AR62/(V62+W62*AR62)-AQ62/(W62+V62*AQ62)))</f>
        <v>-0.82397103562338503</v>
      </c>
      <c r="AT62" s="61">
        <f>IF($P$61,1,LN(Y62/(1-S62))+($P$75/2)*$Q$72*LN(U62/Y62)+X62*$Q$76-$Q$73*LN(W62+V62*AQ62)+V62*$Q$73*(AQ62/(W62+V62*AQ62)-AR62/(V62+W62*AR62))   )</f>
        <v>-1.1305316064236877E-12</v>
      </c>
      <c r="AU62" s="65">
        <f>EXP(AS62)</f>
        <v>0.43868615273489858</v>
      </c>
      <c r="AV62" s="65">
        <f>EXP(AT62)</f>
        <v>0.99999999999886946</v>
      </c>
      <c r="AW62" s="61">
        <f t="shared" ref="AW62:AW93" si="11">$S$58/(S62*AU62+(1-S62)*AV62*EXP($Q$64-$Q$65/(AP62+$Q$66))/EXP($P$64-$P$65/(AP62+$P$66)))</f>
        <v>1267.9742757320594</v>
      </c>
      <c r="AX62" s="61">
        <f>$P$65/($P$64-LN(AW62))-$P$66</f>
        <v>345.25270111693948</v>
      </c>
      <c r="AY62" s="61">
        <f>EXP(-1*$P$70/($S$59*AX62))</f>
        <v>1.5839172659882585</v>
      </c>
      <c r="AZ62" s="61">
        <f>EXP(-1*$Q$70/($S$59*AX62))</f>
        <v>0.80383448264187796</v>
      </c>
      <c r="BA62" s="61">
        <f>IF($P$61,1,LN(X62/S62)+($P$75/2)*$P$72*LN(T62/X62)+Y62*$P$76-$P$73*LN(V62+W62*AZ62)+W62*$P$73*(AZ62/(V62+W62*AZ62)-AY62/(W62+V62*AY62)))</f>
        <v>-0.82397103559676288</v>
      </c>
      <c r="BB62" s="61">
        <f>IF($P$61,1,LN(Y62/(1-S62))+($P$75/2)*$Q$72*LN(U62/Y62)+X62*$Q$76-$Q$73*LN(W62+V62*AY62)+V62*$Q$73*(AY62/(W62+V62*AY62)-AZ62/(V62+W62*AZ62))   )</f>
        <v>-1.1305696250740087E-12</v>
      </c>
      <c r="BC62" s="65">
        <f>EXP(BA62)</f>
        <v>0.43868615274657735</v>
      </c>
      <c r="BD62" s="65">
        <f>EXP(BB62)</f>
        <v>0.99999999999886946</v>
      </c>
      <c r="BE62" s="61">
        <f t="shared" ref="BE62:BE93" si="12">$S$58/(S62*BC62+(1-S62)*BD62*EXP($Q$64-$Q$65/(AX62+$Q$66))/EXP($P$64-$P$65/(AX62+$P$66)))</f>
        <v>1267.9742757377803</v>
      </c>
      <c r="BF62" s="61">
        <f>$P$65/($P$64-LN(BE62))-$P$66</f>
        <v>345.2527011170863</v>
      </c>
      <c r="BG62" s="61">
        <f>EXP(-1*$P$70/($S$59*BF62))</f>
        <v>1.5839172659879488</v>
      </c>
      <c r="BH62" s="61">
        <f>EXP(-1*$Q$70/($S$59*BF62))</f>
        <v>0.80383448264195267</v>
      </c>
      <c r="BI62" s="61">
        <f>IF($P$61,1,LN(X62/S62)+($P$75/2)*$P$72*LN(T62/X62)+Y62*$P$76-$P$73*LN(V62+W62*BH62)+W62*$P$73*(BH62/(V62+W62*BH62)-BG62/(W62+V62*BG62)))</f>
        <v>-0.82397103559625562</v>
      </c>
      <c r="BJ62" s="61">
        <f>IF($P$61,1,LN(Y62/(1-S62))+($P$75/2)*$Q$72*LN(U62/Y62)+X62*$Q$76-$Q$73*LN(W62+V62*BG62)+V62*$Q$73*(BG62/(W62+V62*BG62)-BH62/(V62+W62*BH62))   )</f>
        <v>-1.1305703497106951E-12</v>
      </c>
      <c r="BK62" s="65">
        <f>EXP(BI62)</f>
        <v>0.4386861527467999</v>
      </c>
      <c r="BL62" s="65">
        <f>EXP(BJ62)</f>
        <v>0.99999999999886946</v>
      </c>
      <c r="BM62" s="61">
        <f t="shared" ref="BM62:BM93" si="13">$S$58/(S62*BK62+(1-S62)*BL62*EXP($Q$64-$Q$65/(BF62+$Q$66))/EXP($P$64-$P$65/(BF62+$P$66)))</f>
        <v>1267.9742757378863</v>
      </c>
      <c r="BN62" s="61">
        <f>$P$65/($P$64-LN(BM62))-$P$66</f>
        <v>345.25270111708903</v>
      </c>
      <c r="BO62" s="61">
        <f>EXP(-1*$P$70/($S$59*BN62))</f>
        <v>1.583917265987943</v>
      </c>
      <c r="BP62" s="61">
        <f>EXP(-1*$Q$70/($S$59*BN62))</f>
        <v>0.80383448264195401</v>
      </c>
      <c r="BQ62" s="61">
        <f>IF($P$61,1,LN(X62/S62)+($P$75/2)*$P$72*LN(T62/X62)+Y62*$P$76-$P$73*LN(V62+W62*BP62)+W62*$P$73*(BP62/(V62+W62*BP62)-BO62/(W62+V62*BO62)))</f>
        <v>-0.82397103559624596</v>
      </c>
      <c r="BR62" s="61">
        <f>IF($P$61,1,LN(Y62/(1-S62))+($P$75/2)*$Q$72*LN(U62/Y62)+X62*$Q$76-$Q$73*LN(W62+V62*BO62)+V62*$Q$73*(BO62/(W62+V62*BO62)-BP62/(V62+W62*BP62))   )</f>
        <v>-1.1305703632632222E-12</v>
      </c>
      <c r="BS62" s="65">
        <f>EXP(BQ62)</f>
        <v>0.43868615274680411</v>
      </c>
      <c r="BT62" s="65">
        <f>EXP(BR62)</f>
        <v>0.99999999999886946</v>
      </c>
      <c r="BU62" s="61">
        <f t="shared" ref="BU62:BU93" si="14">$S$58/(S62*BS62+(1-S62)*BT62*EXP($Q$64-$Q$65/(BN62+$Q$66))/EXP($P$64-$P$65/(BN62+$P$66)))</f>
        <v>1267.9742757378885</v>
      </c>
      <c r="BV62" s="61">
        <f>$P$65/($P$64-LN(BU62))-$P$66</f>
        <v>345.25270111708909</v>
      </c>
      <c r="BW62" s="61">
        <f>EXP(-1*$P$70/($S$59*BV62))</f>
        <v>1.583917265987943</v>
      </c>
      <c r="BX62" s="61">
        <f>EXP(-1*$Q$70/($S$59*BV62))</f>
        <v>0.80383448264195401</v>
      </c>
      <c r="BY62" s="61">
        <f>IF($P$61,1,LN(X62/S62)+($P$75/2)*$P$72*LN(T62/X62)+Y62*$P$76-$P$73*LN(V62+W62*BX62)+W62*$P$73*(BX62/(V62+W62*BX62)-BW62/(W62+V62*BW62)))</f>
        <v>-0.82397103559624596</v>
      </c>
      <c r="BZ62" s="61">
        <f>IF($P$61,1,LN(Y62/(1-S62))+($P$75/2)*$Q$72*LN(U62/Y62)+X62*$Q$76-$Q$73*LN(W62+V62*BW62)+V62*$Q$73*(BW62/(W62+V62*BW62)-BX62/(V62+W62*BX62))   )</f>
        <v>-1.1305703632632222E-12</v>
      </c>
      <c r="CA62" s="65">
        <f>EXP(BY62)</f>
        <v>0.43868615274680411</v>
      </c>
      <c r="CB62" s="65">
        <f>EXP(BZ62)</f>
        <v>0.99999999999886946</v>
      </c>
      <c r="CC62" s="61">
        <f t="shared" ref="CC62:CC93" si="15">$S$58/(S62*CA62+(1-S62)*CB62*EXP($Q$64-$Q$65/(BV62+$Q$66))/EXP($P$64-$P$65/(BV62+$P$66)))</f>
        <v>1267.974275737891</v>
      </c>
      <c r="CD62" s="61">
        <f>$P$65/($P$64-LN(CC62))-$P$66</f>
        <v>345.25270111708915</v>
      </c>
      <c r="CE62" s="61">
        <f>EXP(-1*$P$70/($S$59*CD62))</f>
        <v>1.5839172659879428</v>
      </c>
      <c r="CF62" s="61">
        <f>EXP(-1*$Q$70/($S$59*CD62))</f>
        <v>0.80383448264195412</v>
      </c>
      <c r="CG62" s="61">
        <f>IF($P$61,1,LN(X62/S62)+($P$75/2)*$P$72*LN(T62/X62)+Y62*$P$76-$P$73*LN(V62+W62*CF62)+W62*$P$73*(CF62/(V62+W62*CF62)-CE62/(W62+V62*CE62)))</f>
        <v>-0.82397103559624585</v>
      </c>
      <c r="CH62" s="61">
        <f>IF($P$61,1,LN(Y62/(1-S62))+($P$75/2)*$Q$72*LN(U62/Y62)+X62*$Q$76-$Q$73*LN(W62+V62*CE62)+V62*$Q$73*(CE62/(W62+V62*CE62)-CF62/(V62+W62*CF62))   )</f>
        <v>-1.130570363898497E-12</v>
      </c>
      <c r="CI62" s="65">
        <f>EXP(CG62)</f>
        <v>0.43868615274680417</v>
      </c>
      <c r="CJ62" s="65">
        <f>EXP(CH62)</f>
        <v>0.99999999999886946</v>
      </c>
      <c r="CK62" s="61">
        <f t="shared" ref="CK62:CK93" si="16">$S$58/(S62*CI62+(1-S62)*CJ62*EXP($Q$64-$Q$65/(CD62+$Q$66))/EXP($P$64-$P$65/(CD62+$P$66)))</f>
        <v>1267.9742757378885</v>
      </c>
      <c r="CL62" s="61">
        <f>$P$65/($P$64-LN(CK62))-$P$66</f>
        <v>345.25270111708909</v>
      </c>
      <c r="CM62" s="61">
        <f>EXP(-1*$P$70/($S$59*CL62))</f>
        <v>1.583917265987943</v>
      </c>
      <c r="CN62" s="61">
        <f>EXP(-1*$Q$70/($S$59*CL62))</f>
        <v>0.80383448264195401</v>
      </c>
      <c r="CO62" s="61">
        <f>IF($P$61,1,LN(X62/S62)+($P$75/2)*$P$72*LN(T62/X62)+Y62*$P$76-$P$73*LN(V62+W62*CN62)+W62*$P$73*(CN62/(V62+W62*CN62)-CM62/(W62+V62*CM62)))</f>
        <v>-0.82397103559624596</v>
      </c>
      <c r="CP62" s="61">
        <f>IF($P$61,1,LN(Y62/(1-S62))+($P$75/2)*$Q$72*LN(U62/Y62)+X62*$Q$76-$Q$73*LN(W62+V62*CM62)+V62*$Q$73*(CM62/(W62+V62*CM62)-CN62/(V62+W62*CN62))   )</f>
        <v>-1.1305703632632222E-12</v>
      </c>
      <c r="CQ62" s="65">
        <f>EXP(CO62)</f>
        <v>0.43868615274680411</v>
      </c>
      <c r="CR62" s="65">
        <f>EXP(CP62)</f>
        <v>0.99999999999886946</v>
      </c>
      <c r="CS62" s="61">
        <f t="shared" ref="CS62:CS93" si="17">$S$58/(S62*CQ62+(1-S62)*CR62*EXP($Q$64-$Q$65/(CL62+$Q$66))/EXP($P$64-$P$65/(CL62+$P$66)))</f>
        <v>1267.974275737891</v>
      </c>
      <c r="CT62" s="61">
        <f>$P$65/($P$64-LN(CS62))-$P$66</f>
        <v>345.25270111708915</v>
      </c>
      <c r="CU62" s="61">
        <f>EXP(-1*$P$70/($S$59*CT62))</f>
        <v>1.5839172659879428</v>
      </c>
      <c r="CV62" s="61">
        <f>EXP(-1*$Q$70/($S$59*CT62))</f>
        <v>0.80383448264195412</v>
      </c>
      <c r="CW62" s="61">
        <f>IF($P$61,1,LN(X62/S62)+($P$75/2)*$P$72*LN(T62/X62)+Y62*$P$76-$P$73*LN(V62+W62*CV62)+W62*$P$73*(CV62/(V62+W62*CV62)-CU62/(W62+V62*CU62)))</f>
        <v>-0.82397103559624585</v>
      </c>
      <c r="CX62" s="61">
        <f>IF($P$61,1,LN(Y62/(1-S62))+($P$75/2)*$Q$72*LN(U62/Y62)+X62*$Q$76-$Q$73*LN(W62+V62*CU62)+V62*$Q$73*(CU62/(W62+V62*CU62)-CV62/(V62+W62*CV62))   )</f>
        <v>-1.130570363898497E-12</v>
      </c>
      <c r="CY62" s="65">
        <f>EXP(CW62)</f>
        <v>0.43868615274680417</v>
      </c>
      <c r="CZ62" s="65">
        <f>EXP(CX62)</f>
        <v>0.99999999999886946</v>
      </c>
      <c r="DA62" s="61">
        <f t="shared" ref="DA62:DA93" si="18">$S$58/(S62*CY62+(1-S62)*CZ62*EXP($Q$64-$Q$65/(CT62+$Q$66))/EXP($P$64-$P$65/(CT62+$P$66)))</f>
        <v>1267.9742757378885</v>
      </c>
      <c r="DB62" s="61">
        <f>$P$65/($P$64-LN(DA62))-$P$66</f>
        <v>345.25270111708909</v>
      </c>
      <c r="DC62" s="61">
        <f>EXP(-1*$P$70/($S$59*DB62))</f>
        <v>1.583917265987943</v>
      </c>
      <c r="DD62" s="61">
        <f>EXP(-1*$Q$70/($S$59*DB62))</f>
        <v>0.80383448264195401</v>
      </c>
      <c r="DE62" s="61">
        <f>IF($P$61,1,LN(X62/S62)+($P$75/2)*$P$72*LN(T62/X62)+Y62*$P$76-$P$73*LN(V62+W62*DD62)+W62*$P$73*(DD62/(V62+W62*DD62)-DC62/(W62+V62*DC62)))</f>
        <v>-0.82397103559624596</v>
      </c>
      <c r="DF62" s="61">
        <f>IF($P$61,1,LN(Y62/(1-S62))+($P$75/2)*$Q$72*LN(U62/Y62)+X62*$Q$76-$Q$73*LN(W62+V62*DC62)+V62*$Q$73*(DC62/(W62+V62*DC62)-DD62/(V62+W62*DD62))   )</f>
        <v>-1.1305703632632222E-12</v>
      </c>
      <c r="DG62" s="65">
        <f>EXP(DE62)</f>
        <v>0.43868615274680411</v>
      </c>
      <c r="DH62" s="65">
        <f>EXP(DF62)</f>
        <v>0.99999999999886946</v>
      </c>
      <c r="DI62" s="61">
        <f t="shared" ref="DI62:DI93" si="19">$S$58/(S62*DG62+(1-S62)*DH62*EXP($Q$64-$Q$65/(DB62+$Q$66))/EXP($P$64-$P$65/(DB62+$P$66)))</f>
        <v>1267.974275737891</v>
      </c>
      <c r="DJ62" s="61">
        <f>$P$65/($P$64-LN(DI62))-$P$66</f>
        <v>345.25270111708915</v>
      </c>
      <c r="DK62" s="61">
        <f>EXP(-1*$P$70/($S$59*DJ62))</f>
        <v>1.5839172659879428</v>
      </c>
      <c r="DL62" s="61">
        <f>EXP(-1*$Q$70/($S$59*DJ62))</f>
        <v>0.80383448264195412</v>
      </c>
      <c r="DM62" s="61">
        <f>IF($P$61,1,LN(X62/S62)+($P$75/2)*$P$72*LN(T62/X62)+Y62*$P$76-$P$73*LN(V62+W62*DL62)+W62*$P$73*(DL62/(V62+W62*DL62)-DK62/(W62+V62*DK62)))</f>
        <v>-0.82397103559624585</v>
      </c>
      <c r="DN62" s="61">
        <f>IF($P$61,1,LN(Y62/(1-S62))+($P$75/2)*$Q$72*LN(U62/Y62)+X62*$Q$76-$Q$73*LN(W62+V62*DK62)+V62*$Q$73*(DK62/(W62+V62*DK62)-DL62/(V62+W62*DL62))   )</f>
        <v>-1.130570363898497E-12</v>
      </c>
      <c r="DO62" s="65">
        <f>EXP(DM62)</f>
        <v>0.43868615274680417</v>
      </c>
      <c r="DP62" s="65">
        <f>EXP(DN62)</f>
        <v>0.99999999999886946</v>
      </c>
      <c r="DQ62" s="61">
        <f t="shared" ref="DQ62:DQ93" si="20">$S$58/(S62*DO62+(1-S62)*DP62*EXP($Q$64-$Q$65/(DJ62+$Q$66))/EXP($P$64-$P$65/(DJ62+$P$66)))</f>
        <v>1267.9742757378885</v>
      </c>
      <c r="DR62" s="61">
        <f>$P$65/($P$64-LN(DQ62))-$P$66</f>
        <v>345.25270111708909</v>
      </c>
      <c r="DS62" s="61">
        <f>EXP(-1*$P$70/($S$59*DR62))</f>
        <v>1.583917265987943</v>
      </c>
      <c r="DT62" s="61">
        <f>EXP(-1*$Q$70/($S$59*DR62))</f>
        <v>0.80383448264195401</v>
      </c>
      <c r="DU62" s="61">
        <f>IF($P$61,1,LN(X62/S62)+($P$75/2)*$P$72*LN(T62/X62)+Y62*$P$76-$P$73*LN(V62+W62*DT62)+W62*$P$73*(DT62/(V62+W62*DT62)-DS62/(W62+V62*DS62)))</f>
        <v>-0.82397103559624596</v>
      </c>
      <c r="DV62" s="61">
        <f>IF($P$61,1,LN(Y62/(1-S62))+($P$75/2)*$Q$72*LN(U62/Y62)+X62*$Q$76-$Q$73*LN(W62+V62*DS62)+V62*$Q$73*(DS62/(W62+V62*DS62)-DT62/(V62+W62*DT62))   )</f>
        <v>-1.1305703632632222E-12</v>
      </c>
      <c r="DW62" s="65">
        <f>EXP(DU62)</f>
        <v>0.43868615274680411</v>
      </c>
      <c r="DX62" s="65">
        <f>EXP(DV62)</f>
        <v>0.99999999999886946</v>
      </c>
      <c r="DY62" s="61">
        <f t="shared" ref="DY62:DY93" si="21">$S$58/(S62*DW62+(1-S62)*DX62*EXP($Q$64-$Q$65/(DR62+$Q$66))/EXP($P$64-$P$65/(DR62+$P$66)))</f>
        <v>1267.974275737891</v>
      </c>
      <c r="DZ62" s="61">
        <f>$P$65/($P$64-LN(DY62))-$P$66</f>
        <v>345.25270111708915</v>
      </c>
      <c r="EA62" s="61">
        <f>EXP(-1*$P$70/($S$59*DZ62))</f>
        <v>1.5839172659879428</v>
      </c>
      <c r="EB62" s="61">
        <f>EXP(-1*$Q$70/($S$59*DZ62))</f>
        <v>0.80383448264195412</v>
      </c>
      <c r="EC62" s="61">
        <f>IF($P$61,1,LN(X62/S62)+($P$75/2)*$P$72*LN(T62/X62)+Y62*$P$76-$P$73*LN(V62+W62*EB62)+W62*$P$73*(EB62/(V62+W62*EB62)-EA62/(W62+V62*EA62)))</f>
        <v>-0.82397103559624585</v>
      </c>
      <c r="ED62" s="61">
        <f>IF($P$61,1,LN(Y62/(1-S62))+($P$75/2)*$Q$72*LN(U62/Y62)+X62*$Q$76-$Q$73*LN(W62+V62*EA62)+V62*$Q$73*(EA62/(W62+V62*EA62)-EB62/(V62+W62*EB62))   )</f>
        <v>-1.130570363898497E-12</v>
      </c>
      <c r="EE62" s="65">
        <f>EXP(EC62)</f>
        <v>0.43868615274680417</v>
      </c>
      <c r="EF62" s="65">
        <f>EXP(ED62)</f>
        <v>0.99999999999886946</v>
      </c>
      <c r="EG62" s="61">
        <f t="shared" ref="EG62:EG93" si="22">$S$58/(S62*EE62+(1-S62)*EF62*EXP($Q$64-$Q$65/(DZ62+$Q$66))/EXP($P$64-$P$65/(DZ62+$P$66)))</f>
        <v>1267.9742757378885</v>
      </c>
      <c r="EH62" s="61">
        <f>$P$65/($P$64-LN(EG62))-$P$66</f>
        <v>345.25270111708909</v>
      </c>
      <c r="EI62" s="61">
        <f>EXP(-1*$P$70/($S$59*EH62))</f>
        <v>1.583917265987943</v>
      </c>
      <c r="EJ62" s="61">
        <f>EXP(-1*$Q$70/($S$59*EH62))</f>
        <v>0.80383448264195401</v>
      </c>
      <c r="EK62" s="61">
        <f>IF($P$61,1,LN(X62/S62)+($P$75/2)*$P$72*LN(T62/X62)+Y62*$P$76-$P$73*LN(V62+W62*EJ62)+W62*$P$73*(EJ62/(V62+W62*EJ62)-EI62/(W62+V62*EI62)))</f>
        <v>-0.82397103559624596</v>
      </c>
      <c r="EL62" s="61">
        <f>IF($P$61,1,LN(Y62/(1-S62))+($P$75/2)*$Q$72*LN(U62/Y62)+X62*$Q$76-$Q$73*LN(W62+V62*EI62)+V62*$Q$73*(EI62/(W62+V62*EI62)-EJ62/(V62+W62*EJ62))   )</f>
        <v>-1.1305703632632222E-12</v>
      </c>
      <c r="EM62" s="65">
        <f>EXP(EK62)</f>
        <v>0.43868615274680411</v>
      </c>
      <c r="EN62" s="65">
        <f>EXP(EL62)</f>
        <v>0.99999999999886946</v>
      </c>
      <c r="EO62" s="61">
        <f t="shared" ref="EO62:EO93" si="23">$S$58/(S62*EM62+(1-S62)*EN62*EXP($Q$64-$Q$65/(EH62+$Q$66))/EXP($P$64-$P$65/(EH62+$P$66)))</f>
        <v>1267.974275737891</v>
      </c>
      <c r="EP62" s="61">
        <f>$P$65/($P$64-LN(EO62))-$P$66</f>
        <v>345.25270111708915</v>
      </c>
      <c r="EQ62" s="61">
        <f>EXP(-1*$P$70/($S$59*EP62))</f>
        <v>1.5839172659879428</v>
      </c>
      <c r="ER62" s="61">
        <f>EXP(-1*$Q$70/($S$59*EP62))</f>
        <v>0.80383448264195412</v>
      </c>
      <c r="ES62" s="61">
        <f>IF($P$61,1,LN(X62/S62)+($P$75/2)*$P$72*LN(T62/X62)+Y62*$P$76-$P$73*LN(V62+W62*ER62)+W62*$P$73*(ER62/(V62+W62*ER62)-EQ62/(W62+V62*EQ62)))</f>
        <v>-0.82397103559624585</v>
      </c>
      <c r="ET62" s="61">
        <f>IF($P$61,1,LN(Y62/(1-S62))+($P$75/2)*$Q$72*LN(U62/Y62)+X62*$Q$76-$Q$73*LN(W62+V62*EQ62)+V62*$Q$73*(EQ62/(W62+V62*EQ62)-ER62/(V62+W62*ER62))   )</f>
        <v>-1.130570363898497E-12</v>
      </c>
      <c r="EU62" s="65">
        <f>EXP(ES62)</f>
        <v>0.43868615274680417</v>
      </c>
      <c r="EV62" s="65">
        <f>EXP(ET62)</f>
        <v>0.99999999999886946</v>
      </c>
      <c r="EW62" s="61">
        <f t="shared" ref="EW62:EW93" si="24">S62*EU62*EXP($P$64-$P$65/(EP62+$P$66))/$S$58</f>
        <v>5.2970997407071005E-7</v>
      </c>
      <c r="EX62" s="61">
        <f>EP62-273.15</f>
        <v>72.102701117089168</v>
      </c>
      <c r="EY62" s="66">
        <f>IF(P59,S62,"")</f>
        <v>9.9999999999999995E-7</v>
      </c>
      <c r="EZ62" s="66">
        <f>IF(P59,EW62,"")</f>
        <v>5.2970997407071005E-7</v>
      </c>
      <c r="FA62" s="66">
        <f>IF(P59,EX62,"")</f>
        <v>72.102701117089168</v>
      </c>
      <c r="FB62" s="16"/>
      <c r="FC62" s="16"/>
      <c r="FD62" s="16"/>
      <c r="FE62" s="16"/>
      <c r="FF62" s="16"/>
      <c r="FG62" s="16"/>
      <c r="FH62" s="16"/>
      <c r="FI62" s="16"/>
      <c r="FJ62" s="16"/>
    </row>
    <row r="63" spans="2:166" x14ac:dyDescent="0.25">
      <c r="O63" t="s">
        <v>561</v>
      </c>
      <c r="P63" s="52">
        <f>IF($P$59,VLOOKUP($P$4,$M$7:$O$56,2),"")</f>
        <v>146</v>
      </c>
      <c r="Q63" s="52">
        <f>IF($P$59,VLOOKUP($P$4,$M$7:$O$56,3),"")</f>
        <v>185</v>
      </c>
      <c r="S63" s="50">
        <v>0.01</v>
      </c>
      <c r="T63" s="66">
        <f t="shared" ref="T63:T126" si="25">S63*$P$72/(S63*$P$72+(1-S63)*$Q$72)</f>
        <v>9.7123645872245045E-3</v>
      </c>
      <c r="U63" s="66">
        <f t="shared" ref="U63:U126" si="26">(1-S63)*$Q$72/(S63*$P$72+(1-S63)*$Q$72)</f>
        <v>0.99028763541277542</v>
      </c>
      <c r="V63" s="66">
        <f t="shared" ref="V63:V126" si="27">S63*$P$73/(S63*$P$73+(1-S63)*$Q$73)</f>
        <v>9.7123645872245045E-3</v>
      </c>
      <c r="W63" s="66">
        <f t="shared" ref="W63:W126" si="28">(1-S63)*$Q$73/(S63*$P$73+(1-S63)*$Q$73)</f>
        <v>0.99028763541277542</v>
      </c>
      <c r="X63" s="66">
        <f t="shared" ref="X63:X126" si="29">S63*$P$71/(S63*$P$71+(1-S63)*$Q$71)</f>
        <v>8.9640739448901292E-3</v>
      </c>
      <c r="Y63" s="66">
        <f t="shared" ref="Y63:Y126" si="30">(1-S63)*$Q$71/(S63*$P$71+(1-S63)*$Q$71)</f>
        <v>0.99103592605510982</v>
      </c>
      <c r="Z63" s="56">
        <f t="shared" si="7"/>
        <v>345.19252748954915</v>
      </c>
      <c r="AA63" s="66">
        <f t="shared" ref="AA63:AA126" si="31">EXP(-1*$P$70/($S$59*Z63))</f>
        <v>1.5840442529462875</v>
      </c>
      <c r="AB63" s="66">
        <f t="shared" ref="AB63:AB126" si="32">EXP(-1*$Q$70/($S$59*Z63))</f>
        <v>0.8038038855581624</v>
      </c>
      <c r="AC63" s="66">
        <f t="shared" ref="AC63:AC69" si="33">IF($P$61,1,LN(X63/S63)+($P$75/2)*$P$72*LN(T63/X63)+Y63*$P$76-$P$73*LN(V63+W63*AB63)+W63*$P$73*(AB63/(V63+W63*AB63)-AA63/(W63+V63*AA63)))</f>
        <v>-0.80179991787724669</v>
      </c>
      <c r="AD63" s="66">
        <f t="shared" ref="AD63:AD69" si="34">IF($P$61,1,LN(Y63/(1-S63))+($P$75/2)*$Q$72*LN(U63/Y63)+X63*$Q$76-$Q$73*LN(W63+V63*AA63)+V63*$Q$73*(AA63/(W63+V63*AA63)-AB63/(V63+W63*AB63))   )</f>
        <v>-1.1225740462996424E-4</v>
      </c>
      <c r="AE63" s="67">
        <f t="shared" ref="AE63:AE126" si="35">EXP(AC63)</f>
        <v>0.44852093629195389</v>
      </c>
      <c r="AF63" s="67">
        <f t="shared" ref="AF63:AF126" si="36">EXP(AD63)</f>
        <v>0.99988774889599674</v>
      </c>
      <c r="AG63" s="66">
        <f t="shared" si="9"/>
        <v>1273.9106084528692</v>
      </c>
      <c r="AH63" s="66">
        <f t="shared" ref="AH63:AH126" si="37">$P$65/($P$64-LN(AG63))-$P$66</f>
        <v>345.40476108517589</v>
      </c>
      <c r="AI63" s="66">
        <f t="shared" ref="AI63:AI126" si="38">EXP(-1*$P$70/($S$59*AH63))</f>
        <v>1.5835966098808305</v>
      </c>
      <c r="AJ63" s="66">
        <f t="shared" ref="AJ63:AJ126" si="39">EXP(-1*$Q$70/($S$59*AH63))</f>
        <v>0.80391175976473772</v>
      </c>
      <c r="AK63" s="66">
        <f>IF($P$61,1,LN(X63/S63)+($P$75/2)*$P$72*LN(T63/X63)+Y63*$P$76-$P$73*LN(V63+W63*AJ63)+W63*$P$73*(AJ63/(V63+W63*AJ63)-AI63/(W63+V63*AI63)))</f>
        <v>-0.80109072578485185</v>
      </c>
      <c r="AL63" s="66">
        <f>IF($P$61,1,LN(Y63/(1-S63))+($P$75/2)*$Q$72*LN(U63/Y63)+X63*$Q$76-$Q$73*LN(W63+V63*AI63)+V63*$Q$73*(AI63/(W63+V63*AI63)-AJ63/(V63+W63*AJ63))   )</f>
        <v>-1.1213581141666408E-4</v>
      </c>
      <c r="AM63" s="67">
        <f>EXP(AK63)</f>
        <v>0.44883913661248453</v>
      </c>
      <c r="AN63" s="67">
        <f>EXP(AL63)</f>
        <v>0.99988787047556849</v>
      </c>
      <c r="AO63" s="66">
        <f t="shared" si="10"/>
        <v>1274.0630616408507</v>
      </c>
      <c r="AP63" s="66">
        <f t="shared" ref="AP63:AP126" si="40">$P$65/($P$64-LN(AO63))-$P$66</f>
        <v>345.40865881953312</v>
      </c>
      <c r="AQ63" s="66">
        <f t="shared" ref="AQ63:AQ126" si="41">EXP(-1*$P$70/($S$59*AP63))</f>
        <v>1.5835883951066272</v>
      </c>
      <c r="AR63" s="66">
        <f t="shared" ref="AR63:AR126" si="42">EXP(-1*$Q$70/($S$59*AP63))</f>
        <v>0.8039137398028966</v>
      </c>
      <c r="AS63" s="66">
        <f>IF($P$61,1,LN(X63/S63)+($P$75/2)*$P$72*LN(T63/X63)+Y63*$P$76-$P$73*LN(V63+W63*AR63)+W63*$P$73*(AR63/(V63+W63*AR63)-AQ63/(W63+V63*AQ63)))</f>
        <v>-0.80107771201658384</v>
      </c>
      <c r="AT63" s="66">
        <f>IF($P$61,1,LN(Y63/(1-S63))+($P$75/2)*$Q$72*LN(U63/Y63)+X63*$Q$76-$Q$73*LN(W63+V63*AQ63)+V63*$Q$73*(AQ63/(W63+V63*AQ63)-AR63/(V63+W63*AR63))   )</f>
        <v>-1.12133580500497E-4</v>
      </c>
      <c r="AU63" s="67">
        <f>EXP(AS63)</f>
        <v>0.4488449777390055</v>
      </c>
      <c r="AV63" s="67">
        <f>EXP(AT63)</f>
        <v>0.99988787270623447</v>
      </c>
      <c r="AW63" s="66">
        <f t="shared" si="11"/>
        <v>1274.0658632261627</v>
      </c>
      <c r="AX63" s="66">
        <f t="shared" ref="AX63:AX126" si="43">$P$65/($P$64-LN(AW63))-$P$66</f>
        <v>345.40873044355214</v>
      </c>
      <c r="AY63" s="66">
        <f t="shared" ref="AY63:AY126" si="44">EXP(-1*$P$70/($S$59*AX63))</f>
        <v>1.5835882441556455</v>
      </c>
      <c r="AZ63" s="66">
        <f t="shared" ref="AZ63:AZ126" si="45">EXP(-1*$Q$70/($S$59*AX63))</f>
        <v>0.80391377618732562</v>
      </c>
      <c r="BA63" s="66">
        <f>IF($P$61,1,LN(X63/S63)+($P$75/2)*$P$72*LN(T63/X63)+Y63*$P$76-$P$73*LN(V63+W63*AZ63)+W63*$P$73*(AZ63/(V63+W63*AZ63)-AY63/(W63+V63*AY63)))</f>
        <v>-0.80107747288170184</v>
      </c>
      <c r="BB63" s="66">
        <f>IF($P$61,1,LN(Y63/(1-S63))+($P$75/2)*$Q$72*LN(U63/Y63)+X63*$Q$76-$Q$73*LN(W63+V63*AY63)+V63*$Q$73*(AY63/(W63+V63*AY63)-AZ63/(V63+W63*AZ63))   )</f>
        <v>-1.1213353950674174E-4</v>
      </c>
      <c r="BC63" s="67">
        <f t="shared" ref="BC63:BC126" si="46">EXP(BA63)</f>
        <v>0.44884508507350912</v>
      </c>
      <c r="BD63" s="67">
        <f t="shared" ref="BD63:BD126" si="47">EXP(BB63)</f>
        <v>0.99988787274722357</v>
      </c>
      <c r="BE63" s="66">
        <f t="shared" si="12"/>
        <v>1274.0659147081403</v>
      </c>
      <c r="BF63" s="66">
        <f t="shared" ref="BF63:BF126" si="48">$P$65/($P$64-LN(BE63))-$P$66</f>
        <v>345.40873175971512</v>
      </c>
      <c r="BG63" s="66">
        <f t="shared" ref="BG63:BG126" si="49">EXP(-1*$P$70/($S$59*BF63))</f>
        <v>1.5835882413817708</v>
      </c>
      <c r="BH63" s="66">
        <f t="shared" ref="BH63:BH126" si="50">EXP(-1*$Q$70/($S$59*BF63))</f>
        <v>0.80391377685592569</v>
      </c>
      <c r="BI63" s="66">
        <f t="shared" ref="BI63:BI126" si="51">IF($P$61,1,LN(X63/S63)+($P$75/2)*$P$72*LN(T63/X63)+Y63*$P$76-$P$73*LN(V63+W63*BH63)+W63*$P$73*(BH63/(V63+W63*BH63)-BG63/(W63+V63*BG63)))</f>
        <v>-0.80107746848735972</v>
      </c>
      <c r="BJ63" s="66">
        <f t="shared" ref="BJ63:BJ126" si="52">IF($P$61,1,LN(Y63/(1-S63))+($P$75/2)*$Q$72*LN(U63/Y63)+X63*$Q$76-$Q$73*LN(W63+V63*BG63)+V63*$Q$73*(BG63/(W63+V63*BG63)-BH63/(V63+W63*BH63))   )</f>
        <v>-1.1213353875340684E-4</v>
      </c>
      <c r="BK63" s="67">
        <f t="shared" ref="BK63:BK126" si="53">EXP(BI63)</f>
        <v>0.44884508704588799</v>
      </c>
      <c r="BL63" s="67">
        <f t="shared" ref="BL63:BL126" si="54">EXP(BJ63)</f>
        <v>0.99988787274797686</v>
      </c>
      <c r="BM63" s="66">
        <f t="shared" si="13"/>
        <v>1274.0659156541731</v>
      </c>
      <c r="BN63" s="66">
        <f t="shared" ref="BN63:BN126" si="55">$P$65/($P$64-LN(BM63))-$P$66</f>
        <v>345.40873178390098</v>
      </c>
      <c r="BO63" s="66">
        <f t="shared" ref="BO63:BO126" si="56">EXP(-1*$P$70/($S$59*BN63))</f>
        <v>1.5835882413307982</v>
      </c>
      <c r="BP63" s="66">
        <f t="shared" ref="BP63:BP126" si="57">EXP(-1*$Q$70/($S$59*BN63))</f>
        <v>0.80391377686821197</v>
      </c>
      <c r="BQ63" s="66">
        <f t="shared" ref="BQ63:BQ126" si="58">IF($P$61,1,LN(X63/S63)+($P$75/2)*$P$72*LN(T63/X63)+Y63*$P$76-$P$73*LN(V63+W63*BP63)+W63*$P$73*(BP63/(V63+W63*BP63)-BO63/(W63+V63*BO63)))</f>
        <v>-0.80107746840661109</v>
      </c>
      <c r="BR63" s="66">
        <f t="shared" ref="BR63:BR126" si="59">IF($P$61,1,LN(Y63/(1-S63))+($P$75/2)*$Q$72*LN(U63/Y63)+X63*$Q$76-$Q$73*LN(W63+V63*BO63)+V63*$Q$73*(BO63/(W63+V63*BO63)-BP63/(V63+W63*BP63))   )</f>
        <v>-1.1213353873932609E-4</v>
      </c>
      <c r="BS63" s="67">
        <f t="shared" ref="BS63:BS126" si="60">EXP(BQ63)</f>
        <v>0.44884508708213161</v>
      </c>
      <c r="BT63" s="67">
        <f t="shared" ref="BT63:BT126" si="61">EXP(BR63)</f>
        <v>0.99988787274799096</v>
      </c>
      <c r="BU63" s="66">
        <f t="shared" si="14"/>
        <v>1274.0659156715569</v>
      </c>
      <c r="BV63" s="66">
        <f t="shared" ref="BV63:BV126" si="62">$P$65/($P$64-LN(BU63))-$P$66</f>
        <v>345.40873178434538</v>
      </c>
      <c r="BW63" s="66">
        <f t="shared" ref="BW63:BW126" si="63">EXP(-1*$P$70/($S$59*BV63))</f>
        <v>1.5835882413298614</v>
      </c>
      <c r="BX63" s="66">
        <f t="shared" ref="BX63:BX126" si="64">EXP(-1*$Q$70/($S$59*BV63))</f>
        <v>0.80391377686843768</v>
      </c>
      <c r="BY63" s="66">
        <f t="shared" ref="BY63:BY126" si="65">IF($P$61,1,LN(X63/S63)+($P$75/2)*$P$72*LN(T63/X63)+Y63*$P$76-$P$73*LN(V63+W63*BX63)+W63*$P$73*(BX63/(V63+W63*BX63)-BW63/(W63+V63*BW63)))</f>
        <v>-0.80107746840512661</v>
      </c>
      <c r="BZ63" s="66">
        <f t="shared" ref="BZ63:BZ126" si="66">IF($P$61,1,LN(Y63/(1-S63))+($P$75/2)*$Q$72*LN(U63/Y63)+X63*$Q$76-$Q$73*LN(W63+V63*BW63)+V63*$Q$73*(BW63/(W63+V63*BW63)-BX63/(V63+W63*BX63))   )</f>
        <v>-1.1213353873906241E-4</v>
      </c>
      <c r="CA63" s="67">
        <f t="shared" ref="CA63:CA126" si="67">EXP(BY63)</f>
        <v>0.44884508708279791</v>
      </c>
      <c r="CB63" s="67">
        <f t="shared" ref="CB63:CB126" si="68">EXP(BZ63)</f>
        <v>0.99988787274799118</v>
      </c>
      <c r="CC63" s="66">
        <f t="shared" si="15"/>
        <v>1274.0659156718773</v>
      </c>
      <c r="CD63" s="66">
        <f t="shared" ref="CD63:CD126" si="69">$P$65/($P$64-LN(CC63))-$P$66</f>
        <v>345.40873178435351</v>
      </c>
      <c r="CE63" s="66">
        <f t="shared" ref="CE63:CE126" si="70">EXP(-1*$P$70/($S$59*CD63))</f>
        <v>1.5835882413298443</v>
      </c>
      <c r="CF63" s="66">
        <f t="shared" ref="CF63:CF126" si="71">EXP(-1*$Q$70/($S$59*CD63))</f>
        <v>0.80391377686844179</v>
      </c>
      <c r="CG63" s="66">
        <f t="shared" ref="CG63:CG126" si="72">IF($P$61,1,LN(X63/S63)+($P$75/2)*$P$72*LN(T63/X63)+Y63*$P$76-$P$73*LN(V63+W63*CF63)+W63*$P$73*(CF63/(V63+W63*CF63)-CE63/(W63+V63*CE63)))</f>
        <v>-0.80107746840509941</v>
      </c>
      <c r="CH63" s="66">
        <f t="shared" ref="CH63:CH126" si="73">IF($P$61,1,LN(Y63/(1-S63))+($P$75/2)*$Q$72*LN(U63/Y63)+X63*$Q$76-$Q$73*LN(W63+V63*CE63)+V63*$Q$73*(CE63/(W63+V63*CE63)-CF63/(V63+W63*CF63))   )</f>
        <v>-1.121335387389219E-4</v>
      </c>
      <c r="CI63" s="67">
        <f t="shared" ref="CI63:CI126" si="74">EXP(CG63)</f>
        <v>0.44884508708281012</v>
      </c>
      <c r="CJ63" s="67">
        <f t="shared" ref="CJ63:CJ126" si="75">EXP(CH63)</f>
        <v>0.9998878727479914</v>
      </c>
      <c r="CK63" s="66">
        <f t="shared" si="16"/>
        <v>1274.0659156718857</v>
      </c>
      <c r="CL63" s="66">
        <f t="shared" ref="CL63:CL126" si="76">$P$65/($P$64-LN(CK63))-$P$66</f>
        <v>345.40873178435373</v>
      </c>
      <c r="CM63" s="66">
        <f t="shared" ref="CM63:CM126" si="77">EXP(-1*$P$70/($S$59*CL63))</f>
        <v>1.5835882413298439</v>
      </c>
      <c r="CN63" s="66">
        <f t="shared" ref="CN63:CN126" si="78">EXP(-1*$Q$70/($S$59*CL63))</f>
        <v>0.8039137768684419</v>
      </c>
      <c r="CO63" s="66">
        <f t="shared" ref="CO63:CO126" si="79">IF($P$61,1,LN(X63/S63)+($P$75/2)*$P$72*LN(T63/X63)+Y63*$P$76-$P$73*LN(V63+W63*CN63)+W63*$P$73*(CN63/(V63+W63*CN63)-CM63/(W63+V63*CM63)))</f>
        <v>-0.80107746840509864</v>
      </c>
      <c r="CP63" s="66">
        <f t="shared" ref="CP63:CP126" si="80">IF($P$61,1,LN(Y63/(1-S63))+($P$75/2)*$Q$72*LN(U63/Y63)+X63*$Q$76-$Q$73*LN(W63+V63*CM63)+V63*$Q$73*(CM63/(W63+V63*CM63)-CN63/(V63+W63*CN63))   )</f>
        <v>-1.1213353873893231E-4</v>
      </c>
      <c r="CQ63" s="67">
        <f t="shared" ref="CQ63:CQ126" si="81">EXP(CO63)</f>
        <v>0.44884508708281046</v>
      </c>
      <c r="CR63" s="67">
        <f t="shared" ref="CR63:CR126" si="82">EXP(CP63)</f>
        <v>0.99988787274799129</v>
      </c>
      <c r="CS63" s="66">
        <f t="shared" si="17"/>
        <v>1274.0659156718884</v>
      </c>
      <c r="CT63" s="66">
        <f t="shared" ref="CT63:CT126" si="83">$P$65/($P$64-LN(CS63))-$P$66</f>
        <v>345.4087317843539</v>
      </c>
      <c r="CU63" s="66">
        <f t="shared" ref="CU63:CU126" si="84">EXP(-1*$P$70/($S$59*CT63))</f>
        <v>1.5835882413298434</v>
      </c>
      <c r="CV63" s="66">
        <f t="shared" ref="CV63:CV126" si="85">EXP(-1*$Q$70/($S$59*CT63))</f>
        <v>0.80391377686844201</v>
      </c>
      <c r="CW63" s="66">
        <f t="shared" ref="CW63:CW126" si="86">IF($P$61,1,LN(X63/S63)+($P$75/2)*$P$72*LN(T63/X63)+Y63*$P$76-$P$73*LN(V63+W63*CV63)+W63*$P$73*(CV63/(V63+W63*CV63)-CU63/(W63+V63*CU63)))</f>
        <v>-0.80107746840509808</v>
      </c>
      <c r="CX63" s="66">
        <f t="shared" ref="CX63:CX126" si="87">IF($P$61,1,LN(Y63/(1-S63))+($P$75/2)*$Q$72*LN(U63/Y63)+X63*$Q$76-$Q$73*LN(W63+V63*CU63)+V63*$Q$73*(CU63/(W63+V63*CU63)-CV63/(V63+W63*CV63))   )</f>
        <v>-1.1213353873894272E-4</v>
      </c>
      <c r="CY63" s="67">
        <f t="shared" ref="CY63:CY126" si="88">EXP(CW63)</f>
        <v>0.44884508708281073</v>
      </c>
      <c r="CZ63" s="67">
        <f t="shared" ref="CZ63:CZ126" si="89">EXP(CX63)</f>
        <v>0.99988787274799129</v>
      </c>
      <c r="DA63" s="66">
        <f t="shared" si="18"/>
        <v>1274.0659156718837</v>
      </c>
      <c r="DB63" s="66">
        <f t="shared" ref="DB63:DB126" si="90">$P$65/($P$64-LN(DA63))-$P$66</f>
        <v>345.40873178435368</v>
      </c>
      <c r="DC63" s="66">
        <f t="shared" ref="DC63:DC126" si="91">EXP(-1*$P$70/($S$59*DB63))</f>
        <v>1.5835882413298441</v>
      </c>
      <c r="DD63" s="66">
        <f t="shared" ref="DD63:DD126" si="92">EXP(-1*$Q$70/($S$59*DB63))</f>
        <v>0.8039137768684419</v>
      </c>
      <c r="DE63" s="66">
        <f t="shared" ref="DE63:DE126" si="93">IF($P$61,1,LN(X63/S63)+($P$75/2)*$P$72*LN(T63/X63)+Y63*$P$76-$P$73*LN(V63+W63*DD63)+W63*$P$73*(DD63/(V63+W63*DD63)-DC63/(W63+V63*DC63)))</f>
        <v>-0.80107746840509908</v>
      </c>
      <c r="DF63" s="66">
        <f t="shared" ref="DF63:DF126" si="94">IF($P$61,1,LN(Y63/(1-S63))+($P$75/2)*$Q$72*LN(U63/Y63)+X63*$Q$76-$Q$73*LN(W63+V63*DC63)+V63*$Q$73*(DC63/(W63+V63*DC63)-DD63/(V63+W63*DD63))   )</f>
        <v>-1.121335387389271E-4</v>
      </c>
      <c r="DG63" s="67">
        <f t="shared" ref="DG63:DG126" si="95">EXP(DE63)</f>
        <v>0.44884508708281023</v>
      </c>
      <c r="DH63" s="67">
        <f t="shared" ref="DH63:DH126" si="96">EXP(DF63)</f>
        <v>0.99988787274799129</v>
      </c>
      <c r="DI63" s="66">
        <f t="shared" si="19"/>
        <v>1274.0659156718862</v>
      </c>
      <c r="DJ63" s="66">
        <f t="shared" ref="DJ63:DJ126" si="97">$P$65/($P$64-LN(DI63))-$P$66</f>
        <v>345.40873178435373</v>
      </c>
      <c r="DK63" s="66">
        <f t="shared" ref="DK63:DK126" si="98">EXP(-1*$P$70/($S$59*DJ63))</f>
        <v>1.5835882413298439</v>
      </c>
      <c r="DL63" s="66">
        <f t="shared" ref="DL63:DL126" si="99">EXP(-1*$Q$70/($S$59*DJ63))</f>
        <v>0.8039137768684419</v>
      </c>
      <c r="DM63" s="66">
        <f t="shared" ref="DM63:DM126" si="100">IF($P$61,1,LN(X63/S63)+($P$75/2)*$P$72*LN(T63/X63)+Y63*$P$76-$P$73*LN(V63+W63*DL63)+W63*$P$73*(DL63/(V63+W63*DL63)-DK63/(W63+V63*DK63)))</f>
        <v>-0.80107746840509864</v>
      </c>
      <c r="DN63" s="66">
        <f t="shared" ref="DN63:DN126" si="101">IF($P$61,1,LN(Y63/(1-S63))+($P$75/2)*$Q$72*LN(U63/Y63)+X63*$Q$76-$Q$73*LN(W63+V63*DK63)+V63*$Q$73*(DK63/(W63+V63*DK63)-DL63/(V63+W63*DL63))   )</f>
        <v>-1.1213353873893231E-4</v>
      </c>
      <c r="DO63" s="67">
        <f t="shared" ref="DO63:DO126" si="102">EXP(DM63)</f>
        <v>0.44884508708281046</v>
      </c>
      <c r="DP63" s="67">
        <f t="shared" ref="DP63:DP126" si="103">EXP(DN63)</f>
        <v>0.99988787274799129</v>
      </c>
      <c r="DQ63" s="66">
        <f t="shared" si="20"/>
        <v>1274.0659156718884</v>
      </c>
      <c r="DR63" s="66">
        <f t="shared" ref="DR63:DR126" si="104">$P$65/($P$64-LN(DQ63))-$P$66</f>
        <v>345.4087317843539</v>
      </c>
      <c r="DS63" s="66">
        <f t="shared" ref="DS63:DS126" si="105">EXP(-1*$P$70/($S$59*DR63))</f>
        <v>1.5835882413298434</v>
      </c>
      <c r="DT63" s="66">
        <f t="shared" ref="DT63:DT126" si="106">EXP(-1*$Q$70/($S$59*DR63))</f>
        <v>0.80391377686844201</v>
      </c>
      <c r="DU63" s="66">
        <f t="shared" ref="DU63:DU126" si="107">IF($P$61,1,LN(X63/S63)+($P$75/2)*$P$72*LN(T63/X63)+Y63*$P$76-$P$73*LN(V63+W63*DT63)+W63*$P$73*(DT63/(V63+W63*DT63)-DS63/(W63+V63*DS63)))</f>
        <v>-0.80107746840509808</v>
      </c>
      <c r="DV63" s="66">
        <f t="shared" ref="DV63:DV126" si="108">IF($P$61,1,LN(Y63/(1-S63))+($P$75/2)*$Q$72*LN(U63/Y63)+X63*$Q$76-$Q$73*LN(W63+V63*DS63)+V63*$Q$73*(DS63/(W63+V63*DS63)-DT63/(V63+W63*DT63))   )</f>
        <v>-1.1213353873894272E-4</v>
      </c>
      <c r="DW63" s="67">
        <f t="shared" ref="DW63:DW126" si="109">EXP(DU63)</f>
        <v>0.44884508708281073</v>
      </c>
      <c r="DX63" s="67">
        <f t="shared" ref="DX63:DX126" si="110">EXP(DV63)</f>
        <v>0.99988787274799129</v>
      </c>
      <c r="DY63" s="66">
        <f t="shared" si="21"/>
        <v>1274.0659156718837</v>
      </c>
      <c r="DZ63" s="66">
        <f t="shared" ref="DZ63:DZ126" si="111">$P$65/($P$64-LN(DY63))-$P$66</f>
        <v>345.40873178435368</v>
      </c>
      <c r="EA63" s="66">
        <f t="shared" ref="EA63:EA126" si="112">EXP(-1*$P$70/($S$59*DZ63))</f>
        <v>1.5835882413298441</v>
      </c>
      <c r="EB63" s="66">
        <f t="shared" ref="EB63:EB126" si="113">EXP(-1*$Q$70/($S$59*DZ63))</f>
        <v>0.8039137768684419</v>
      </c>
      <c r="EC63" s="66">
        <f t="shared" ref="EC63:EC126" si="114">IF($P$61,1,LN(X63/S63)+($P$75/2)*$P$72*LN(T63/X63)+Y63*$P$76-$P$73*LN(V63+W63*EB63)+W63*$P$73*(EB63/(V63+W63*EB63)-EA63/(W63+V63*EA63)))</f>
        <v>-0.80107746840509908</v>
      </c>
      <c r="ED63" s="66">
        <f t="shared" ref="ED63:ED126" si="115">IF($P$61,1,LN(Y63/(1-S63))+($P$75/2)*$Q$72*LN(U63/Y63)+X63*$Q$76-$Q$73*LN(W63+V63*EA63)+V63*$Q$73*(EA63/(W63+V63*EA63)-EB63/(V63+W63*EB63))   )</f>
        <v>-1.121335387389271E-4</v>
      </c>
      <c r="EE63" s="67">
        <f t="shared" ref="EE63:EE126" si="116">EXP(EC63)</f>
        <v>0.44884508708281023</v>
      </c>
      <c r="EF63" s="67">
        <f t="shared" ref="EF63:EF126" si="117">EXP(ED63)</f>
        <v>0.99988787274799129</v>
      </c>
      <c r="EG63" s="66">
        <f t="shared" si="22"/>
        <v>1274.0659156718862</v>
      </c>
      <c r="EH63" s="66">
        <f t="shared" ref="EH63:EH126" si="118">$P$65/($P$64-LN(EG63))-$P$66</f>
        <v>345.40873178435373</v>
      </c>
      <c r="EI63" s="66">
        <f t="shared" ref="EI63:EI126" si="119">EXP(-1*$P$70/($S$59*EH63))</f>
        <v>1.5835882413298439</v>
      </c>
      <c r="EJ63" s="66">
        <f t="shared" ref="EJ63:EJ126" si="120">EXP(-1*$Q$70/($S$59*EH63))</f>
        <v>0.8039137768684419</v>
      </c>
      <c r="EK63" s="66">
        <f t="shared" ref="EK63:EK126" si="121">IF($P$61,1,LN(X63/S63)+($P$75/2)*$P$72*LN(T63/X63)+Y63*$P$76-$P$73*LN(V63+W63*EJ63)+W63*$P$73*(EJ63/(V63+W63*EJ63)-EI63/(W63+V63*EI63)))</f>
        <v>-0.80107746840509864</v>
      </c>
      <c r="EL63" s="66">
        <f t="shared" ref="EL63:EL126" si="122">IF($P$61,1,LN(Y63/(1-S63))+($P$75/2)*$Q$72*LN(U63/Y63)+X63*$Q$76-$Q$73*LN(W63+V63*EI63)+V63*$Q$73*(EI63/(W63+V63*EI63)-EJ63/(V63+W63*EJ63))   )</f>
        <v>-1.1213353873893231E-4</v>
      </c>
      <c r="EM63" s="67">
        <f t="shared" ref="EM63:EM126" si="123">EXP(EK63)</f>
        <v>0.44884508708281046</v>
      </c>
      <c r="EN63" s="67">
        <f t="shared" ref="EN63:EN126" si="124">EXP(EL63)</f>
        <v>0.99988787274799129</v>
      </c>
      <c r="EO63" s="66">
        <f t="shared" si="23"/>
        <v>1274.0659156718884</v>
      </c>
      <c r="EP63" s="66">
        <f t="shared" ref="EP63:EP126" si="125">$P$65/($P$64-LN(EO63))-$P$66</f>
        <v>345.4087317843539</v>
      </c>
      <c r="EQ63" s="66">
        <f t="shared" ref="EQ63:EQ126" si="126">EXP(-1*$P$70/($S$59*EP63))</f>
        <v>1.5835882413298434</v>
      </c>
      <c r="ER63" s="66">
        <f t="shared" ref="ER63:ER126" si="127">EXP(-1*$Q$70/($S$59*EP63))</f>
        <v>0.80391377686844201</v>
      </c>
      <c r="ES63" s="66">
        <f t="shared" ref="ES63:ES126" si="128">IF($P$61,1,LN(X63/S63)+($P$75/2)*$P$72*LN(T63/X63)+Y63*$P$76-$P$73*LN(V63+W63*ER63)+W63*$P$73*(ER63/(V63+W63*ER63)-EQ63/(W63+V63*EQ63)))</f>
        <v>-0.80107746840509808</v>
      </c>
      <c r="ET63" s="66">
        <f t="shared" ref="ET63:ET126" si="129">IF($P$61,1,LN(Y63/(1-S63))+($P$75/2)*$Q$72*LN(U63/Y63)+X63*$Q$76-$Q$73*LN(W63+V63*EQ63)+V63*$Q$73*(EQ63/(W63+V63*EQ63)-ER63/(V63+W63*ER63))   )</f>
        <v>-1.1213353873894272E-4</v>
      </c>
      <c r="EU63" s="67">
        <f t="shared" ref="EU63:EU126" si="130">EXP(ES63)</f>
        <v>0.44884508708281073</v>
      </c>
      <c r="EV63" s="67">
        <f t="shared" ref="EV63:EV126" si="131">EXP(ET63)</f>
        <v>0.99988787274799129</v>
      </c>
      <c r="EW63" s="66">
        <f t="shared" si="24"/>
        <v>5.4458058612147711E-3</v>
      </c>
      <c r="EX63" s="66">
        <f t="shared" ref="EX63:EX126" si="132">EP63-273.15</f>
        <v>72.258731784353927</v>
      </c>
      <c r="EY63" s="66">
        <f>IF(P59,S72,"")</f>
        <v>0.1</v>
      </c>
      <c r="EZ63" s="66">
        <f>IF(P59,EW72,"")</f>
        <v>6.8232258231308421E-2</v>
      </c>
      <c r="FA63" s="66">
        <f>IF(P59,EX72,"")</f>
        <v>73.606775382973808</v>
      </c>
      <c r="FB63" s="16"/>
      <c r="FC63" s="16"/>
      <c r="FD63" s="16"/>
      <c r="FE63" s="16"/>
      <c r="FF63" s="16"/>
      <c r="FG63" s="16"/>
      <c r="FH63" s="16"/>
      <c r="FI63" s="16"/>
      <c r="FJ63" s="16"/>
    </row>
    <row r="64" spans="2:166" x14ac:dyDescent="0.25">
      <c r="O64" t="s">
        <v>6</v>
      </c>
      <c r="P64" s="51">
        <f>IF(P59,VLOOKUP($P$63,Dbk!$A$14:$AE$481,22),"")</f>
        <v>16.651299999999999</v>
      </c>
      <c r="Q64" s="51">
        <f>IF(P59,VLOOKUP($Q$63,Dbk!$A$14:$AE$481,22),"")</f>
        <v>15.9732</v>
      </c>
      <c r="S64" s="50">
        <v>0.02</v>
      </c>
      <c r="T64" s="66">
        <f t="shared" si="25"/>
        <v>1.9430374491405795E-2</v>
      </c>
      <c r="U64" s="66">
        <f t="shared" si="26"/>
        <v>0.98056962550859417</v>
      </c>
      <c r="V64" s="66">
        <f t="shared" si="27"/>
        <v>1.9430374491405795E-2</v>
      </c>
      <c r="W64" s="66">
        <f t="shared" si="28"/>
        <v>0.98056962550859417</v>
      </c>
      <c r="X64" s="66">
        <f t="shared" si="29"/>
        <v>1.7946927374301674E-2</v>
      </c>
      <c r="Y64" s="66">
        <f t="shared" si="30"/>
        <v>0.9820530726256983</v>
      </c>
      <c r="Z64" s="56">
        <f t="shared" si="7"/>
        <v>345.13236946226147</v>
      </c>
      <c r="AA64" s="66">
        <f t="shared" si="31"/>
        <v>1.5841712614279984</v>
      </c>
      <c r="AB64" s="66">
        <f t="shared" si="32"/>
        <v>0.80377328690656824</v>
      </c>
      <c r="AC64" s="66">
        <f t="shared" si="33"/>
        <v>-0.78008558884997947</v>
      </c>
      <c r="AD64" s="66">
        <f t="shared" si="34"/>
        <v>-4.4582026525292681E-4</v>
      </c>
      <c r="AE64" s="67">
        <f t="shared" si="35"/>
        <v>0.45836677854085978</v>
      </c>
      <c r="AF64" s="67">
        <f t="shared" si="36"/>
        <v>0.99955427909783501</v>
      </c>
      <c r="AG64" s="66">
        <f t="shared" si="9"/>
        <v>1279.874352177372</v>
      </c>
      <c r="AH64" s="66">
        <f t="shared" si="37"/>
        <v>345.55696091368628</v>
      </c>
      <c r="AI64" s="66">
        <f t="shared" si="38"/>
        <v>1.5832760063568412</v>
      </c>
      <c r="AJ64" s="66">
        <f t="shared" si="39"/>
        <v>0.80398904728993381</v>
      </c>
      <c r="AK64" s="66">
        <f t="shared" ref="AK64:AK127" si="133">IF($P$61,1,LN(X64/S64)+($P$75/2)*$P$72*LN(T64/X64)+Y64*$P$76-$P$73*LN(V64+W64*AJ64)+W64*$P$73*(AJ64/(V64+W64*AJ64)-AI64/(W64+V64*AI64)))</f>
        <v>-0.77871443428485887</v>
      </c>
      <c r="AL64" s="66">
        <f t="shared" ref="AL64:AL127" si="134">IF($P$61,1,LN(Y64/(1-S64))+($P$75/2)*$Q$72*LN(U64/Y64)+X64*$Q$76-$Q$73*LN(W64+V64*AI64)+V64*$Q$73*(AI64/(W64+V64*AI64)-AJ64/(V64+W64*AJ64))   )</f>
        <v>-4.4485991705837599E-4</v>
      </c>
      <c r="AM64" s="67">
        <f t="shared" ref="AM64:AM127" si="135">EXP(AK64)</f>
        <v>0.45899570131838985</v>
      </c>
      <c r="AN64" s="67">
        <f t="shared" ref="AN64:AN127" si="136">EXP(AL64)</f>
        <v>0.99955523901844312</v>
      </c>
      <c r="AO64" s="66">
        <f t="shared" si="10"/>
        <v>1280.168390039084</v>
      </c>
      <c r="AP64" s="66">
        <f t="shared" si="40"/>
        <v>345.56445051683471</v>
      </c>
      <c r="AQ64" s="66">
        <f t="shared" si="41"/>
        <v>1.5832602387397008</v>
      </c>
      <c r="AR64" s="66">
        <f t="shared" si="42"/>
        <v>0.80399284896686352</v>
      </c>
      <c r="AS64" s="66">
        <f t="shared" ref="AS64:AS127" si="137">IF($P$61,1,LN(X64/S64)+($P$75/2)*$P$72*LN(T64/X64)+Y64*$P$76-$P$73*LN(V64+W64*AR64)+W64*$P$73*(AR64/(V64+W64*AR64)-AQ64/(W64+V64*AQ64)))</f>
        <v>-0.77869028741428803</v>
      </c>
      <c r="AT64" s="66">
        <f t="shared" ref="AT64:AT127" si="138">IF($P$61,1,LN(Y64/(1-S64))+($P$75/2)*$Q$72*LN(U64/Y64)+X64*$Q$76-$Q$73*LN(W64+V64*AQ64)+V64*$Q$73*(AQ64/(W64+V64*AQ64)-AR64/(V64+W64*AR64))   )</f>
        <v>-4.4484300982965824E-4</v>
      </c>
      <c r="AU64" s="67">
        <f t="shared" ref="AU64:AU127" si="139">EXP(AS64)</f>
        <v>0.45900678476199686</v>
      </c>
      <c r="AV64" s="67">
        <f t="shared" ref="AV64:AV127" si="140">EXP(AT64)</f>
        <v>0.99955525591815231</v>
      </c>
      <c r="AW64" s="66">
        <f t="shared" si="11"/>
        <v>1280.1735834858912</v>
      </c>
      <c r="AX64" s="66">
        <f t="shared" si="43"/>
        <v>345.56458278982365</v>
      </c>
      <c r="AY64" s="66">
        <f t="shared" si="44"/>
        <v>1.5832599602772461</v>
      </c>
      <c r="AZ64" s="66">
        <f t="shared" si="45"/>
        <v>0.80399291610650747</v>
      </c>
      <c r="BA64" s="66">
        <f t="shared" ref="BA64:BA126" si="141">IF($P$61,1,LN(X64/S64)+($P$75/2)*$P$72*LN(T64/X64)+Y64*$P$76-$P$73*LN(V64+W64*AZ64)+W64*$P$73*(AZ64/(V64+W64*AZ64)-AY64/(W64+V64*AY64)))</f>
        <v>-0.77868986097162696</v>
      </c>
      <c r="BB64" s="66">
        <f t="shared" ref="BB64:BB126" si="142">IF($P$61,1,LN(Y64/(1-S64))+($P$75/2)*$Q$72*LN(U64/Y64)+X64*$Q$76-$Q$73*LN(W64+V64*AY64)+V64*$Q$73*(AY64/(W64+V64*AY64)-AZ64/(V64+W64*AZ64))   )</f>
        <v>-4.4484271124291264E-4</v>
      </c>
      <c r="BC64" s="67">
        <f t="shared" si="46"/>
        <v>0.45900698050211336</v>
      </c>
      <c r="BD64" s="67">
        <f t="shared" si="47"/>
        <v>0.99955525621660635</v>
      </c>
      <c r="BE64" s="66">
        <f t="shared" si="12"/>
        <v>1280.1736752088318</v>
      </c>
      <c r="BF64" s="66">
        <f t="shared" si="48"/>
        <v>345.56458512593071</v>
      </c>
      <c r="BG64" s="66">
        <f t="shared" si="49"/>
        <v>1.5832599553592519</v>
      </c>
      <c r="BH64" s="66">
        <f t="shared" si="50"/>
        <v>0.80399291729227751</v>
      </c>
      <c r="BI64" s="66">
        <f t="shared" si="51"/>
        <v>-0.77868985344011832</v>
      </c>
      <c r="BJ64" s="66">
        <f t="shared" si="52"/>
        <v>-4.4484270596954756E-4</v>
      </c>
      <c r="BK64" s="67">
        <f t="shared" si="53"/>
        <v>0.45900698395912837</v>
      </c>
      <c r="BL64" s="67">
        <f t="shared" si="54"/>
        <v>0.99955525622187735</v>
      </c>
      <c r="BM64" s="66">
        <f t="shared" si="13"/>
        <v>1280.1736768287751</v>
      </c>
      <c r="BN64" s="66">
        <f t="shared" si="55"/>
        <v>345.56458516718931</v>
      </c>
      <c r="BO64" s="66">
        <f t="shared" si="56"/>
        <v>1.5832599552723938</v>
      </c>
      <c r="BP64" s="66">
        <f t="shared" si="57"/>
        <v>0.80399291731321965</v>
      </c>
      <c r="BQ64" s="66">
        <f t="shared" si="58"/>
        <v>-0.77868985330710105</v>
      </c>
      <c r="BR64" s="66">
        <f t="shared" si="59"/>
        <v>-4.4484270587677455E-4</v>
      </c>
      <c r="BS64" s="67">
        <f t="shared" si="60"/>
        <v>0.45900698402018425</v>
      </c>
      <c r="BT64" s="67">
        <f t="shared" si="61"/>
        <v>0.99955525622197006</v>
      </c>
      <c r="BU64" s="66">
        <f t="shared" si="14"/>
        <v>1280.1736768573821</v>
      </c>
      <c r="BV64" s="66">
        <f t="shared" si="62"/>
        <v>345.56458516791793</v>
      </c>
      <c r="BW64" s="66">
        <f t="shared" si="63"/>
        <v>1.5832599552708599</v>
      </c>
      <c r="BX64" s="66">
        <f t="shared" si="64"/>
        <v>0.80399291731358957</v>
      </c>
      <c r="BY64" s="66">
        <f t="shared" si="65"/>
        <v>-0.77868985330475304</v>
      </c>
      <c r="BZ64" s="66">
        <f t="shared" si="66"/>
        <v>-4.448427058747137E-4</v>
      </c>
      <c r="CA64" s="67">
        <f t="shared" si="67"/>
        <v>0.459006984021262</v>
      </c>
      <c r="CB64" s="67">
        <f t="shared" si="68"/>
        <v>0.99955525622197217</v>
      </c>
      <c r="CC64" s="66">
        <f t="shared" si="15"/>
        <v>1280.173676857888</v>
      </c>
      <c r="CD64" s="66">
        <f t="shared" si="69"/>
        <v>345.56458516793077</v>
      </c>
      <c r="CE64" s="66">
        <f t="shared" si="70"/>
        <v>1.5832599552708329</v>
      </c>
      <c r="CF64" s="66">
        <f t="shared" si="71"/>
        <v>0.80399291731359601</v>
      </c>
      <c r="CG64" s="66">
        <f t="shared" si="72"/>
        <v>-0.77868985330471141</v>
      </c>
      <c r="CH64" s="66">
        <f t="shared" si="73"/>
        <v>-4.4484270587487676E-4</v>
      </c>
      <c r="CI64" s="67">
        <f t="shared" si="74"/>
        <v>0.45900698402128109</v>
      </c>
      <c r="CJ64" s="67">
        <f t="shared" si="75"/>
        <v>0.99955525622197194</v>
      </c>
      <c r="CK64" s="66">
        <f t="shared" si="16"/>
        <v>1280.1736768578967</v>
      </c>
      <c r="CL64" s="66">
        <f t="shared" si="76"/>
        <v>345.564585167931</v>
      </c>
      <c r="CM64" s="66">
        <f t="shared" si="77"/>
        <v>1.5832599552708324</v>
      </c>
      <c r="CN64" s="66">
        <f t="shared" si="78"/>
        <v>0.80399291731359612</v>
      </c>
      <c r="CO64" s="66">
        <f t="shared" si="79"/>
        <v>-0.77868985330471086</v>
      </c>
      <c r="CP64" s="66">
        <f t="shared" si="80"/>
        <v>-4.4484270587489758E-4</v>
      </c>
      <c r="CQ64" s="67">
        <f t="shared" si="81"/>
        <v>0.45900698402128137</v>
      </c>
      <c r="CR64" s="67">
        <f t="shared" si="82"/>
        <v>0.99955525622197194</v>
      </c>
      <c r="CS64" s="66">
        <f t="shared" si="17"/>
        <v>1280.1736768578962</v>
      </c>
      <c r="CT64" s="66">
        <f t="shared" si="83"/>
        <v>345.564585167931</v>
      </c>
      <c r="CU64" s="66">
        <f t="shared" si="84"/>
        <v>1.5832599552708324</v>
      </c>
      <c r="CV64" s="66">
        <f t="shared" si="85"/>
        <v>0.80399291731359612</v>
      </c>
      <c r="CW64" s="66">
        <f t="shared" si="86"/>
        <v>-0.77868985330471086</v>
      </c>
      <c r="CX64" s="66">
        <f t="shared" si="87"/>
        <v>-4.4484270587489758E-4</v>
      </c>
      <c r="CY64" s="67">
        <f t="shared" si="88"/>
        <v>0.45900698402128137</v>
      </c>
      <c r="CZ64" s="67">
        <f t="shared" si="89"/>
        <v>0.99955525622197194</v>
      </c>
      <c r="DA64" s="66">
        <f t="shared" si="18"/>
        <v>1280.1736768578962</v>
      </c>
      <c r="DB64" s="66">
        <f t="shared" si="90"/>
        <v>345.564585167931</v>
      </c>
      <c r="DC64" s="66">
        <f t="shared" si="91"/>
        <v>1.5832599552708324</v>
      </c>
      <c r="DD64" s="66">
        <f t="shared" si="92"/>
        <v>0.80399291731359612</v>
      </c>
      <c r="DE64" s="66">
        <f t="shared" si="93"/>
        <v>-0.77868985330471086</v>
      </c>
      <c r="DF64" s="66">
        <f t="shared" si="94"/>
        <v>-4.4484270587489758E-4</v>
      </c>
      <c r="DG64" s="67">
        <f t="shared" si="95"/>
        <v>0.45900698402128137</v>
      </c>
      <c r="DH64" s="67">
        <f t="shared" si="96"/>
        <v>0.99955525622197194</v>
      </c>
      <c r="DI64" s="66">
        <f t="shared" si="19"/>
        <v>1280.1736768578962</v>
      </c>
      <c r="DJ64" s="66">
        <f t="shared" si="97"/>
        <v>345.564585167931</v>
      </c>
      <c r="DK64" s="66">
        <f t="shared" si="98"/>
        <v>1.5832599552708324</v>
      </c>
      <c r="DL64" s="66">
        <f t="shared" si="99"/>
        <v>0.80399291731359612</v>
      </c>
      <c r="DM64" s="66">
        <f t="shared" si="100"/>
        <v>-0.77868985330471086</v>
      </c>
      <c r="DN64" s="66">
        <f t="shared" si="101"/>
        <v>-4.4484270587489758E-4</v>
      </c>
      <c r="DO64" s="67">
        <f t="shared" si="102"/>
        <v>0.45900698402128137</v>
      </c>
      <c r="DP64" s="67">
        <f t="shared" si="103"/>
        <v>0.99955525622197194</v>
      </c>
      <c r="DQ64" s="66">
        <f t="shared" si="20"/>
        <v>1280.1736768578962</v>
      </c>
      <c r="DR64" s="66">
        <f t="shared" si="104"/>
        <v>345.564585167931</v>
      </c>
      <c r="DS64" s="66">
        <f t="shared" si="105"/>
        <v>1.5832599552708324</v>
      </c>
      <c r="DT64" s="66">
        <f t="shared" si="106"/>
        <v>0.80399291731359612</v>
      </c>
      <c r="DU64" s="66">
        <f t="shared" si="107"/>
        <v>-0.77868985330471086</v>
      </c>
      <c r="DV64" s="66">
        <f t="shared" si="108"/>
        <v>-4.4484270587489758E-4</v>
      </c>
      <c r="DW64" s="67">
        <f t="shared" si="109"/>
        <v>0.45900698402128137</v>
      </c>
      <c r="DX64" s="67">
        <f t="shared" si="110"/>
        <v>0.99955525622197194</v>
      </c>
      <c r="DY64" s="66">
        <f t="shared" si="21"/>
        <v>1280.1736768578962</v>
      </c>
      <c r="DZ64" s="66">
        <f t="shared" si="111"/>
        <v>345.564585167931</v>
      </c>
      <c r="EA64" s="66">
        <f t="shared" si="112"/>
        <v>1.5832599552708324</v>
      </c>
      <c r="EB64" s="66">
        <f t="shared" si="113"/>
        <v>0.80399291731359612</v>
      </c>
      <c r="EC64" s="66">
        <f t="shared" si="114"/>
        <v>-0.77868985330471086</v>
      </c>
      <c r="ED64" s="66">
        <f t="shared" si="115"/>
        <v>-4.4484270587489758E-4</v>
      </c>
      <c r="EE64" s="67">
        <f t="shared" si="116"/>
        <v>0.45900698402128137</v>
      </c>
      <c r="EF64" s="67">
        <f t="shared" si="117"/>
        <v>0.99955525622197194</v>
      </c>
      <c r="EG64" s="66">
        <f t="shared" si="22"/>
        <v>1280.1736768578962</v>
      </c>
      <c r="EH64" s="66">
        <f t="shared" si="118"/>
        <v>345.564585167931</v>
      </c>
      <c r="EI64" s="66">
        <f t="shared" si="119"/>
        <v>1.5832599552708324</v>
      </c>
      <c r="EJ64" s="66">
        <f t="shared" si="120"/>
        <v>0.80399291731359612</v>
      </c>
      <c r="EK64" s="66">
        <f t="shared" si="121"/>
        <v>-0.77868985330471086</v>
      </c>
      <c r="EL64" s="66">
        <f t="shared" si="122"/>
        <v>-4.4484270587489758E-4</v>
      </c>
      <c r="EM64" s="67">
        <f t="shared" si="123"/>
        <v>0.45900698402128137</v>
      </c>
      <c r="EN64" s="67">
        <f t="shared" si="124"/>
        <v>0.99955525622197194</v>
      </c>
      <c r="EO64" s="66">
        <f t="shared" si="23"/>
        <v>1280.1736768578962</v>
      </c>
      <c r="EP64" s="66">
        <f t="shared" si="125"/>
        <v>345.564585167931</v>
      </c>
      <c r="EQ64" s="66">
        <f t="shared" si="126"/>
        <v>1.5832599552708324</v>
      </c>
      <c r="ER64" s="66">
        <f t="shared" si="127"/>
        <v>0.80399291731359612</v>
      </c>
      <c r="ES64" s="66">
        <f t="shared" si="128"/>
        <v>-0.77868985330471086</v>
      </c>
      <c r="ET64" s="66">
        <f t="shared" si="129"/>
        <v>-4.4484270587489758E-4</v>
      </c>
      <c r="EU64" s="67">
        <f t="shared" si="130"/>
        <v>0.45900698402128137</v>
      </c>
      <c r="EV64" s="67">
        <f t="shared" si="131"/>
        <v>0.99955525622197194</v>
      </c>
      <c r="EW64" s="66">
        <f t="shared" si="24"/>
        <v>1.1191594440260412E-2</v>
      </c>
      <c r="EX64" s="66">
        <f t="shared" si="132"/>
        <v>72.414585167931023</v>
      </c>
      <c r="EY64" s="66">
        <f>IF(P59,S82,"")</f>
        <v>0.2</v>
      </c>
      <c r="EZ64" s="66">
        <f>IF(P59,EW82,"")</f>
        <v>0.16658210585363298</v>
      </c>
      <c r="FA64" s="66">
        <f>IF(P59,EX82,"")</f>
        <v>74.766338155415042</v>
      </c>
      <c r="FB64" s="16"/>
      <c r="FC64" s="16"/>
      <c r="FD64" s="16"/>
      <c r="FE64" s="16"/>
      <c r="FF64" s="16"/>
      <c r="FG64" s="16"/>
      <c r="FH64" s="16"/>
      <c r="FI64" s="16"/>
      <c r="FJ64" s="16"/>
    </row>
    <row r="65" spans="15:166" x14ac:dyDescent="0.25">
      <c r="O65" t="s">
        <v>7</v>
      </c>
      <c r="P65" s="51">
        <f>IF(P59,VLOOKUP($P$63,Dbk!$A$14:$AE$481,23),"")</f>
        <v>2940.46</v>
      </c>
      <c r="Q65" s="51">
        <f>IF(P59,VLOOKUP($Q$63,Dbk!$A$14:$AE$481,23),"")</f>
        <v>2696.79</v>
      </c>
      <c r="S65" s="50">
        <v>0.03</v>
      </c>
      <c r="T65" s="66">
        <f t="shared" si="25"/>
        <v>2.9154034635989871E-2</v>
      </c>
      <c r="U65" s="66">
        <f t="shared" si="26"/>
        <v>0.97084596536401024</v>
      </c>
      <c r="V65" s="66">
        <f t="shared" si="27"/>
        <v>2.9154034635989871E-2</v>
      </c>
      <c r="W65" s="66">
        <f t="shared" si="28"/>
        <v>0.97084596536401024</v>
      </c>
      <c r="X65" s="66">
        <f t="shared" si="29"/>
        <v>2.6948619363858783E-2</v>
      </c>
      <c r="Y65" s="66">
        <f t="shared" si="30"/>
        <v>0.97305138063614116</v>
      </c>
      <c r="Z65" s="56">
        <f t="shared" si="7"/>
        <v>345.07221143497384</v>
      </c>
      <c r="AA65" s="66">
        <f t="shared" si="31"/>
        <v>1.5842983243825073</v>
      </c>
      <c r="AB65" s="66">
        <f t="shared" si="32"/>
        <v>0.80374267875158423</v>
      </c>
      <c r="AC65" s="66">
        <f t="shared" si="33"/>
        <v>-0.7588220904958729</v>
      </c>
      <c r="AD65" s="66">
        <f t="shared" si="34"/>
        <v>-9.9595493162450005E-4</v>
      </c>
      <c r="AE65" s="67">
        <f t="shared" si="35"/>
        <v>0.46821762030322439</v>
      </c>
      <c r="AF65" s="67">
        <f t="shared" si="36"/>
        <v>0.99900454086687707</v>
      </c>
      <c r="AG65" s="66">
        <f t="shared" si="9"/>
        <v>1285.8497451534588</v>
      </c>
      <c r="AH65" s="66">
        <f t="shared" si="37"/>
        <v>345.70889759078926</v>
      </c>
      <c r="AI65" s="66">
        <f t="shared" si="38"/>
        <v>1.5829563033678515</v>
      </c>
      <c r="AJ65" s="66">
        <f t="shared" si="39"/>
        <v>0.80406614071145865</v>
      </c>
      <c r="AK65" s="66">
        <f t="shared" si="133"/>
        <v>-0.75683535457367279</v>
      </c>
      <c r="AL65" s="66">
        <f t="shared" si="134"/>
        <v>-9.9275681954837797E-4</v>
      </c>
      <c r="AM65" s="67">
        <f t="shared" si="135"/>
        <v>0.46914876973662217</v>
      </c>
      <c r="AN65" s="67">
        <f t="shared" si="136"/>
        <v>0.9990077358004722</v>
      </c>
      <c r="AO65" s="66">
        <f t="shared" si="10"/>
        <v>1286.2733113578192</v>
      </c>
      <c r="AP65" s="66">
        <f t="shared" si="40"/>
        <v>345.71964646576208</v>
      </c>
      <c r="AQ65" s="66">
        <f t="shared" si="41"/>
        <v>1.5829336988256413</v>
      </c>
      <c r="AR65" s="66">
        <f t="shared" si="42"/>
        <v>0.80407159245712212</v>
      </c>
      <c r="AS65" s="66">
        <f t="shared" si="137"/>
        <v>-0.75680189535749576</v>
      </c>
      <c r="AT65" s="66">
        <f t="shared" si="138"/>
        <v>-9.927029835214915E-4</v>
      </c>
      <c r="AU65" s="67">
        <f t="shared" si="139"/>
        <v>0.46916446734934142</v>
      </c>
      <c r="AV65" s="67">
        <f t="shared" si="140"/>
        <v>0.99900778958308101</v>
      </c>
      <c r="AW65" s="66">
        <f t="shared" si="11"/>
        <v>1286.280476967506</v>
      </c>
      <c r="AX65" s="66">
        <f t="shared" si="43"/>
        <v>345.71982828400519</v>
      </c>
      <c r="AY65" s="66">
        <f t="shared" si="44"/>
        <v>1.5829333164825239</v>
      </c>
      <c r="AZ65" s="66">
        <f t="shared" si="45"/>
        <v>0.80407168467132117</v>
      </c>
      <c r="BA65" s="66">
        <f t="shared" si="141"/>
        <v>-0.75680132941500977</v>
      </c>
      <c r="BB65" s="66">
        <f t="shared" si="142"/>
        <v>-9.9270207292426887E-4</v>
      </c>
      <c r="BC65" s="67">
        <f t="shared" si="46"/>
        <v>0.46916473286952154</v>
      </c>
      <c r="BD65" s="67">
        <f t="shared" si="47"/>
        <v>0.99900779049277466</v>
      </c>
      <c r="BE65" s="66">
        <f t="shared" si="12"/>
        <v>1286.280598178661</v>
      </c>
      <c r="BF65" s="66">
        <f t="shared" si="48"/>
        <v>345.71983135957743</v>
      </c>
      <c r="BG65" s="66">
        <f t="shared" si="49"/>
        <v>1.5829333100149487</v>
      </c>
      <c r="BH65" s="66">
        <f t="shared" si="50"/>
        <v>0.80407168623118275</v>
      </c>
      <c r="BI65" s="66">
        <f t="shared" si="51"/>
        <v>-0.7568013198417356</v>
      </c>
      <c r="BJ65" s="66">
        <f t="shared" si="52"/>
        <v>-9.9270205752113178E-4</v>
      </c>
      <c r="BK65" s="67">
        <f t="shared" si="53"/>
        <v>0.4691647373609642</v>
      </c>
      <c r="BL65" s="67">
        <f t="shared" si="54"/>
        <v>0.99900779050816257</v>
      </c>
      <c r="BM65" s="66">
        <f t="shared" si="13"/>
        <v>1286.280600229026</v>
      </c>
      <c r="BN65" s="66">
        <f t="shared" si="55"/>
        <v>345.71983141160274</v>
      </c>
      <c r="BO65" s="66">
        <f t="shared" si="56"/>
        <v>1.5829333099055458</v>
      </c>
      <c r="BP65" s="66">
        <f t="shared" si="57"/>
        <v>0.80407168625756875</v>
      </c>
      <c r="BQ65" s="66">
        <f t="shared" si="58"/>
        <v>-0.75680131967979825</v>
      </c>
      <c r="BR65" s="66">
        <f t="shared" si="59"/>
        <v>-9.927020572602363E-4</v>
      </c>
      <c r="BS65" s="67">
        <f t="shared" si="60"/>
        <v>0.46916473743693948</v>
      </c>
      <c r="BT65" s="67">
        <f t="shared" si="61"/>
        <v>0.99900779050842325</v>
      </c>
      <c r="BU65" s="66">
        <f t="shared" si="14"/>
        <v>1286.2806002637099</v>
      </c>
      <c r="BV65" s="66">
        <f t="shared" si="62"/>
        <v>345.71983141248279</v>
      </c>
      <c r="BW65" s="66">
        <f t="shared" si="63"/>
        <v>1.5829333099036951</v>
      </c>
      <c r="BX65" s="66">
        <f t="shared" si="64"/>
        <v>0.80407168625801517</v>
      </c>
      <c r="BY65" s="66">
        <f t="shared" si="65"/>
        <v>-0.75680131967705844</v>
      </c>
      <c r="BZ65" s="66">
        <f t="shared" si="66"/>
        <v>-9.9270205725583704E-4</v>
      </c>
      <c r="CA65" s="67">
        <f t="shared" si="67"/>
        <v>0.4691647374382249</v>
      </c>
      <c r="CB65" s="67">
        <f t="shared" si="68"/>
        <v>0.99900779050842758</v>
      </c>
      <c r="CC65" s="66">
        <f t="shared" si="15"/>
        <v>1286.2806002642949</v>
      </c>
      <c r="CD65" s="66">
        <f t="shared" si="69"/>
        <v>345.71983141249768</v>
      </c>
      <c r="CE65" s="66">
        <f t="shared" si="70"/>
        <v>1.5829333099036638</v>
      </c>
      <c r="CF65" s="66">
        <f t="shared" si="71"/>
        <v>0.80407168625802272</v>
      </c>
      <c r="CG65" s="66">
        <f t="shared" si="72"/>
        <v>-0.75680131967701236</v>
      </c>
      <c r="CH65" s="66">
        <f t="shared" si="73"/>
        <v>-9.9270205725581623E-4</v>
      </c>
      <c r="CI65" s="67">
        <f t="shared" si="74"/>
        <v>0.46916473743824649</v>
      </c>
      <c r="CJ65" s="67">
        <f t="shared" si="75"/>
        <v>0.99900779050842758</v>
      </c>
      <c r="CK65" s="66">
        <f t="shared" si="16"/>
        <v>1286.2806002643049</v>
      </c>
      <c r="CL65" s="66">
        <f t="shared" si="76"/>
        <v>345.71983141249791</v>
      </c>
      <c r="CM65" s="66">
        <f t="shared" si="77"/>
        <v>1.5829333099036633</v>
      </c>
      <c r="CN65" s="66">
        <f t="shared" si="78"/>
        <v>0.80407168625802283</v>
      </c>
      <c r="CO65" s="66">
        <f t="shared" si="79"/>
        <v>-0.75680131967701147</v>
      </c>
      <c r="CP65" s="66">
        <f t="shared" si="80"/>
        <v>-9.9270205725584398E-4</v>
      </c>
      <c r="CQ65" s="67">
        <f t="shared" si="81"/>
        <v>0.46916473743824694</v>
      </c>
      <c r="CR65" s="67">
        <f t="shared" si="82"/>
        <v>0.99900779050842758</v>
      </c>
      <c r="CS65" s="66">
        <f t="shared" si="17"/>
        <v>1286.2806002643047</v>
      </c>
      <c r="CT65" s="66">
        <f t="shared" si="83"/>
        <v>345.71983141249791</v>
      </c>
      <c r="CU65" s="66">
        <f t="shared" si="84"/>
        <v>1.5829333099036633</v>
      </c>
      <c r="CV65" s="66">
        <f t="shared" si="85"/>
        <v>0.80407168625802283</v>
      </c>
      <c r="CW65" s="66">
        <f t="shared" si="86"/>
        <v>-0.75680131967701147</v>
      </c>
      <c r="CX65" s="66">
        <f t="shared" si="87"/>
        <v>-9.9270205725584398E-4</v>
      </c>
      <c r="CY65" s="67">
        <f t="shared" si="88"/>
        <v>0.46916473743824694</v>
      </c>
      <c r="CZ65" s="67">
        <f t="shared" si="89"/>
        <v>0.99900779050842758</v>
      </c>
      <c r="DA65" s="66">
        <f t="shared" si="18"/>
        <v>1286.2806002643047</v>
      </c>
      <c r="DB65" s="66">
        <f t="shared" si="90"/>
        <v>345.71983141249791</v>
      </c>
      <c r="DC65" s="66">
        <f t="shared" si="91"/>
        <v>1.5829333099036633</v>
      </c>
      <c r="DD65" s="66">
        <f t="shared" si="92"/>
        <v>0.80407168625802283</v>
      </c>
      <c r="DE65" s="66">
        <f t="shared" si="93"/>
        <v>-0.75680131967701147</v>
      </c>
      <c r="DF65" s="66">
        <f t="shared" si="94"/>
        <v>-9.9270205725584398E-4</v>
      </c>
      <c r="DG65" s="67">
        <f t="shared" si="95"/>
        <v>0.46916473743824694</v>
      </c>
      <c r="DH65" s="67">
        <f t="shared" si="96"/>
        <v>0.99900779050842758</v>
      </c>
      <c r="DI65" s="66">
        <f t="shared" si="19"/>
        <v>1286.2806002643047</v>
      </c>
      <c r="DJ65" s="66">
        <f t="shared" si="97"/>
        <v>345.71983141249791</v>
      </c>
      <c r="DK65" s="66">
        <f t="shared" si="98"/>
        <v>1.5829333099036633</v>
      </c>
      <c r="DL65" s="66">
        <f t="shared" si="99"/>
        <v>0.80407168625802283</v>
      </c>
      <c r="DM65" s="66">
        <f t="shared" si="100"/>
        <v>-0.75680131967701147</v>
      </c>
      <c r="DN65" s="66">
        <f t="shared" si="101"/>
        <v>-9.9270205725584398E-4</v>
      </c>
      <c r="DO65" s="67">
        <f t="shared" si="102"/>
        <v>0.46916473743824694</v>
      </c>
      <c r="DP65" s="67">
        <f t="shared" si="103"/>
        <v>0.99900779050842758</v>
      </c>
      <c r="DQ65" s="66">
        <f t="shared" si="20"/>
        <v>1286.2806002643047</v>
      </c>
      <c r="DR65" s="66">
        <f t="shared" si="104"/>
        <v>345.71983141249791</v>
      </c>
      <c r="DS65" s="66">
        <f t="shared" si="105"/>
        <v>1.5829333099036633</v>
      </c>
      <c r="DT65" s="66">
        <f t="shared" si="106"/>
        <v>0.80407168625802283</v>
      </c>
      <c r="DU65" s="66">
        <f t="shared" si="107"/>
        <v>-0.75680131967701147</v>
      </c>
      <c r="DV65" s="66">
        <f t="shared" si="108"/>
        <v>-9.9270205725584398E-4</v>
      </c>
      <c r="DW65" s="67">
        <f t="shared" si="109"/>
        <v>0.46916473743824694</v>
      </c>
      <c r="DX65" s="67">
        <f t="shared" si="110"/>
        <v>0.99900779050842758</v>
      </c>
      <c r="DY65" s="66">
        <f t="shared" si="21"/>
        <v>1286.2806002643047</v>
      </c>
      <c r="DZ65" s="66">
        <f t="shared" si="111"/>
        <v>345.71983141249791</v>
      </c>
      <c r="EA65" s="66">
        <f t="shared" si="112"/>
        <v>1.5829333099036633</v>
      </c>
      <c r="EB65" s="66">
        <f t="shared" si="113"/>
        <v>0.80407168625802283</v>
      </c>
      <c r="EC65" s="66">
        <f t="shared" si="114"/>
        <v>-0.75680131967701147</v>
      </c>
      <c r="ED65" s="66">
        <f t="shared" si="115"/>
        <v>-9.9270205725584398E-4</v>
      </c>
      <c r="EE65" s="67">
        <f t="shared" si="116"/>
        <v>0.46916473743824694</v>
      </c>
      <c r="EF65" s="67">
        <f t="shared" si="117"/>
        <v>0.99900779050842758</v>
      </c>
      <c r="EG65" s="66">
        <f t="shared" si="22"/>
        <v>1286.2806002643047</v>
      </c>
      <c r="EH65" s="66">
        <f t="shared" si="118"/>
        <v>345.71983141249791</v>
      </c>
      <c r="EI65" s="66">
        <f t="shared" si="119"/>
        <v>1.5829333099036633</v>
      </c>
      <c r="EJ65" s="66">
        <f t="shared" si="120"/>
        <v>0.80407168625802283</v>
      </c>
      <c r="EK65" s="66">
        <f t="shared" si="121"/>
        <v>-0.75680131967701147</v>
      </c>
      <c r="EL65" s="66">
        <f t="shared" si="122"/>
        <v>-9.9270205725584398E-4</v>
      </c>
      <c r="EM65" s="67">
        <f t="shared" si="123"/>
        <v>0.46916473743824694</v>
      </c>
      <c r="EN65" s="67">
        <f t="shared" si="124"/>
        <v>0.99900779050842758</v>
      </c>
      <c r="EO65" s="66">
        <f t="shared" si="23"/>
        <v>1286.2806002643047</v>
      </c>
      <c r="EP65" s="66">
        <f t="shared" si="125"/>
        <v>345.71983141249791</v>
      </c>
      <c r="EQ65" s="66">
        <f t="shared" si="126"/>
        <v>1.5829333099036633</v>
      </c>
      <c r="ER65" s="66">
        <f t="shared" si="127"/>
        <v>0.80407168625802283</v>
      </c>
      <c r="ES65" s="66">
        <f t="shared" si="128"/>
        <v>-0.75680131967701147</v>
      </c>
      <c r="ET65" s="66">
        <f t="shared" si="129"/>
        <v>-9.9270205725584398E-4</v>
      </c>
      <c r="EU65" s="67">
        <f t="shared" si="130"/>
        <v>0.46916473743824694</v>
      </c>
      <c r="EV65" s="67">
        <f t="shared" si="131"/>
        <v>0.99900779050842758</v>
      </c>
      <c r="EW65" s="66">
        <f t="shared" si="24"/>
        <v>1.7240748594918885E-2</v>
      </c>
      <c r="EX65" s="66">
        <f t="shared" si="132"/>
        <v>72.569831412497933</v>
      </c>
      <c r="EY65" s="66">
        <f>IF(P59,S92,"")</f>
        <v>0.3</v>
      </c>
      <c r="EZ65" s="66">
        <f>IF(P59,EW92,"")</f>
        <v>0.28924094126576838</v>
      </c>
      <c r="FA65" s="66">
        <f>IF(P59,EX92,"")</f>
        <v>75.33411047282857</v>
      </c>
      <c r="FB65" s="16"/>
      <c r="FC65" s="16"/>
      <c r="FD65" s="16"/>
      <c r="FE65" s="16"/>
      <c r="FF65" s="16"/>
      <c r="FG65" s="16"/>
      <c r="FH65" s="16"/>
      <c r="FI65" s="16"/>
      <c r="FJ65" s="16"/>
    </row>
    <row r="66" spans="15:166" x14ac:dyDescent="0.25">
      <c r="O66" t="s">
        <v>8</v>
      </c>
      <c r="P66" s="51">
        <f>IF(P59,VLOOKUP($P$63,Dbk!$A$14:$AE$481,24),"")</f>
        <v>-35.93</v>
      </c>
      <c r="Q66" s="51">
        <f>IF(P59,VLOOKUP($Q$63,Dbk!$A$14:$AE$481,24),"")</f>
        <v>-46.16</v>
      </c>
      <c r="S66" s="50">
        <v>0.04</v>
      </c>
      <c r="T66" s="66">
        <f t="shared" si="25"/>
        <v>3.8883349950149554E-2</v>
      </c>
      <c r="U66" s="66">
        <f t="shared" si="26"/>
        <v>0.96111665004985047</v>
      </c>
      <c r="V66" s="66">
        <f t="shared" si="27"/>
        <v>3.8883349950149554E-2</v>
      </c>
      <c r="W66" s="66">
        <f t="shared" si="28"/>
        <v>0.96111665004985047</v>
      </c>
      <c r="X66" s="66">
        <f t="shared" si="29"/>
        <v>3.5969209237228836E-2</v>
      </c>
      <c r="Y66" s="66">
        <f t="shared" si="30"/>
        <v>0.96403079076277121</v>
      </c>
      <c r="Z66" s="56">
        <f t="shared" si="7"/>
        <v>345.01205340768615</v>
      </c>
      <c r="AA66" s="66">
        <f t="shared" si="31"/>
        <v>1.5844254418444583</v>
      </c>
      <c r="AB66" s="66">
        <f t="shared" si="32"/>
        <v>0.80371206108880422</v>
      </c>
      <c r="AC66" s="66">
        <f t="shared" si="33"/>
        <v>-0.7380013244474567</v>
      </c>
      <c r="AD66" s="66">
        <f t="shared" si="34"/>
        <v>-1.7580326692437573E-3</v>
      </c>
      <c r="AE66" s="67">
        <f t="shared" si="35"/>
        <v>0.47806846503939565</v>
      </c>
      <c r="AF66" s="67">
        <f t="shared" si="36"/>
        <v>0.99824351176500148</v>
      </c>
      <c r="AG66" s="66">
        <f t="shared" si="9"/>
        <v>1291.8216055649414</v>
      </c>
      <c r="AH66" s="66">
        <f t="shared" si="37"/>
        <v>345.86018866637551</v>
      </c>
      <c r="AI66" s="66">
        <f t="shared" si="38"/>
        <v>1.5826383020090622</v>
      </c>
      <c r="AJ66" s="66">
        <f t="shared" si="39"/>
        <v>0.8041428465839594</v>
      </c>
      <c r="AK66" s="66">
        <f t="shared" si="133"/>
        <v>-0.73544443448816654</v>
      </c>
      <c r="AL66" s="66">
        <f t="shared" si="134"/>
        <v>-1.7505567331092403E-3</v>
      </c>
      <c r="AM66" s="67">
        <f t="shared" si="135"/>
        <v>0.47929239756108877</v>
      </c>
      <c r="AN66" s="67">
        <f t="shared" si="136"/>
        <v>0.9982509745976379</v>
      </c>
      <c r="AO66" s="66">
        <f t="shared" si="10"/>
        <v>1292.3615820804655</v>
      </c>
      <c r="AP66" s="66">
        <f t="shared" si="40"/>
        <v>345.87384119805887</v>
      </c>
      <c r="AQ66" s="66">
        <f t="shared" si="41"/>
        <v>1.5826096223400181</v>
      </c>
      <c r="AR66" s="66">
        <f t="shared" si="42"/>
        <v>0.80414976559334117</v>
      </c>
      <c r="AS66" s="66">
        <f t="shared" si="137"/>
        <v>-0.73540340886611721</v>
      </c>
      <c r="AT66" s="66">
        <f t="shared" si="138"/>
        <v>-1.7504368530670417E-3</v>
      </c>
      <c r="AU66" s="67">
        <f t="shared" si="139"/>
        <v>0.47931206123319664</v>
      </c>
      <c r="AV66" s="67">
        <f t="shared" si="140"/>
        <v>0.99825109426801406</v>
      </c>
      <c r="AW66" s="66">
        <f t="shared" si="11"/>
        <v>1292.3702995182675</v>
      </c>
      <c r="AX66" s="66">
        <f t="shared" si="43"/>
        <v>345.87406156904166</v>
      </c>
      <c r="AY66" s="66">
        <f t="shared" si="44"/>
        <v>1.5826091594328215</v>
      </c>
      <c r="AZ66" s="66">
        <f t="shared" si="45"/>
        <v>0.80414987727185194</v>
      </c>
      <c r="BA66" s="66">
        <f t="shared" si="141"/>
        <v>-0.73540274668955075</v>
      </c>
      <c r="BB66" s="66">
        <f t="shared" si="142"/>
        <v>-1.7504349181548459E-3</v>
      </c>
      <c r="BC66" s="67">
        <f t="shared" si="46"/>
        <v>0.47931237862251669</v>
      </c>
      <c r="BD66" s="67">
        <f t="shared" si="47"/>
        <v>0.99825109619954222</v>
      </c>
      <c r="BE66" s="66">
        <f t="shared" si="12"/>
        <v>1292.3704402364631</v>
      </c>
      <c r="BF66" s="66">
        <f t="shared" si="48"/>
        <v>345.8740651262936</v>
      </c>
      <c r="BG66" s="66">
        <f t="shared" si="49"/>
        <v>1.5826091519605301</v>
      </c>
      <c r="BH66" s="66">
        <f t="shared" si="50"/>
        <v>0.80414987907457725</v>
      </c>
      <c r="BI66" s="66">
        <f t="shared" si="51"/>
        <v>-0.73540273600063455</v>
      </c>
      <c r="BJ66" s="66">
        <f t="shared" si="52"/>
        <v>-1.7504348869211081E-3</v>
      </c>
      <c r="BK66" s="67">
        <f t="shared" si="53"/>
        <v>0.47931238374584656</v>
      </c>
      <c r="BL66" s="67">
        <f t="shared" si="54"/>
        <v>0.99825109623072139</v>
      </c>
      <c r="BM66" s="66">
        <f t="shared" si="13"/>
        <v>1292.3704425079547</v>
      </c>
      <c r="BN66" s="66">
        <f t="shared" si="55"/>
        <v>345.87406518371523</v>
      </c>
      <c r="BO66" s="66">
        <f t="shared" si="56"/>
        <v>1.5826091518399115</v>
      </c>
      <c r="BP66" s="66">
        <f t="shared" si="57"/>
        <v>0.80414987910367719</v>
      </c>
      <c r="BQ66" s="66">
        <f t="shared" si="58"/>
        <v>-0.73540273582809368</v>
      </c>
      <c r="BR66" s="66">
        <f t="shared" si="59"/>
        <v>-1.7504348864169905E-3</v>
      </c>
      <c r="BS66" s="67">
        <f t="shared" si="60"/>
        <v>0.47931238382854752</v>
      </c>
      <c r="BT66" s="67">
        <f t="shared" si="61"/>
        <v>0.99825109623122454</v>
      </c>
      <c r="BU66" s="66">
        <f t="shared" si="14"/>
        <v>1292.3704425446219</v>
      </c>
      <c r="BV66" s="66">
        <f t="shared" si="62"/>
        <v>345.87406518464218</v>
      </c>
      <c r="BW66" s="66">
        <f t="shared" si="63"/>
        <v>1.5826091518379644</v>
      </c>
      <c r="BX66" s="66">
        <f t="shared" si="64"/>
        <v>0.80414987910414693</v>
      </c>
      <c r="BY66" s="66">
        <f t="shared" si="65"/>
        <v>-0.73540273582530802</v>
      </c>
      <c r="BZ66" s="66">
        <f t="shared" si="66"/>
        <v>-1.7504348864088373E-3</v>
      </c>
      <c r="CA66" s="67">
        <f t="shared" si="67"/>
        <v>0.47931238382988273</v>
      </c>
      <c r="CB66" s="67">
        <f t="shared" si="68"/>
        <v>0.99825109623123276</v>
      </c>
      <c r="CC66" s="66">
        <f t="shared" si="15"/>
        <v>1292.3704425452102</v>
      </c>
      <c r="CD66" s="66">
        <f t="shared" si="69"/>
        <v>345.87406518465701</v>
      </c>
      <c r="CE66" s="66">
        <f t="shared" si="70"/>
        <v>1.5826091518379333</v>
      </c>
      <c r="CF66" s="66">
        <f t="shared" si="71"/>
        <v>0.80414987910415436</v>
      </c>
      <c r="CG66" s="66">
        <f t="shared" si="72"/>
        <v>-0.73540273582526328</v>
      </c>
      <c r="CH66" s="66">
        <f t="shared" si="73"/>
        <v>-1.7504348864089483E-3</v>
      </c>
      <c r="CI66" s="67">
        <f t="shared" si="74"/>
        <v>0.47931238382990421</v>
      </c>
      <c r="CJ66" s="67">
        <f t="shared" si="75"/>
        <v>0.99825109623123265</v>
      </c>
      <c r="CK66" s="66">
        <f t="shared" si="16"/>
        <v>1292.370442545222</v>
      </c>
      <c r="CL66" s="66">
        <f t="shared" si="76"/>
        <v>345.87406518465735</v>
      </c>
      <c r="CM66" s="66">
        <f t="shared" si="77"/>
        <v>1.5826091518379326</v>
      </c>
      <c r="CN66" s="66">
        <f t="shared" si="78"/>
        <v>0.80414987910415459</v>
      </c>
      <c r="CO66" s="66">
        <f t="shared" si="79"/>
        <v>-0.7354027358252625</v>
      </c>
      <c r="CP66" s="66">
        <f t="shared" si="80"/>
        <v>-1.7504348864084765E-3</v>
      </c>
      <c r="CQ66" s="67">
        <f t="shared" si="81"/>
        <v>0.47931238382990454</v>
      </c>
      <c r="CR66" s="67">
        <f t="shared" si="82"/>
        <v>0.99825109623123309</v>
      </c>
      <c r="CS66" s="66">
        <f t="shared" si="17"/>
        <v>1292.3704425452215</v>
      </c>
      <c r="CT66" s="66">
        <f t="shared" si="83"/>
        <v>345.87406518465735</v>
      </c>
      <c r="CU66" s="66">
        <f t="shared" si="84"/>
        <v>1.5826091518379326</v>
      </c>
      <c r="CV66" s="66">
        <f t="shared" si="85"/>
        <v>0.80414987910415459</v>
      </c>
      <c r="CW66" s="66">
        <f t="shared" si="86"/>
        <v>-0.7354027358252625</v>
      </c>
      <c r="CX66" s="66">
        <f t="shared" si="87"/>
        <v>-1.7504348864084765E-3</v>
      </c>
      <c r="CY66" s="67">
        <f t="shared" si="88"/>
        <v>0.47931238382990454</v>
      </c>
      <c r="CZ66" s="67">
        <f t="shared" si="89"/>
        <v>0.99825109623123309</v>
      </c>
      <c r="DA66" s="66">
        <f t="shared" si="18"/>
        <v>1292.3704425452215</v>
      </c>
      <c r="DB66" s="66">
        <f t="shared" si="90"/>
        <v>345.87406518465735</v>
      </c>
      <c r="DC66" s="66">
        <f t="shared" si="91"/>
        <v>1.5826091518379326</v>
      </c>
      <c r="DD66" s="66">
        <f t="shared" si="92"/>
        <v>0.80414987910415459</v>
      </c>
      <c r="DE66" s="66">
        <f t="shared" si="93"/>
        <v>-0.7354027358252625</v>
      </c>
      <c r="DF66" s="66">
        <f t="shared" si="94"/>
        <v>-1.7504348864084765E-3</v>
      </c>
      <c r="DG66" s="67">
        <f t="shared" si="95"/>
        <v>0.47931238382990454</v>
      </c>
      <c r="DH66" s="67">
        <f t="shared" si="96"/>
        <v>0.99825109623123309</v>
      </c>
      <c r="DI66" s="66">
        <f t="shared" si="19"/>
        <v>1292.3704425452215</v>
      </c>
      <c r="DJ66" s="66">
        <f t="shared" si="97"/>
        <v>345.87406518465735</v>
      </c>
      <c r="DK66" s="66">
        <f t="shared" si="98"/>
        <v>1.5826091518379326</v>
      </c>
      <c r="DL66" s="66">
        <f t="shared" si="99"/>
        <v>0.80414987910415459</v>
      </c>
      <c r="DM66" s="66">
        <f t="shared" si="100"/>
        <v>-0.7354027358252625</v>
      </c>
      <c r="DN66" s="66">
        <f t="shared" si="101"/>
        <v>-1.7504348864084765E-3</v>
      </c>
      <c r="DO66" s="67">
        <f t="shared" si="102"/>
        <v>0.47931238382990454</v>
      </c>
      <c r="DP66" s="67">
        <f t="shared" si="103"/>
        <v>0.99825109623123309</v>
      </c>
      <c r="DQ66" s="66">
        <f t="shared" si="20"/>
        <v>1292.3704425452215</v>
      </c>
      <c r="DR66" s="66">
        <f t="shared" si="104"/>
        <v>345.87406518465735</v>
      </c>
      <c r="DS66" s="66">
        <f t="shared" si="105"/>
        <v>1.5826091518379326</v>
      </c>
      <c r="DT66" s="66">
        <f t="shared" si="106"/>
        <v>0.80414987910415459</v>
      </c>
      <c r="DU66" s="66">
        <f t="shared" si="107"/>
        <v>-0.7354027358252625</v>
      </c>
      <c r="DV66" s="66">
        <f t="shared" si="108"/>
        <v>-1.7504348864084765E-3</v>
      </c>
      <c r="DW66" s="67">
        <f t="shared" si="109"/>
        <v>0.47931238382990454</v>
      </c>
      <c r="DX66" s="67">
        <f t="shared" si="110"/>
        <v>0.99825109623123309</v>
      </c>
      <c r="DY66" s="66">
        <f t="shared" si="21"/>
        <v>1292.3704425452215</v>
      </c>
      <c r="DZ66" s="66">
        <f t="shared" si="111"/>
        <v>345.87406518465735</v>
      </c>
      <c r="EA66" s="66">
        <f t="shared" si="112"/>
        <v>1.5826091518379326</v>
      </c>
      <c r="EB66" s="66">
        <f t="shared" si="113"/>
        <v>0.80414987910415459</v>
      </c>
      <c r="EC66" s="66">
        <f t="shared" si="114"/>
        <v>-0.7354027358252625</v>
      </c>
      <c r="ED66" s="66">
        <f t="shared" si="115"/>
        <v>-1.7504348864084765E-3</v>
      </c>
      <c r="EE66" s="67">
        <f t="shared" si="116"/>
        <v>0.47931238382990454</v>
      </c>
      <c r="EF66" s="67">
        <f t="shared" si="117"/>
        <v>0.99825109623123309</v>
      </c>
      <c r="EG66" s="66">
        <f t="shared" si="22"/>
        <v>1292.3704425452215</v>
      </c>
      <c r="EH66" s="66">
        <f t="shared" si="118"/>
        <v>345.87406518465735</v>
      </c>
      <c r="EI66" s="66">
        <f t="shared" si="119"/>
        <v>1.5826091518379326</v>
      </c>
      <c r="EJ66" s="66">
        <f t="shared" si="120"/>
        <v>0.80414987910415459</v>
      </c>
      <c r="EK66" s="66">
        <f t="shared" si="121"/>
        <v>-0.7354027358252625</v>
      </c>
      <c r="EL66" s="66">
        <f t="shared" si="122"/>
        <v>-1.7504348864084765E-3</v>
      </c>
      <c r="EM66" s="67">
        <f t="shared" si="123"/>
        <v>0.47931238382990454</v>
      </c>
      <c r="EN66" s="67">
        <f t="shared" si="124"/>
        <v>0.99825109623123309</v>
      </c>
      <c r="EO66" s="66">
        <f t="shared" si="23"/>
        <v>1292.3704425452215</v>
      </c>
      <c r="EP66" s="66">
        <f t="shared" si="125"/>
        <v>345.87406518465735</v>
      </c>
      <c r="EQ66" s="66">
        <f t="shared" si="126"/>
        <v>1.5826091518379326</v>
      </c>
      <c r="ER66" s="66">
        <f t="shared" si="127"/>
        <v>0.80414987910415459</v>
      </c>
      <c r="ES66" s="66">
        <f t="shared" si="128"/>
        <v>-0.7354027358252625</v>
      </c>
      <c r="ET66" s="66">
        <f t="shared" si="129"/>
        <v>-1.7504348864084765E-3</v>
      </c>
      <c r="EU66" s="67">
        <f t="shared" si="130"/>
        <v>0.47931238382990454</v>
      </c>
      <c r="EV66" s="67">
        <f t="shared" si="131"/>
        <v>0.99825109623123309</v>
      </c>
      <c r="EW66" s="66">
        <f t="shared" si="24"/>
        <v>2.3596057167485113E-2</v>
      </c>
      <c r="EX66" s="66">
        <f t="shared" si="132"/>
        <v>72.724065184657377</v>
      </c>
      <c r="EY66" s="66">
        <f>IF(P59,S102,"")</f>
        <v>0.4</v>
      </c>
      <c r="EZ66" s="66">
        <f>IF(P59,EW102,"")</f>
        <v>0.42491344605927756</v>
      </c>
      <c r="FA66" s="66">
        <f>IF(P59,EX102,"")</f>
        <v>75.213003987891398</v>
      </c>
      <c r="FB66" s="16"/>
      <c r="FC66" s="16"/>
      <c r="FD66" s="16"/>
      <c r="FE66" s="16"/>
      <c r="FF66" s="16"/>
      <c r="FG66" s="16"/>
      <c r="FH66" s="16"/>
      <c r="FI66" s="16"/>
      <c r="FJ66" s="16"/>
    </row>
    <row r="67" spans="15:166" x14ac:dyDescent="0.25">
      <c r="O67" t="s">
        <v>562</v>
      </c>
      <c r="P67" s="51">
        <f>IF(P59,VLOOKUP($P$63,Dbk!$A$14:$AE$481,6),"")</f>
        <v>508.1</v>
      </c>
      <c r="Q67" s="51">
        <f>IF(P59,VLOOKUP($Q$63,Dbk!$A$14:$AE$481,6),"")</f>
        <v>536.4</v>
      </c>
      <c r="S67" s="50">
        <v>0.05</v>
      </c>
      <c r="T67" s="66">
        <f t="shared" si="25"/>
        <v>4.8618325368792854E-2</v>
      </c>
      <c r="U67" s="66">
        <f t="shared" si="26"/>
        <v>0.95138167463120715</v>
      </c>
      <c r="V67" s="66">
        <f t="shared" si="27"/>
        <v>4.8618325368792854E-2</v>
      </c>
      <c r="W67" s="66">
        <f t="shared" si="28"/>
        <v>0.95138167463120715</v>
      </c>
      <c r="X67" s="66">
        <f t="shared" si="29"/>
        <v>4.5008756567425569E-2</v>
      </c>
      <c r="Y67" s="66">
        <f t="shared" si="30"/>
        <v>0.95499124343257447</v>
      </c>
      <c r="Z67" s="56">
        <f t="shared" si="7"/>
        <v>344.95189538039853</v>
      </c>
      <c r="AA67" s="66">
        <f t="shared" si="31"/>
        <v>1.5845526138485224</v>
      </c>
      <c r="AB67" s="66">
        <f t="shared" si="32"/>
        <v>0.80368143391381996</v>
      </c>
      <c r="AC67" s="66">
        <f t="shared" si="33"/>
        <v>-0.71761536282198557</v>
      </c>
      <c r="AD67" s="66">
        <f t="shared" si="34"/>
        <v>-2.7275269101152966E-3</v>
      </c>
      <c r="AE67" s="67">
        <f t="shared" si="35"/>
        <v>0.48791436854375686</v>
      </c>
      <c r="AF67" s="67">
        <f t="shared" si="36"/>
        <v>0.99727618941185014</v>
      </c>
      <c r="AG67" s="66">
        <f t="shared" si="9"/>
        <v>1297.7747480307396</v>
      </c>
      <c r="AH67" s="66">
        <f t="shared" si="37"/>
        <v>346.01045717012875</v>
      </c>
      <c r="AI67" s="66">
        <f t="shared" si="38"/>
        <v>1.5823227884421873</v>
      </c>
      <c r="AJ67" s="66">
        <f t="shared" si="39"/>
        <v>0.80421897483797877</v>
      </c>
      <c r="AK67" s="66">
        <f t="shared" si="133"/>
        <v>-0.71453269800521335</v>
      </c>
      <c r="AL67" s="66">
        <f t="shared" si="134"/>
        <v>-2.7131350047771702E-3</v>
      </c>
      <c r="AM67" s="67">
        <f t="shared" si="135"/>
        <v>0.48942076566705184</v>
      </c>
      <c r="AN67" s="67">
        <f t="shared" si="136"/>
        <v>0.99729054221964608</v>
      </c>
      <c r="AO67" s="66">
        <f t="shared" si="10"/>
        <v>1298.417088571726</v>
      </c>
      <c r="AP67" s="66">
        <f t="shared" si="40"/>
        <v>346.02663851953912</v>
      </c>
      <c r="AQ67" s="66">
        <f t="shared" si="41"/>
        <v>1.5822888331167517</v>
      </c>
      <c r="AR67" s="66">
        <f t="shared" si="42"/>
        <v>0.80422716903594915</v>
      </c>
      <c r="AS67" s="66">
        <f t="shared" si="137"/>
        <v>-0.71448576445533241</v>
      </c>
      <c r="AT67" s="66">
        <f t="shared" si="138"/>
        <v>-2.7129160531555452E-3</v>
      </c>
      <c r="AU67" s="67">
        <f t="shared" si="139"/>
        <v>0.48944373646001627</v>
      </c>
      <c r="AV67" s="67">
        <f t="shared" si="140"/>
        <v>0.99729076057805144</v>
      </c>
      <c r="AW67" s="66">
        <f t="shared" si="11"/>
        <v>1298.4269457791206</v>
      </c>
      <c r="AX67" s="66">
        <f t="shared" si="43"/>
        <v>346.02688678551891</v>
      </c>
      <c r="AY67" s="66">
        <f t="shared" si="44"/>
        <v>1.5822883121799727</v>
      </c>
      <c r="AZ67" s="66">
        <f t="shared" si="45"/>
        <v>0.80422729475194887</v>
      </c>
      <c r="BA67" s="66">
        <f t="shared" si="141"/>
        <v>-0.7144850444108819</v>
      </c>
      <c r="BB67" s="66">
        <f t="shared" si="142"/>
        <v>-2.7129126940854398E-3</v>
      </c>
      <c r="BC67" s="67">
        <f t="shared" si="46"/>
        <v>0.48944408888138941</v>
      </c>
      <c r="BD67" s="67">
        <f t="shared" si="47"/>
        <v>0.99729076392802096</v>
      </c>
      <c r="BE67" s="66">
        <f t="shared" si="12"/>
        <v>1298.4270970244318</v>
      </c>
      <c r="BF67" s="66">
        <f t="shared" si="48"/>
        <v>346.02689059480781</v>
      </c>
      <c r="BG67" s="66">
        <f t="shared" si="49"/>
        <v>1.5822883041869449</v>
      </c>
      <c r="BH67" s="66">
        <f t="shared" si="50"/>
        <v>0.80422729668088111</v>
      </c>
      <c r="BI67" s="66">
        <f t="shared" si="51"/>
        <v>-0.71448503336283276</v>
      </c>
      <c r="BJ67" s="66">
        <f t="shared" si="52"/>
        <v>-2.7129126425454314E-3</v>
      </c>
      <c r="BK67" s="67">
        <f t="shared" si="53"/>
        <v>0.48944409428879182</v>
      </c>
      <c r="BL67" s="67">
        <f t="shared" si="54"/>
        <v>0.9972907639794214</v>
      </c>
      <c r="BM67" s="66">
        <f t="shared" si="13"/>
        <v>1298.4270993450755</v>
      </c>
      <c r="BN67" s="66">
        <f t="shared" si="55"/>
        <v>346.02689065325598</v>
      </c>
      <c r="BO67" s="66">
        <f t="shared" si="56"/>
        <v>1.582288304064303</v>
      </c>
      <c r="BP67" s="66">
        <f t="shared" si="57"/>
        <v>0.80422729671047788</v>
      </c>
      <c r="BQ67" s="66">
        <f t="shared" si="58"/>
        <v>-0.71448503319331591</v>
      </c>
      <c r="BR67" s="66">
        <f t="shared" si="59"/>
        <v>-2.7129126417542726E-3</v>
      </c>
      <c r="BS67" s="67">
        <f t="shared" si="60"/>
        <v>0.48944409437176084</v>
      </c>
      <c r="BT67" s="67">
        <f t="shared" si="61"/>
        <v>0.99729076398021033</v>
      </c>
      <c r="BU67" s="66">
        <f t="shared" si="14"/>
        <v>1298.4270993806851</v>
      </c>
      <c r="BV67" s="66">
        <f t="shared" si="62"/>
        <v>346.02689065415279</v>
      </c>
      <c r="BW67" s="66">
        <f t="shared" si="63"/>
        <v>1.5822883040624212</v>
      </c>
      <c r="BX67" s="66">
        <f t="shared" si="64"/>
        <v>0.80422729671093196</v>
      </c>
      <c r="BY67" s="66">
        <f t="shared" si="65"/>
        <v>-0.71448503319071477</v>
      </c>
      <c r="BZ67" s="66">
        <f t="shared" si="66"/>
        <v>-2.7129126417421434E-3</v>
      </c>
      <c r="CA67" s="67">
        <f t="shared" si="67"/>
        <v>0.48944409437303393</v>
      </c>
      <c r="CB67" s="67">
        <f t="shared" si="68"/>
        <v>0.99729076398022243</v>
      </c>
      <c r="CC67" s="66">
        <f t="shared" si="15"/>
        <v>1298.4270993812274</v>
      </c>
      <c r="CD67" s="66">
        <f t="shared" si="69"/>
        <v>346.02689065416649</v>
      </c>
      <c r="CE67" s="66">
        <f t="shared" si="70"/>
        <v>1.5822883040623925</v>
      </c>
      <c r="CF67" s="66">
        <f t="shared" si="71"/>
        <v>0.80422729671093884</v>
      </c>
      <c r="CG67" s="66">
        <f t="shared" si="72"/>
        <v>-0.71448503319067491</v>
      </c>
      <c r="CH67" s="66">
        <f t="shared" si="73"/>
        <v>-2.7129126417421157E-3</v>
      </c>
      <c r="CI67" s="67">
        <f t="shared" si="74"/>
        <v>0.48944409437305342</v>
      </c>
      <c r="CJ67" s="67">
        <f t="shared" si="75"/>
        <v>0.99729076398022254</v>
      </c>
      <c r="CK67" s="66">
        <f t="shared" si="16"/>
        <v>1298.4270993812395</v>
      </c>
      <c r="CL67" s="66">
        <f t="shared" si="76"/>
        <v>346.02689065416678</v>
      </c>
      <c r="CM67" s="66">
        <f t="shared" si="77"/>
        <v>1.5822883040623918</v>
      </c>
      <c r="CN67" s="66">
        <f t="shared" si="78"/>
        <v>0.80422729671093907</v>
      </c>
      <c r="CO67" s="66">
        <f t="shared" si="79"/>
        <v>-0.71448503319067402</v>
      </c>
      <c r="CP67" s="66">
        <f t="shared" si="80"/>
        <v>-2.7129126417421989E-3</v>
      </c>
      <c r="CQ67" s="67">
        <f t="shared" si="81"/>
        <v>0.48944409437305386</v>
      </c>
      <c r="CR67" s="67">
        <f t="shared" si="82"/>
        <v>0.99729076398022243</v>
      </c>
      <c r="CS67" s="66">
        <f t="shared" si="17"/>
        <v>1298.427099381237</v>
      </c>
      <c r="CT67" s="66">
        <f t="shared" si="83"/>
        <v>346.02689065416672</v>
      </c>
      <c r="CU67" s="66">
        <f t="shared" si="84"/>
        <v>1.5822883040623921</v>
      </c>
      <c r="CV67" s="66">
        <f t="shared" si="85"/>
        <v>0.80422729671093895</v>
      </c>
      <c r="CW67" s="66">
        <f t="shared" si="86"/>
        <v>-0.71448503319067447</v>
      </c>
      <c r="CX67" s="66">
        <f t="shared" si="87"/>
        <v>-2.7129126417421712E-3</v>
      </c>
      <c r="CY67" s="67">
        <f t="shared" si="88"/>
        <v>0.48944409437305364</v>
      </c>
      <c r="CZ67" s="67">
        <f t="shared" si="89"/>
        <v>0.99729076398022243</v>
      </c>
      <c r="DA67" s="66">
        <f t="shared" si="18"/>
        <v>1298.4270993812395</v>
      </c>
      <c r="DB67" s="66">
        <f t="shared" si="90"/>
        <v>346.02689065416678</v>
      </c>
      <c r="DC67" s="66">
        <f t="shared" si="91"/>
        <v>1.5822883040623918</v>
      </c>
      <c r="DD67" s="66">
        <f t="shared" si="92"/>
        <v>0.80422729671093907</v>
      </c>
      <c r="DE67" s="66">
        <f t="shared" si="93"/>
        <v>-0.71448503319067402</v>
      </c>
      <c r="DF67" s="66">
        <f t="shared" si="94"/>
        <v>-2.7129126417421989E-3</v>
      </c>
      <c r="DG67" s="67">
        <f t="shared" si="95"/>
        <v>0.48944409437305386</v>
      </c>
      <c r="DH67" s="67">
        <f t="shared" si="96"/>
        <v>0.99729076398022243</v>
      </c>
      <c r="DI67" s="66">
        <f t="shared" si="19"/>
        <v>1298.427099381237</v>
      </c>
      <c r="DJ67" s="66">
        <f t="shared" si="97"/>
        <v>346.02689065416672</v>
      </c>
      <c r="DK67" s="66">
        <f t="shared" si="98"/>
        <v>1.5822883040623921</v>
      </c>
      <c r="DL67" s="66">
        <f t="shared" si="99"/>
        <v>0.80422729671093895</v>
      </c>
      <c r="DM67" s="66">
        <f t="shared" si="100"/>
        <v>-0.71448503319067447</v>
      </c>
      <c r="DN67" s="66">
        <f t="shared" si="101"/>
        <v>-2.7129126417421712E-3</v>
      </c>
      <c r="DO67" s="67">
        <f t="shared" si="102"/>
        <v>0.48944409437305364</v>
      </c>
      <c r="DP67" s="67">
        <f t="shared" si="103"/>
        <v>0.99729076398022243</v>
      </c>
      <c r="DQ67" s="66">
        <f t="shared" si="20"/>
        <v>1298.4270993812395</v>
      </c>
      <c r="DR67" s="66">
        <f t="shared" si="104"/>
        <v>346.02689065416678</v>
      </c>
      <c r="DS67" s="66">
        <f t="shared" si="105"/>
        <v>1.5822883040623918</v>
      </c>
      <c r="DT67" s="66">
        <f t="shared" si="106"/>
        <v>0.80422729671093907</v>
      </c>
      <c r="DU67" s="66">
        <f t="shared" si="107"/>
        <v>-0.71448503319067402</v>
      </c>
      <c r="DV67" s="66">
        <f t="shared" si="108"/>
        <v>-2.7129126417421989E-3</v>
      </c>
      <c r="DW67" s="67">
        <f t="shared" si="109"/>
        <v>0.48944409437305386</v>
      </c>
      <c r="DX67" s="67">
        <f t="shared" si="110"/>
        <v>0.99729076398022243</v>
      </c>
      <c r="DY67" s="66">
        <f t="shared" si="21"/>
        <v>1298.427099381237</v>
      </c>
      <c r="DZ67" s="66">
        <f t="shared" si="111"/>
        <v>346.02689065416672</v>
      </c>
      <c r="EA67" s="66">
        <f t="shared" si="112"/>
        <v>1.5822883040623921</v>
      </c>
      <c r="EB67" s="66">
        <f t="shared" si="113"/>
        <v>0.80422729671093895</v>
      </c>
      <c r="EC67" s="66">
        <f t="shared" si="114"/>
        <v>-0.71448503319067447</v>
      </c>
      <c r="ED67" s="66">
        <f t="shared" si="115"/>
        <v>-2.7129126417421712E-3</v>
      </c>
      <c r="EE67" s="67">
        <f t="shared" si="116"/>
        <v>0.48944409437305364</v>
      </c>
      <c r="EF67" s="67">
        <f t="shared" si="117"/>
        <v>0.99729076398022243</v>
      </c>
      <c r="EG67" s="66">
        <f t="shared" si="22"/>
        <v>1298.4270993812395</v>
      </c>
      <c r="EH67" s="66">
        <f t="shared" si="118"/>
        <v>346.02689065416678</v>
      </c>
      <c r="EI67" s="66">
        <f t="shared" si="119"/>
        <v>1.5822883040623918</v>
      </c>
      <c r="EJ67" s="66">
        <f t="shared" si="120"/>
        <v>0.80422729671093907</v>
      </c>
      <c r="EK67" s="66">
        <f t="shared" si="121"/>
        <v>-0.71448503319067402</v>
      </c>
      <c r="EL67" s="66">
        <f t="shared" si="122"/>
        <v>-2.7129126417421989E-3</v>
      </c>
      <c r="EM67" s="67">
        <f t="shared" si="123"/>
        <v>0.48944409437305386</v>
      </c>
      <c r="EN67" s="67">
        <f t="shared" si="124"/>
        <v>0.99729076398022243</v>
      </c>
      <c r="EO67" s="66">
        <f t="shared" si="23"/>
        <v>1298.427099381237</v>
      </c>
      <c r="EP67" s="66">
        <f t="shared" si="125"/>
        <v>346.02689065416672</v>
      </c>
      <c r="EQ67" s="66">
        <f t="shared" si="126"/>
        <v>1.5822883040623921</v>
      </c>
      <c r="ER67" s="66">
        <f t="shared" si="127"/>
        <v>0.80422729671093895</v>
      </c>
      <c r="ES67" s="66">
        <f t="shared" si="128"/>
        <v>-0.71448503319067447</v>
      </c>
      <c r="ET67" s="66">
        <f t="shared" si="129"/>
        <v>-2.7129126417421712E-3</v>
      </c>
      <c r="EU67" s="67">
        <f t="shared" si="130"/>
        <v>0.48944409437305364</v>
      </c>
      <c r="EV67" s="67">
        <f t="shared" si="131"/>
        <v>0.99729076398022243</v>
      </c>
      <c r="EW67" s="66">
        <f t="shared" si="24"/>
        <v>3.0259688273799972E-2</v>
      </c>
      <c r="EX67" s="66">
        <f t="shared" si="132"/>
        <v>72.876890654166743</v>
      </c>
      <c r="EY67" s="66">
        <f>IF(P59,S112,"")</f>
        <v>0.5</v>
      </c>
      <c r="EZ67" s="66">
        <f>IF(P59,EW112,"")</f>
        <v>0.56052476494697645</v>
      </c>
      <c r="FA67" s="66">
        <f>IF(P59,EX112,"")</f>
        <v>74.442223174902097</v>
      </c>
      <c r="FB67" s="16"/>
      <c r="FC67" s="16"/>
      <c r="FD67" s="16"/>
      <c r="FE67" s="16"/>
      <c r="FF67" s="16"/>
      <c r="FG67" s="16"/>
      <c r="FH67" s="16"/>
      <c r="FI67" s="16"/>
      <c r="FJ67" s="16"/>
    </row>
    <row r="68" spans="15:166" x14ac:dyDescent="0.25">
      <c r="O68" t="s">
        <v>563</v>
      </c>
      <c r="P68" s="51">
        <f>IF(P59,VLOOKUP($P$63,Dbk!$A$14:$AE$481,7)*1.01325,"")</f>
        <v>47.014800000000001</v>
      </c>
      <c r="Q68" s="51">
        <f>IF(P59,VLOOKUP($Q$63,Dbk!$A$14:$AE$481,7)*1.01325,"")</f>
        <v>54.715499999999999</v>
      </c>
      <c r="S68" s="50">
        <v>0.06</v>
      </c>
      <c r="T68" s="66">
        <f t="shared" si="25"/>
        <v>5.8358965832571282E-2</v>
      </c>
      <c r="U68" s="66">
        <f t="shared" si="26"/>
        <v>0.94164103416742873</v>
      </c>
      <c r="V68" s="66">
        <f t="shared" si="27"/>
        <v>5.8358965832571282E-2</v>
      </c>
      <c r="W68" s="66">
        <f t="shared" si="28"/>
        <v>0.94164103416742873</v>
      </c>
      <c r="X68" s="66">
        <f t="shared" si="29"/>
        <v>5.406732117812061E-2</v>
      </c>
      <c r="Y68" s="66">
        <f t="shared" si="30"/>
        <v>0.94593267882187937</v>
      </c>
      <c r="Z68" s="56">
        <f t="shared" si="7"/>
        <v>344.89173735311084</v>
      </c>
      <c r="AA68" s="66">
        <f t="shared" si="31"/>
        <v>1.5846798404294011</v>
      </c>
      <c r="AB68" s="66">
        <f t="shared" si="32"/>
        <v>0.80365079722221988</v>
      </c>
      <c r="AC68" s="66">
        <f t="shared" si="33"/>
        <v>-0.69765644388360992</v>
      </c>
      <c r="AD68" s="66">
        <f t="shared" si="34"/>
        <v>-3.9000105875541535E-3</v>
      </c>
      <c r="AE68" s="67">
        <f t="shared" si="35"/>
        <v>0.49775044406996183</v>
      </c>
      <c r="AF68" s="67">
        <f t="shared" si="36"/>
        <v>0.99610758457678872</v>
      </c>
      <c r="AG68" s="66">
        <f t="shared" si="9"/>
        <v>1303.6940107832825</v>
      </c>
      <c r="AH68" s="66">
        <f t="shared" si="37"/>
        <v>346.15933215367346</v>
      </c>
      <c r="AI68" s="66">
        <f t="shared" si="38"/>
        <v>1.5820105328809928</v>
      </c>
      <c r="AJ68" s="66">
        <f t="shared" si="39"/>
        <v>0.80429433903358938</v>
      </c>
      <c r="AK68" s="66">
        <f t="shared" si="133"/>
        <v>-0.69409125124323989</v>
      </c>
      <c r="AL68" s="66">
        <f t="shared" si="134"/>
        <v>-3.8755112755003707E-3</v>
      </c>
      <c r="AM68" s="67">
        <f t="shared" si="135"/>
        <v>0.49952818740561455</v>
      </c>
      <c r="AN68" s="67">
        <f t="shared" si="136"/>
        <v>0.99613198882628495</v>
      </c>
      <c r="AO68" s="66">
        <f t="shared" si="10"/>
        <v>1304.4238805721425</v>
      </c>
      <c r="AP68" s="66">
        <f t="shared" si="40"/>
        <v>346.17765210272916</v>
      </c>
      <c r="AQ68" s="66">
        <f t="shared" si="41"/>
        <v>1.5819721307976984</v>
      </c>
      <c r="AR68" s="66">
        <f t="shared" si="42"/>
        <v>0.80430360905314346</v>
      </c>
      <c r="AS68" s="66">
        <f t="shared" si="137"/>
        <v>-0.69403997031363129</v>
      </c>
      <c r="AT68" s="66">
        <f t="shared" si="138"/>
        <v>-3.8751592011201097E-3</v>
      </c>
      <c r="AU68" s="67">
        <f t="shared" si="139"/>
        <v>0.49955380433225471</v>
      </c>
      <c r="AV68" s="67">
        <f t="shared" si="140"/>
        <v>0.99613233953889924</v>
      </c>
      <c r="AW68" s="66">
        <f t="shared" si="11"/>
        <v>1304.4344820912493</v>
      </c>
      <c r="AX68" s="66">
        <f t="shared" si="43"/>
        <v>346.17791814441927</v>
      </c>
      <c r="AY68" s="66">
        <f t="shared" si="44"/>
        <v>1.5819715731607311</v>
      </c>
      <c r="AZ68" s="66">
        <f t="shared" si="45"/>
        <v>0.80430374366561819</v>
      </c>
      <c r="BA68" s="66">
        <f t="shared" si="141"/>
        <v>-0.69403922566489085</v>
      </c>
      <c r="BB68" s="66">
        <f t="shared" si="142"/>
        <v>-3.8751540887259212E-3</v>
      </c>
      <c r="BC68" s="67">
        <f t="shared" si="46"/>
        <v>0.49955417632450438</v>
      </c>
      <c r="BD68" s="67">
        <f t="shared" si="47"/>
        <v>0.99613234463152045</v>
      </c>
      <c r="BE68" s="66">
        <f t="shared" si="12"/>
        <v>1304.4346360571681</v>
      </c>
      <c r="BF68" s="66">
        <f t="shared" si="48"/>
        <v>346.17792200813159</v>
      </c>
      <c r="BG68" s="66">
        <f t="shared" si="49"/>
        <v>1.5819715650622006</v>
      </c>
      <c r="BH68" s="66">
        <f t="shared" si="50"/>
        <v>0.80430374562058815</v>
      </c>
      <c r="BI68" s="66">
        <f t="shared" si="51"/>
        <v>-0.69403921485039932</v>
      </c>
      <c r="BJ68" s="66">
        <f t="shared" si="52"/>
        <v>-3.8751540144787433E-3</v>
      </c>
      <c r="BK68" s="67">
        <f t="shared" si="53"/>
        <v>0.49955418172692884</v>
      </c>
      <c r="BL68" s="67">
        <f t="shared" si="54"/>
        <v>0.99613234470548051</v>
      </c>
      <c r="BM68" s="66">
        <f t="shared" si="13"/>
        <v>1304.434638293211</v>
      </c>
      <c r="BN68" s="66">
        <f t="shared" si="55"/>
        <v>346.17792206424417</v>
      </c>
      <c r="BO68" s="66">
        <f t="shared" si="56"/>
        <v>1.5819715649445858</v>
      </c>
      <c r="BP68" s="66">
        <f t="shared" si="57"/>
        <v>0.80430374564898011</v>
      </c>
      <c r="BQ68" s="66">
        <f t="shared" si="58"/>
        <v>-0.69403921469334073</v>
      </c>
      <c r="BR68" s="66">
        <f t="shared" si="59"/>
        <v>-3.8751540134005502E-3</v>
      </c>
      <c r="BS68" s="67">
        <f t="shared" si="60"/>
        <v>0.49955418180538813</v>
      </c>
      <c r="BT68" s="67">
        <f t="shared" si="61"/>
        <v>0.99613234470655454</v>
      </c>
      <c r="BU68" s="66">
        <f t="shared" si="14"/>
        <v>1304.4346383256825</v>
      </c>
      <c r="BV68" s="66">
        <f t="shared" si="62"/>
        <v>346.17792206505902</v>
      </c>
      <c r="BW68" s="66">
        <f t="shared" si="63"/>
        <v>1.5819715649428778</v>
      </c>
      <c r="BX68" s="66">
        <f t="shared" si="64"/>
        <v>0.80430374564939244</v>
      </c>
      <c r="BY68" s="66">
        <f t="shared" si="65"/>
        <v>-0.69403921469105978</v>
      </c>
      <c r="BZ68" s="66">
        <f t="shared" si="66"/>
        <v>-3.8751540133848267E-3</v>
      </c>
      <c r="CA68" s="67">
        <f t="shared" si="67"/>
        <v>0.49955418180652755</v>
      </c>
      <c r="CB68" s="67">
        <f t="shared" si="68"/>
        <v>0.99613234470657019</v>
      </c>
      <c r="CC68" s="66">
        <f t="shared" si="15"/>
        <v>1304.4346383261566</v>
      </c>
      <c r="CD68" s="66">
        <f t="shared" si="69"/>
        <v>346.17792206507096</v>
      </c>
      <c r="CE68" s="66">
        <f t="shared" si="70"/>
        <v>1.5819715649428527</v>
      </c>
      <c r="CF68" s="66">
        <f t="shared" si="71"/>
        <v>0.80430374564939844</v>
      </c>
      <c r="CG68" s="66">
        <f t="shared" si="72"/>
        <v>-0.69403921469102636</v>
      </c>
      <c r="CH68" s="66">
        <f t="shared" si="73"/>
        <v>-3.8751540133843826E-3</v>
      </c>
      <c r="CI68" s="67">
        <f t="shared" si="74"/>
        <v>0.49955418180654426</v>
      </c>
      <c r="CJ68" s="67">
        <f t="shared" si="75"/>
        <v>0.99613234470657064</v>
      </c>
      <c r="CK68" s="66">
        <f t="shared" si="16"/>
        <v>1304.4346383261613</v>
      </c>
      <c r="CL68" s="66">
        <f t="shared" si="76"/>
        <v>346.17792206507107</v>
      </c>
      <c r="CM68" s="66">
        <f t="shared" si="77"/>
        <v>1.5819715649428525</v>
      </c>
      <c r="CN68" s="66">
        <f t="shared" si="78"/>
        <v>0.80430374564939855</v>
      </c>
      <c r="CO68" s="66">
        <f t="shared" si="79"/>
        <v>-0.69403921469102614</v>
      </c>
      <c r="CP68" s="66">
        <f t="shared" si="80"/>
        <v>-3.8751540133844103E-3</v>
      </c>
      <c r="CQ68" s="67">
        <f t="shared" si="81"/>
        <v>0.49955418180654437</v>
      </c>
      <c r="CR68" s="67">
        <f t="shared" si="82"/>
        <v>0.99613234470657053</v>
      </c>
      <c r="CS68" s="66">
        <f t="shared" si="17"/>
        <v>1304.4346383261632</v>
      </c>
      <c r="CT68" s="66">
        <f t="shared" si="83"/>
        <v>346.17792206507107</v>
      </c>
      <c r="CU68" s="66">
        <f t="shared" si="84"/>
        <v>1.5819715649428525</v>
      </c>
      <c r="CV68" s="66">
        <f t="shared" si="85"/>
        <v>0.80430374564939855</v>
      </c>
      <c r="CW68" s="66">
        <f t="shared" si="86"/>
        <v>-0.69403921469102614</v>
      </c>
      <c r="CX68" s="66">
        <f t="shared" si="87"/>
        <v>-3.8751540133844103E-3</v>
      </c>
      <c r="CY68" s="67">
        <f t="shared" si="88"/>
        <v>0.49955418180654437</v>
      </c>
      <c r="CZ68" s="67">
        <f t="shared" si="89"/>
        <v>0.99613234470657053</v>
      </c>
      <c r="DA68" s="66">
        <f t="shared" si="18"/>
        <v>1304.4346383261632</v>
      </c>
      <c r="DB68" s="66">
        <f t="shared" si="90"/>
        <v>346.17792206507107</v>
      </c>
      <c r="DC68" s="66">
        <f t="shared" si="91"/>
        <v>1.5819715649428525</v>
      </c>
      <c r="DD68" s="66">
        <f t="shared" si="92"/>
        <v>0.80430374564939855</v>
      </c>
      <c r="DE68" s="66">
        <f t="shared" si="93"/>
        <v>-0.69403921469102614</v>
      </c>
      <c r="DF68" s="66">
        <f t="shared" si="94"/>
        <v>-3.8751540133844103E-3</v>
      </c>
      <c r="DG68" s="67">
        <f t="shared" si="95"/>
        <v>0.49955418180654437</v>
      </c>
      <c r="DH68" s="67">
        <f t="shared" si="96"/>
        <v>0.99613234470657053</v>
      </c>
      <c r="DI68" s="66">
        <f t="shared" si="19"/>
        <v>1304.4346383261632</v>
      </c>
      <c r="DJ68" s="66">
        <f t="shared" si="97"/>
        <v>346.17792206507107</v>
      </c>
      <c r="DK68" s="66">
        <f t="shared" si="98"/>
        <v>1.5819715649428525</v>
      </c>
      <c r="DL68" s="66">
        <f t="shared" si="99"/>
        <v>0.80430374564939855</v>
      </c>
      <c r="DM68" s="66">
        <f t="shared" si="100"/>
        <v>-0.69403921469102614</v>
      </c>
      <c r="DN68" s="66">
        <f t="shared" si="101"/>
        <v>-3.8751540133844103E-3</v>
      </c>
      <c r="DO68" s="67">
        <f t="shared" si="102"/>
        <v>0.49955418180654437</v>
      </c>
      <c r="DP68" s="67">
        <f t="shared" si="103"/>
        <v>0.99613234470657053</v>
      </c>
      <c r="DQ68" s="66">
        <f t="shared" si="20"/>
        <v>1304.4346383261632</v>
      </c>
      <c r="DR68" s="66">
        <f t="shared" si="104"/>
        <v>346.17792206507107</v>
      </c>
      <c r="DS68" s="66">
        <f t="shared" si="105"/>
        <v>1.5819715649428525</v>
      </c>
      <c r="DT68" s="66">
        <f t="shared" si="106"/>
        <v>0.80430374564939855</v>
      </c>
      <c r="DU68" s="66">
        <f t="shared" si="107"/>
        <v>-0.69403921469102614</v>
      </c>
      <c r="DV68" s="66">
        <f t="shared" si="108"/>
        <v>-3.8751540133844103E-3</v>
      </c>
      <c r="DW68" s="67">
        <f t="shared" si="109"/>
        <v>0.49955418180654437</v>
      </c>
      <c r="DX68" s="67">
        <f t="shared" si="110"/>
        <v>0.99613234470657053</v>
      </c>
      <c r="DY68" s="66">
        <f t="shared" si="21"/>
        <v>1304.4346383261632</v>
      </c>
      <c r="DZ68" s="66">
        <f t="shared" si="111"/>
        <v>346.17792206507107</v>
      </c>
      <c r="EA68" s="66">
        <f t="shared" si="112"/>
        <v>1.5819715649428525</v>
      </c>
      <c r="EB68" s="66">
        <f t="shared" si="113"/>
        <v>0.80430374564939855</v>
      </c>
      <c r="EC68" s="66">
        <f t="shared" si="114"/>
        <v>-0.69403921469102614</v>
      </c>
      <c r="ED68" s="66">
        <f t="shared" si="115"/>
        <v>-3.8751540133844103E-3</v>
      </c>
      <c r="EE68" s="67">
        <f t="shared" si="116"/>
        <v>0.49955418180654437</v>
      </c>
      <c r="EF68" s="67">
        <f t="shared" si="117"/>
        <v>0.99613234470657053</v>
      </c>
      <c r="EG68" s="66">
        <f t="shared" si="22"/>
        <v>1304.4346383261632</v>
      </c>
      <c r="EH68" s="66">
        <f t="shared" si="118"/>
        <v>346.17792206507107</v>
      </c>
      <c r="EI68" s="66">
        <f t="shared" si="119"/>
        <v>1.5819715649428525</v>
      </c>
      <c r="EJ68" s="66">
        <f t="shared" si="120"/>
        <v>0.80430374564939855</v>
      </c>
      <c r="EK68" s="66">
        <f t="shared" si="121"/>
        <v>-0.69403921469102614</v>
      </c>
      <c r="EL68" s="66">
        <f t="shared" si="122"/>
        <v>-3.8751540133844103E-3</v>
      </c>
      <c r="EM68" s="67">
        <f t="shared" si="123"/>
        <v>0.49955418180654437</v>
      </c>
      <c r="EN68" s="67">
        <f t="shared" si="124"/>
        <v>0.99613234470657053</v>
      </c>
      <c r="EO68" s="66">
        <f t="shared" si="23"/>
        <v>1304.4346383261632</v>
      </c>
      <c r="EP68" s="66">
        <f t="shared" si="125"/>
        <v>346.17792206507107</v>
      </c>
      <c r="EQ68" s="66">
        <f t="shared" si="126"/>
        <v>1.5819715649428525</v>
      </c>
      <c r="ER68" s="66">
        <f t="shared" si="127"/>
        <v>0.80430374564939855</v>
      </c>
      <c r="ES68" s="66">
        <f t="shared" si="128"/>
        <v>-0.69403921469102614</v>
      </c>
      <c r="ET68" s="66">
        <f t="shared" si="129"/>
        <v>-3.8751540133844103E-3</v>
      </c>
      <c r="EU68" s="67">
        <f t="shared" si="130"/>
        <v>0.49955418180654437</v>
      </c>
      <c r="EV68" s="67">
        <f t="shared" si="131"/>
        <v>0.99613234470657053</v>
      </c>
      <c r="EW68" s="66">
        <f t="shared" si="24"/>
        <v>3.7233164882779411E-2</v>
      </c>
      <c r="EX68" s="66">
        <f t="shared" si="132"/>
        <v>73.027922065071095</v>
      </c>
      <c r="EY68" s="66">
        <f>IF(P59,S122,"")</f>
        <v>0.6</v>
      </c>
      <c r="EZ68" s="66">
        <f>IF(P59,EW122,"")</f>
        <v>0.6851524299640569</v>
      </c>
      <c r="FA68" s="66">
        <f>IF(P59,EX122,"")</f>
        <v>73.15389494335551</v>
      </c>
      <c r="FB68" s="16"/>
      <c r="FC68" s="16"/>
      <c r="FD68" s="16"/>
      <c r="FE68" s="16"/>
      <c r="FF68" s="16"/>
      <c r="FG68" s="16"/>
      <c r="FH68" s="16"/>
      <c r="FI68" s="16"/>
      <c r="FJ68" s="16"/>
    </row>
    <row r="69" spans="15:166" x14ac:dyDescent="0.25">
      <c r="O69" s="15" t="s">
        <v>9</v>
      </c>
      <c r="P69" s="51">
        <f>IF(P59,VLOOKUP($P$63,Dbk!$A$14:$AE$481,10),"")</f>
        <v>0.309</v>
      </c>
      <c r="Q69" s="51">
        <f>IF(P59,VLOOKUP($Q$63,Dbk!$A$14:$AE$481,10),"")</f>
        <v>0.216</v>
      </c>
      <c r="S69" s="50">
        <v>7.0000000000000007E-2</v>
      </c>
      <c r="T69" s="66">
        <f t="shared" si="25"/>
        <v>6.8105276287888233E-2</v>
      </c>
      <c r="U69" s="66">
        <f t="shared" si="26"/>
        <v>0.93189472371211168</v>
      </c>
      <c r="V69" s="66">
        <f t="shared" si="27"/>
        <v>6.8105276287888233E-2</v>
      </c>
      <c r="W69" s="66">
        <f t="shared" si="28"/>
        <v>0.93189472371211168</v>
      </c>
      <c r="X69" s="66">
        <f t="shared" si="29"/>
        <v>6.3144963144963151E-2</v>
      </c>
      <c r="Y69" s="66">
        <f t="shared" si="30"/>
        <v>0.9368550368550369</v>
      </c>
      <c r="Z69" s="56">
        <f t="shared" si="7"/>
        <v>344.83157932582321</v>
      </c>
      <c r="AA69" s="66">
        <f t="shared" si="31"/>
        <v>1.5848071216218247</v>
      </c>
      <c r="AB69" s="66">
        <f t="shared" si="32"/>
        <v>0.80362015100959017</v>
      </c>
      <c r="AC69" s="66">
        <f t="shared" si="33"/>
        <v>-0.67811696783564224</v>
      </c>
      <c r="AD69" s="66">
        <f t="shared" si="34"/>
        <v>-5.2711535520557767E-3</v>
      </c>
      <c r="AE69" s="67">
        <f t="shared" si="35"/>
        <v>0.50757186720509162</v>
      </c>
      <c r="AF69" s="67">
        <f t="shared" si="36"/>
        <v>0.99474271460007602</v>
      </c>
      <c r="AG69" s="66">
        <f t="shared" si="9"/>
        <v>1309.5642854758744</v>
      </c>
      <c r="AH69" s="66">
        <f t="shared" si="37"/>
        <v>346.30644925345877</v>
      </c>
      <c r="AI69" s="66">
        <f t="shared" si="38"/>
        <v>1.5817022885593091</v>
      </c>
      <c r="AJ69" s="66">
        <f t="shared" si="39"/>
        <v>0.80436875661993901</v>
      </c>
      <c r="AK69" s="66">
        <f t="shared" si="133"/>
        <v>-0.67411128802273124</v>
      </c>
      <c r="AL69" s="66">
        <f t="shared" si="134"/>
        <v>-5.2328483929087038E-3</v>
      </c>
      <c r="AM69" s="67">
        <f t="shared" si="135"/>
        <v>0.50960911514457974</v>
      </c>
      <c r="AN69" s="67">
        <f t="shared" si="136"/>
        <v>0.99478081910786409</v>
      </c>
      <c r="AO69" s="66">
        <f t="shared" si="10"/>
        <v>1310.3662062063383</v>
      </c>
      <c r="AP69" s="66">
        <f t="shared" si="40"/>
        <v>346.32650606939575</v>
      </c>
      <c r="AQ69" s="66">
        <f t="shared" si="41"/>
        <v>1.5816602898299337</v>
      </c>
      <c r="AR69" s="66">
        <f t="shared" si="42"/>
        <v>0.80437889777808258</v>
      </c>
      <c r="AS69" s="66">
        <f t="shared" si="137"/>
        <v>-0.67405711394185763</v>
      </c>
      <c r="AT69" s="66">
        <f t="shared" si="138"/>
        <v>-5.2323308867888441E-3</v>
      </c>
      <c r="AU69" s="67">
        <f t="shared" si="139"/>
        <v>0.5096367234978193</v>
      </c>
      <c r="AV69" s="67">
        <f t="shared" si="140"/>
        <v>0.99478133391315915</v>
      </c>
      <c r="AW69" s="66">
        <f t="shared" si="11"/>
        <v>1310.3771807705525</v>
      </c>
      <c r="AX69" s="66">
        <f t="shared" si="43"/>
        <v>346.3267804867275</v>
      </c>
      <c r="AY69" s="66">
        <f t="shared" si="44"/>
        <v>1.5816597152448351</v>
      </c>
      <c r="AZ69" s="66">
        <f t="shared" si="45"/>
        <v>0.80437903652213738</v>
      </c>
      <c r="BA69" s="66">
        <f t="shared" si="141"/>
        <v>-0.67405637278754749</v>
      </c>
      <c r="BB69" s="66">
        <f t="shared" si="142"/>
        <v>-5.2323238069012096E-3</v>
      </c>
      <c r="BC69" s="67">
        <f t="shared" si="46"/>
        <v>0.50963710121741357</v>
      </c>
      <c r="BD69" s="67">
        <f t="shared" si="47"/>
        <v>0.99478134095609916</v>
      </c>
      <c r="BE69" s="66">
        <f t="shared" si="12"/>
        <v>1310.3773309372389</v>
      </c>
      <c r="BF69" s="66">
        <f t="shared" si="48"/>
        <v>346.32678424161037</v>
      </c>
      <c r="BG69" s="66">
        <f t="shared" si="49"/>
        <v>1.5816597073827308</v>
      </c>
      <c r="BH69" s="66">
        <f t="shared" si="50"/>
        <v>0.80437903842058633</v>
      </c>
      <c r="BI69" s="66">
        <f t="shared" si="51"/>
        <v>-0.67405636264626123</v>
      </c>
      <c r="BJ69" s="66">
        <f t="shared" si="52"/>
        <v>-5.232323710026382E-3</v>
      </c>
      <c r="BK69" s="67">
        <f t="shared" si="53"/>
        <v>0.5096371063857893</v>
      </c>
      <c r="BL69" s="67">
        <f t="shared" si="54"/>
        <v>0.99478134105246852</v>
      </c>
      <c r="BM69" s="66">
        <f t="shared" si="13"/>
        <v>1310.3773329919902</v>
      </c>
      <c r="BN69" s="66">
        <f t="shared" si="55"/>
        <v>346.32678429298892</v>
      </c>
      <c r="BO69" s="66">
        <f t="shared" si="56"/>
        <v>1.5816597072751528</v>
      </c>
      <c r="BP69" s="66">
        <f t="shared" si="57"/>
        <v>0.80437903844656311</v>
      </c>
      <c r="BQ69" s="66">
        <f t="shared" si="58"/>
        <v>-0.67405636250749656</v>
      </c>
      <c r="BR69" s="66">
        <f t="shared" si="59"/>
        <v>-5.2323237087004149E-3</v>
      </c>
      <c r="BS69" s="67">
        <f t="shared" si="60"/>
        <v>0.50963710645650895</v>
      </c>
      <c r="BT69" s="67">
        <f t="shared" si="61"/>
        <v>0.99478134105378757</v>
      </c>
      <c r="BU69" s="66">
        <f t="shared" si="14"/>
        <v>1310.3773330201045</v>
      </c>
      <c r="BV69" s="66">
        <f t="shared" si="62"/>
        <v>346.3267842936919</v>
      </c>
      <c r="BW69" s="66">
        <f t="shared" si="63"/>
        <v>1.5816597072736809</v>
      </c>
      <c r="BX69" s="66">
        <f t="shared" si="64"/>
        <v>0.80437903844691849</v>
      </c>
      <c r="BY69" s="66">
        <f t="shared" si="65"/>
        <v>-0.67405636250559797</v>
      </c>
      <c r="BZ69" s="66">
        <f t="shared" si="66"/>
        <v>-5.2323237086825264E-3</v>
      </c>
      <c r="CA69" s="67">
        <f t="shared" si="67"/>
        <v>0.50963710645747651</v>
      </c>
      <c r="CB69" s="67">
        <f t="shared" si="68"/>
        <v>0.99478134105380533</v>
      </c>
      <c r="CC69" s="66">
        <f t="shared" si="15"/>
        <v>1310.377333020492</v>
      </c>
      <c r="CD69" s="66">
        <f t="shared" si="69"/>
        <v>346.32678429370156</v>
      </c>
      <c r="CE69" s="66">
        <f t="shared" si="70"/>
        <v>1.5816597072736605</v>
      </c>
      <c r="CF69" s="66">
        <f t="shared" si="71"/>
        <v>0.80437903844692338</v>
      </c>
      <c r="CG69" s="66">
        <f t="shared" si="72"/>
        <v>-0.67405636250557122</v>
      </c>
      <c r="CH69" s="66">
        <f t="shared" si="73"/>
        <v>-5.232323708682457E-3</v>
      </c>
      <c r="CI69" s="67">
        <f t="shared" si="74"/>
        <v>0.50963710645749016</v>
      </c>
      <c r="CJ69" s="67">
        <f t="shared" si="75"/>
        <v>0.99478134105380545</v>
      </c>
      <c r="CK69" s="66">
        <f t="shared" si="16"/>
        <v>1310.377333020497</v>
      </c>
      <c r="CL69" s="66">
        <f t="shared" si="76"/>
        <v>346.32678429370168</v>
      </c>
      <c r="CM69" s="66">
        <f t="shared" si="77"/>
        <v>1.5816597072736602</v>
      </c>
      <c r="CN69" s="66">
        <f t="shared" si="78"/>
        <v>0.80437903844692349</v>
      </c>
      <c r="CO69" s="66">
        <f t="shared" si="79"/>
        <v>-0.67405636250557111</v>
      </c>
      <c r="CP69" s="66">
        <f t="shared" si="80"/>
        <v>-5.2323237086824848E-3</v>
      </c>
      <c r="CQ69" s="67">
        <f t="shared" si="81"/>
        <v>0.50963710645749016</v>
      </c>
      <c r="CR69" s="67">
        <f t="shared" si="82"/>
        <v>0.99478134105380533</v>
      </c>
      <c r="CS69" s="66">
        <f t="shared" si="17"/>
        <v>1310.3773330204972</v>
      </c>
      <c r="CT69" s="66">
        <f t="shared" si="83"/>
        <v>346.32678429370168</v>
      </c>
      <c r="CU69" s="66">
        <f t="shared" si="84"/>
        <v>1.5816597072736602</v>
      </c>
      <c r="CV69" s="66">
        <f t="shared" si="85"/>
        <v>0.80437903844692349</v>
      </c>
      <c r="CW69" s="66">
        <f t="shared" si="86"/>
        <v>-0.67405636250557111</v>
      </c>
      <c r="CX69" s="66">
        <f t="shared" si="87"/>
        <v>-5.2323237086824848E-3</v>
      </c>
      <c r="CY69" s="67">
        <f t="shared" si="88"/>
        <v>0.50963710645749016</v>
      </c>
      <c r="CZ69" s="67">
        <f t="shared" si="89"/>
        <v>0.99478134105380533</v>
      </c>
      <c r="DA69" s="66">
        <f t="shared" si="18"/>
        <v>1310.3773330204972</v>
      </c>
      <c r="DB69" s="66">
        <f t="shared" si="90"/>
        <v>346.32678429370168</v>
      </c>
      <c r="DC69" s="66">
        <f t="shared" si="91"/>
        <v>1.5816597072736602</v>
      </c>
      <c r="DD69" s="66">
        <f t="shared" si="92"/>
        <v>0.80437903844692349</v>
      </c>
      <c r="DE69" s="66">
        <f t="shared" si="93"/>
        <v>-0.67405636250557111</v>
      </c>
      <c r="DF69" s="66">
        <f t="shared" si="94"/>
        <v>-5.2323237086824848E-3</v>
      </c>
      <c r="DG69" s="67">
        <f t="shared" si="95"/>
        <v>0.50963710645749016</v>
      </c>
      <c r="DH69" s="67">
        <f t="shared" si="96"/>
        <v>0.99478134105380533</v>
      </c>
      <c r="DI69" s="66">
        <f t="shared" si="19"/>
        <v>1310.3773330204972</v>
      </c>
      <c r="DJ69" s="66">
        <f t="shared" si="97"/>
        <v>346.32678429370168</v>
      </c>
      <c r="DK69" s="66">
        <f t="shared" si="98"/>
        <v>1.5816597072736602</v>
      </c>
      <c r="DL69" s="66">
        <f t="shared" si="99"/>
        <v>0.80437903844692349</v>
      </c>
      <c r="DM69" s="66">
        <f t="shared" si="100"/>
        <v>-0.67405636250557111</v>
      </c>
      <c r="DN69" s="66">
        <f t="shared" si="101"/>
        <v>-5.2323237086824848E-3</v>
      </c>
      <c r="DO69" s="67">
        <f t="shared" si="102"/>
        <v>0.50963710645749016</v>
      </c>
      <c r="DP69" s="67">
        <f t="shared" si="103"/>
        <v>0.99478134105380533</v>
      </c>
      <c r="DQ69" s="66">
        <f t="shared" si="20"/>
        <v>1310.3773330204972</v>
      </c>
      <c r="DR69" s="66">
        <f t="shared" si="104"/>
        <v>346.32678429370168</v>
      </c>
      <c r="DS69" s="66">
        <f t="shared" si="105"/>
        <v>1.5816597072736602</v>
      </c>
      <c r="DT69" s="66">
        <f t="shared" si="106"/>
        <v>0.80437903844692349</v>
      </c>
      <c r="DU69" s="66">
        <f t="shared" si="107"/>
        <v>-0.67405636250557111</v>
      </c>
      <c r="DV69" s="66">
        <f t="shared" si="108"/>
        <v>-5.2323237086824848E-3</v>
      </c>
      <c r="DW69" s="67">
        <f t="shared" si="109"/>
        <v>0.50963710645749016</v>
      </c>
      <c r="DX69" s="67">
        <f t="shared" si="110"/>
        <v>0.99478134105380533</v>
      </c>
      <c r="DY69" s="66">
        <f t="shared" si="21"/>
        <v>1310.3773330204972</v>
      </c>
      <c r="DZ69" s="66">
        <f t="shared" si="111"/>
        <v>346.32678429370168</v>
      </c>
      <c r="EA69" s="66">
        <f t="shared" si="112"/>
        <v>1.5816597072736602</v>
      </c>
      <c r="EB69" s="66">
        <f t="shared" si="113"/>
        <v>0.80437903844692349</v>
      </c>
      <c r="EC69" s="66">
        <f t="shared" si="114"/>
        <v>-0.67405636250557111</v>
      </c>
      <c r="ED69" s="66">
        <f t="shared" si="115"/>
        <v>-5.2323237086824848E-3</v>
      </c>
      <c r="EE69" s="67">
        <f t="shared" si="116"/>
        <v>0.50963710645749016</v>
      </c>
      <c r="EF69" s="67">
        <f t="shared" si="117"/>
        <v>0.99478134105380533</v>
      </c>
      <c r="EG69" s="66">
        <f t="shared" si="22"/>
        <v>1310.3773330204972</v>
      </c>
      <c r="EH69" s="66">
        <f t="shared" si="118"/>
        <v>346.32678429370168</v>
      </c>
      <c r="EI69" s="66">
        <f t="shared" si="119"/>
        <v>1.5816597072736602</v>
      </c>
      <c r="EJ69" s="66">
        <f t="shared" si="120"/>
        <v>0.80437903844692349</v>
      </c>
      <c r="EK69" s="66">
        <f t="shared" si="121"/>
        <v>-0.67405636250557111</v>
      </c>
      <c r="EL69" s="66">
        <f t="shared" si="122"/>
        <v>-5.2323237086824848E-3</v>
      </c>
      <c r="EM69" s="67">
        <f t="shared" si="123"/>
        <v>0.50963710645749016</v>
      </c>
      <c r="EN69" s="67">
        <f t="shared" si="124"/>
        <v>0.99478134105380533</v>
      </c>
      <c r="EO69" s="66">
        <f t="shared" si="23"/>
        <v>1310.3773330204972</v>
      </c>
      <c r="EP69" s="66">
        <f t="shared" si="125"/>
        <v>346.32678429370168</v>
      </c>
      <c r="EQ69" s="66">
        <f t="shared" si="126"/>
        <v>1.5816597072736602</v>
      </c>
      <c r="ER69" s="66">
        <f t="shared" si="127"/>
        <v>0.80437903844692349</v>
      </c>
      <c r="ES69" s="66">
        <f t="shared" si="128"/>
        <v>-0.67405636250557111</v>
      </c>
      <c r="ET69" s="66">
        <f t="shared" si="129"/>
        <v>-5.2323237086824848E-3</v>
      </c>
      <c r="EU69" s="67">
        <f t="shared" si="130"/>
        <v>0.50963710645749016</v>
      </c>
      <c r="EV69" s="67">
        <f t="shared" si="131"/>
        <v>0.99478134105380533</v>
      </c>
      <c r="EW69" s="66">
        <f t="shared" si="24"/>
        <v>4.4517342923490168E-2</v>
      </c>
      <c r="EX69" s="66">
        <f t="shared" si="132"/>
        <v>73.176784293701701</v>
      </c>
      <c r="EY69" s="66">
        <f>IF(P59,S132,"")</f>
        <v>0.7</v>
      </c>
      <c r="EZ69" s="66">
        <f>IF(P59,EW132,"")</f>
        <v>0.7922076958732629</v>
      </c>
      <c r="FA69" s="66">
        <f>IF(P59,EX132,"")</f>
        <v>71.520398802794432</v>
      </c>
      <c r="FB69" s="16"/>
      <c r="FC69" s="16"/>
      <c r="FD69" s="16"/>
      <c r="FE69" s="16"/>
      <c r="FF69" s="16"/>
      <c r="FG69" s="16"/>
      <c r="FH69" s="16"/>
      <c r="FI69" s="16"/>
      <c r="FJ69" s="16"/>
    </row>
    <row r="70" spans="15:166" x14ac:dyDescent="0.25">
      <c r="O70" s="15" t="s">
        <v>641</v>
      </c>
      <c r="P70" s="51">
        <f>IF(P59,IF(ISNUMBER(VLOOKUP(P4,M7:V56,7)),VLOOKUP(P4,M7:V56,8),""),"")</f>
        <v>-315.5</v>
      </c>
      <c r="Q70" s="51">
        <f>IF(P59,IF(ISNUMBER(VLOOKUP($P$4,$M$7:$V$56,7)),VLOOKUP($P$4,$M$7:$V$56,7),""),"")</f>
        <v>149.80000000000001</v>
      </c>
      <c r="S70" s="50">
        <v>0.08</v>
      </c>
      <c r="T70" s="66">
        <f t="shared" si="25"/>
        <v>7.7857261686907347E-2</v>
      </c>
      <c r="U70" s="66">
        <f t="shared" si="26"/>
        <v>0.92214273831309279</v>
      </c>
      <c r="V70" s="66">
        <f t="shared" si="27"/>
        <v>7.7857261686907347E-2</v>
      </c>
      <c r="W70" s="66">
        <f t="shared" si="28"/>
        <v>0.92214273831309279</v>
      </c>
      <c r="X70" s="66">
        <f t="shared" si="29"/>
        <v>7.224174279690794E-2</v>
      </c>
      <c r="Y70" s="66">
        <f t="shared" si="30"/>
        <v>0.92775825720309202</v>
      </c>
      <c r="Z70" s="56">
        <f t="shared" si="7"/>
        <v>344.77142129853559</v>
      </c>
      <c r="AA70" s="66">
        <f t="shared" si="31"/>
        <v>1.5849344574605526</v>
      </c>
      <c r="AB70" s="66">
        <f t="shared" si="32"/>
        <v>0.80358949527151413</v>
      </c>
      <c r="AC70" s="66">
        <f t="shared" ref="AC70:AC133" si="143">IF($P$61,1,LN(X70/S70)+($P$75/2)*$P$72*LN(T70/X70)+Y70*$P$76-$P$73*LN(V70+W70*AB70)+W70*$P$73*(AB70/(V70+W70*AB70)-AA70/(W70+V70*AA70)))</f>
        <v>-0.65898949273848029</v>
      </c>
      <c r="AD70" s="66">
        <f t="shared" ref="AD70:AD133" si="144">IF($P$61,1,LN(Y70/(1-S70))+($P$75/2)*$Q$72*LN(U70/Y70)+X70*$Q$76-$Q$73*LN(W70+V70*AA70)+V70*$Q$73*(AA70/(W70+V70*AA70)-AB70/(V70+W70*AB70))   )</f>
        <v>-6.8367200653601107E-3</v>
      </c>
      <c r="AE70" s="67">
        <f t="shared" si="35"/>
        <v>0.51737388049212785</v>
      </c>
      <c r="AF70" s="67">
        <f t="shared" si="36"/>
        <v>0.99318659713727675</v>
      </c>
      <c r="AG70" s="66">
        <f t="shared" si="9"/>
        <v>1315.3705494384374</v>
      </c>
      <c r="AH70" s="66">
        <f t="shared" si="37"/>
        <v>346.45145127102649</v>
      </c>
      <c r="AI70" s="66">
        <f t="shared" si="38"/>
        <v>1.5813987906871898</v>
      </c>
      <c r="AJ70" s="66">
        <f t="shared" si="39"/>
        <v>0.80444204919923901</v>
      </c>
      <c r="AK70" s="66">
        <f t="shared" si="133"/>
        <v>-0.654584095014759</v>
      </c>
      <c r="AL70" s="66">
        <f t="shared" si="134"/>
        <v>-6.7804510869195339E-3</v>
      </c>
      <c r="AM70" s="67">
        <f t="shared" si="135"/>
        <v>0.51965814606240446</v>
      </c>
      <c r="AN70" s="67">
        <f t="shared" si="136"/>
        <v>0.99324248430484063</v>
      </c>
      <c r="AO70" s="66">
        <f t="shared" si="10"/>
        <v>1316.228548230861</v>
      </c>
      <c r="AP70" s="66">
        <f t="shared" si="40"/>
        <v>346.47283555949821</v>
      </c>
      <c r="AQ70" s="66">
        <f t="shared" si="41"/>
        <v>1.5813540585152552</v>
      </c>
      <c r="AR70" s="66">
        <f t="shared" si="42"/>
        <v>0.80445285345497608</v>
      </c>
      <c r="AS70" s="66">
        <f t="shared" si="137"/>
        <v>-0.65452836927260138</v>
      </c>
      <c r="AT70" s="66">
        <f t="shared" si="138"/>
        <v>-6.779740170714324E-3</v>
      </c>
      <c r="AU70" s="67">
        <f t="shared" si="139"/>
        <v>0.5196871052051395</v>
      </c>
      <c r="AV70" s="67">
        <f t="shared" si="140"/>
        <v>0.99324319041726949</v>
      </c>
      <c r="AW70" s="66">
        <f t="shared" si="11"/>
        <v>1316.2395554949414</v>
      </c>
      <c r="AX70" s="66">
        <f t="shared" si="43"/>
        <v>346.47310982703112</v>
      </c>
      <c r="AY70" s="66">
        <f t="shared" si="44"/>
        <v>1.5813534848398769</v>
      </c>
      <c r="AZ70" s="66">
        <f t="shared" si="45"/>
        <v>0.80445299201892628</v>
      </c>
      <c r="BA70" s="66">
        <f t="shared" si="141"/>
        <v>-0.65452765460993323</v>
      </c>
      <c r="BB70" s="66">
        <f t="shared" si="142"/>
        <v>-6.7797310536079208E-3</v>
      </c>
      <c r="BC70" s="67">
        <f t="shared" si="46"/>
        <v>0.51968747660624537</v>
      </c>
      <c r="BD70" s="67">
        <f t="shared" si="47"/>
        <v>0.9932431994727734</v>
      </c>
      <c r="BE70" s="66">
        <f t="shared" si="12"/>
        <v>1316.2396966842</v>
      </c>
      <c r="BF70" s="66">
        <f t="shared" si="48"/>
        <v>346.47311334502615</v>
      </c>
      <c r="BG70" s="66">
        <f t="shared" si="49"/>
        <v>1.5813534774814226</v>
      </c>
      <c r="BH70" s="66">
        <f t="shared" si="50"/>
        <v>0.80445299379626733</v>
      </c>
      <c r="BI70" s="66">
        <f t="shared" si="51"/>
        <v>-0.65452764544305642</v>
      </c>
      <c r="BJ70" s="66">
        <f t="shared" si="52"/>
        <v>-6.7797309366635777E-3</v>
      </c>
      <c r="BK70" s="67">
        <f t="shared" si="53"/>
        <v>0.51968748137015652</v>
      </c>
      <c r="BL70" s="67">
        <f t="shared" si="54"/>
        <v>0.99324319958892748</v>
      </c>
      <c r="BM70" s="66">
        <f t="shared" si="13"/>
        <v>1316.2396984952152</v>
      </c>
      <c r="BN70" s="66">
        <f t="shared" si="55"/>
        <v>346.47311339015101</v>
      </c>
      <c r="BO70" s="66">
        <f t="shared" si="56"/>
        <v>1.5813534773870366</v>
      </c>
      <c r="BP70" s="66">
        <f t="shared" si="57"/>
        <v>0.80445299381906499</v>
      </c>
      <c r="BQ70" s="66">
        <f t="shared" si="58"/>
        <v>-0.65452764532547281</v>
      </c>
      <c r="BR70" s="66">
        <f t="shared" si="59"/>
        <v>-6.7797309351637636E-3</v>
      </c>
      <c r="BS70" s="67">
        <f t="shared" si="60"/>
        <v>0.5196874814312632</v>
      </c>
      <c r="BT70" s="67">
        <f t="shared" si="61"/>
        <v>0.99324319959041718</v>
      </c>
      <c r="BU70" s="66">
        <f t="shared" si="14"/>
        <v>1316.2396985184475</v>
      </c>
      <c r="BV70" s="66">
        <f t="shared" si="62"/>
        <v>346.47311339072985</v>
      </c>
      <c r="BW70" s="66">
        <f t="shared" si="63"/>
        <v>1.581353477385826</v>
      </c>
      <c r="BX70" s="66">
        <f t="shared" si="64"/>
        <v>0.80445299381935742</v>
      </c>
      <c r="BY70" s="66">
        <f t="shared" si="65"/>
        <v>-0.65452764532396468</v>
      </c>
      <c r="BZ70" s="66">
        <f t="shared" si="66"/>
        <v>-6.7797309351447926E-3</v>
      </c>
      <c r="CA70" s="67">
        <f t="shared" si="67"/>
        <v>0.5196874814320469</v>
      </c>
      <c r="CB70" s="67">
        <f t="shared" si="68"/>
        <v>0.99324319959043605</v>
      </c>
      <c r="CC70" s="66">
        <f t="shared" si="15"/>
        <v>1316.2396985187459</v>
      </c>
      <c r="CD70" s="66">
        <f t="shared" si="69"/>
        <v>346.4731133907373</v>
      </c>
      <c r="CE70" s="66">
        <f t="shared" si="70"/>
        <v>1.5813534773858102</v>
      </c>
      <c r="CF70" s="66">
        <f t="shared" si="71"/>
        <v>0.8044529938193612</v>
      </c>
      <c r="CG70" s="66">
        <f t="shared" si="72"/>
        <v>-0.65452764532394503</v>
      </c>
      <c r="CH70" s="66">
        <f t="shared" si="73"/>
        <v>-6.7797309351442792E-3</v>
      </c>
      <c r="CI70" s="67">
        <f t="shared" si="74"/>
        <v>0.51968748143205712</v>
      </c>
      <c r="CJ70" s="67">
        <f t="shared" si="75"/>
        <v>0.99324319959043661</v>
      </c>
      <c r="CK70" s="66">
        <f t="shared" si="16"/>
        <v>1316.2396985187504</v>
      </c>
      <c r="CL70" s="66">
        <f t="shared" si="76"/>
        <v>346.47311339073735</v>
      </c>
      <c r="CM70" s="66">
        <f t="shared" si="77"/>
        <v>1.5813534773858102</v>
      </c>
      <c r="CN70" s="66">
        <f t="shared" si="78"/>
        <v>0.8044529938193612</v>
      </c>
      <c r="CO70" s="66">
        <f t="shared" si="79"/>
        <v>-0.65452764532394503</v>
      </c>
      <c r="CP70" s="66">
        <f t="shared" si="80"/>
        <v>-6.7797309351442792E-3</v>
      </c>
      <c r="CQ70" s="67">
        <f t="shared" si="81"/>
        <v>0.51968748143205712</v>
      </c>
      <c r="CR70" s="67">
        <f t="shared" si="82"/>
        <v>0.99324319959043661</v>
      </c>
      <c r="CS70" s="66">
        <f t="shared" si="17"/>
        <v>1316.2396985187484</v>
      </c>
      <c r="CT70" s="66">
        <f t="shared" si="83"/>
        <v>346.4731133907373</v>
      </c>
      <c r="CU70" s="66">
        <f t="shared" si="84"/>
        <v>1.5813534773858102</v>
      </c>
      <c r="CV70" s="66">
        <f t="shared" si="85"/>
        <v>0.8044529938193612</v>
      </c>
      <c r="CW70" s="66">
        <f t="shared" si="86"/>
        <v>-0.65452764532394503</v>
      </c>
      <c r="CX70" s="66">
        <f t="shared" si="87"/>
        <v>-6.7797309351442792E-3</v>
      </c>
      <c r="CY70" s="67">
        <f t="shared" si="88"/>
        <v>0.51968748143205712</v>
      </c>
      <c r="CZ70" s="67">
        <f t="shared" si="89"/>
        <v>0.99324319959043661</v>
      </c>
      <c r="DA70" s="66">
        <f t="shared" si="18"/>
        <v>1316.2396985187504</v>
      </c>
      <c r="DB70" s="66">
        <f t="shared" si="90"/>
        <v>346.47311339073735</v>
      </c>
      <c r="DC70" s="66">
        <f t="shared" si="91"/>
        <v>1.5813534773858102</v>
      </c>
      <c r="DD70" s="66">
        <f t="shared" si="92"/>
        <v>0.8044529938193612</v>
      </c>
      <c r="DE70" s="66">
        <f t="shared" si="93"/>
        <v>-0.65452764532394503</v>
      </c>
      <c r="DF70" s="66">
        <f t="shared" si="94"/>
        <v>-6.7797309351442792E-3</v>
      </c>
      <c r="DG70" s="67">
        <f t="shared" si="95"/>
        <v>0.51968748143205712</v>
      </c>
      <c r="DH70" s="67">
        <f t="shared" si="96"/>
        <v>0.99324319959043661</v>
      </c>
      <c r="DI70" s="66">
        <f t="shared" si="19"/>
        <v>1316.2396985187484</v>
      </c>
      <c r="DJ70" s="66">
        <f t="shared" si="97"/>
        <v>346.4731133907373</v>
      </c>
      <c r="DK70" s="66">
        <f t="shared" si="98"/>
        <v>1.5813534773858102</v>
      </c>
      <c r="DL70" s="66">
        <f t="shared" si="99"/>
        <v>0.8044529938193612</v>
      </c>
      <c r="DM70" s="66">
        <f t="shared" si="100"/>
        <v>-0.65452764532394503</v>
      </c>
      <c r="DN70" s="66">
        <f t="shared" si="101"/>
        <v>-6.7797309351442792E-3</v>
      </c>
      <c r="DO70" s="67">
        <f t="shared" si="102"/>
        <v>0.51968748143205712</v>
      </c>
      <c r="DP70" s="67">
        <f t="shared" si="103"/>
        <v>0.99324319959043661</v>
      </c>
      <c r="DQ70" s="66">
        <f t="shared" si="20"/>
        <v>1316.2396985187504</v>
      </c>
      <c r="DR70" s="66">
        <f t="shared" si="104"/>
        <v>346.47311339073735</v>
      </c>
      <c r="DS70" s="66">
        <f t="shared" si="105"/>
        <v>1.5813534773858102</v>
      </c>
      <c r="DT70" s="66">
        <f t="shared" si="106"/>
        <v>0.8044529938193612</v>
      </c>
      <c r="DU70" s="66">
        <f t="shared" si="107"/>
        <v>-0.65452764532394503</v>
      </c>
      <c r="DV70" s="66">
        <f t="shared" si="108"/>
        <v>-6.7797309351442792E-3</v>
      </c>
      <c r="DW70" s="67">
        <f t="shared" si="109"/>
        <v>0.51968748143205712</v>
      </c>
      <c r="DX70" s="67">
        <f t="shared" si="110"/>
        <v>0.99324319959043661</v>
      </c>
      <c r="DY70" s="66">
        <f t="shared" si="21"/>
        <v>1316.2396985187484</v>
      </c>
      <c r="DZ70" s="66">
        <f t="shared" si="111"/>
        <v>346.4731133907373</v>
      </c>
      <c r="EA70" s="66">
        <f t="shared" si="112"/>
        <v>1.5813534773858102</v>
      </c>
      <c r="EB70" s="66">
        <f t="shared" si="113"/>
        <v>0.8044529938193612</v>
      </c>
      <c r="EC70" s="66">
        <f t="shared" si="114"/>
        <v>-0.65452764532394503</v>
      </c>
      <c r="ED70" s="66">
        <f t="shared" si="115"/>
        <v>-6.7797309351442792E-3</v>
      </c>
      <c r="EE70" s="67">
        <f t="shared" si="116"/>
        <v>0.51968748143205712</v>
      </c>
      <c r="EF70" s="67">
        <f t="shared" si="117"/>
        <v>0.99324319959043661</v>
      </c>
      <c r="EG70" s="66">
        <f t="shared" si="22"/>
        <v>1316.2396985187504</v>
      </c>
      <c r="EH70" s="66">
        <f t="shared" si="118"/>
        <v>346.47311339073735</v>
      </c>
      <c r="EI70" s="66">
        <f t="shared" si="119"/>
        <v>1.5813534773858102</v>
      </c>
      <c r="EJ70" s="66">
        <f t="shared" si="120"/>
        <v>0.8044529938193612</v>
      </c>
      <c r="EK70" s="66">
        <f t="shared" si="121"/>
        <v>-0.65452764532394503</v>
      </c>
      <c r="EL70" s="66">
        <f t="shared" si="122"/>
        <v>-6.7797309351442792E-3</v>
      </c>
      <c r="EM70" s="67">
        <f t="shared" si="123"/>
        <v>0.51968748143205712</v>
      </c>
      <c r="EN70" s="67">
        <f t="shared" si="124"/>
        <v>0.99324319959043661</v>
      </c>
      <c r="EO70" s="66">
        <f t="shared" si="23"/>
        <v>1316.2396985187484</v>
      </c>
      <c r="EP70" s="66">
        <f t="shared" si="125"/>
        <v>346.4731133907373</v>
      </c>
      <c r="EQ70" s="66">
        <f t="shared" si="126"/>
        <v>1.5813534773858102</v>
      </c>
      <c r="ER70" s="66">
        <f t="shared" si="127"/>
        <v>0.8044529938193612</v>
      </c>
      <c r="ES70" s="66">
        <f t="shared" si="128"/>
        <v>-0.65452764532394503</v>
      </c>
      <c r="ET70" s="66">
        <f t="shared" si="129"/>
        <v>-6.7797309351442792E-3</v>
      </c>
      <c r="EU70" s="67">
        <f t="shared" si="130"/>
        <v>0.51968748143205712</v>
      </c>
      <c r="EV70" s="67">
        <f t="shared" si="131"/>
        <v>0.99324319959043661</v>
      </c>
      <c r="EW70" s="66">
        <f t="shared" si="24"/>
        <v>5.211239214300533E-2</v>
      </c>
      <c r="EX70" s="66">
        <f t="shared" si="132"/>
        <v>73.323113390737319</v>
      </c>
      <c r="EY70" s="66">
        <f>IF(P59,S142,"")</f>
        <v>0.8</v>
      </c>
      <c r="EZ70" s="66">
        <f>IF(P59,EW142,"")</f>
        <v>0.87947768426859352</v>
      </c>
      <c r="FA70" s="66">
        <f>IF(P59,EX142,"")</f>
        <v>69.710916188247893</v>
      </c>
      <c r="FB70" s="16"/>
      <c r="FC70" s="16"/>
      <c r="FD70" s="16"/>
      <c r="FE70" s="16"/>
      <c r="FF70" s="16"/>
      <c r="FG70" s="16"/>
      <c r="FH70" s="16"/>
      <c r="FI70" s="16"/>
      <c r="FJ70" s="16"/>
    </row>
    <row r="71" spans="15:166" x14ac:dyDescent="0.25">
      <c r="O71" t="s">
        <v>633</v>
      </c>
      <c r="P71" s="51">
        <f>IF($P$59,IF(ISNUMBER(VLOOKUP($P$63,$AA$7:$AG$56,5)),VLOOKUP($P$63,$AA$7:$AG$56,5),""),"")</f>
        <v>2.57</v>
      </c>
      <c r="Q71" s="51">
        <f>IF($P$59,IF(ISNUMBER(VLOOKUP($Q$63,$AA$7:$AG$56,5)),VLOOKUP($Q$63,$AA$7:$AG$56,5),""),"")</f>
        <v>2.87</v>
      </c>
      <c r="S71" s="50">
        <v>0.09</v>
      </c>
      <c r="T71" s="66">
        <f t="shared" si="25"/>
        <v>8.7614926987560834E-2</v>
      </c>
      <c r="U71" s="66">
        <f t="shared" si="26"/>
        <v>0.91238507301243921</v>
      </c>
      <c r="V71" s="66">
        <f t="shared" si="27"/>
        <v>8.7614926987560834E-2</v>
      </c>
      <c r="W71" s="66">
        <f t="shared" si="28"/>
        <v>0.91238507301243921</v>
      </c>
      <c r="X71" s="66">
        <f t="shared" si="29"/>
        <v>8.135772071755186E-2</v>
      </c>
      <c r="Y71" s="66">
        <f t="shared" si="30"/>
        <v>0.91864227928244813</v>
      </c>
      <c r="Z71" s="56">
        <f t="shared" si="7"/>
        <v>344.7112632712479</v>
      </c>
      <c r="AA71" s="66">
        <f t="shared" si="31"/>
        <v>1.5850618479803735</v>
      </c>
      <c r="AB71" s="66">
        <f t="shared" si="32"/>
        <v>0.8035588300035722</v>
      </c>
      <c r="AC71" s="66">
        <f t="shared" si="143"/>
        <v>-0.64026673054886785</v>
      </c>
      <c r="AD71" s="66">
        <f t="shared" si="144"/>
        <v>-8.5925663700764793E-3</v>
      </c>
      <c r="AE71" s="67">
        <f t="shared" si="35"/>
        <v>0.52715179780086086</v>
      </c>
      <c r="AF71" s="67">
        <f t="shared" si="36"/>
        <v>0.99144424422040367</v>
      </c>
      <c r="AG71" s="66">
        <f t="shared" si="9"/>
        <v>1321.0979001741907</v>
      </c>
      <c r="AH71" s="66">
        <f t="shared" si="37"/>
        <v>346.59398876705899</v>
      </c>
      <c r="AI71" s="66">
        <f t="shared" si="38"/>
        <v>1.5811007554012158</v>
      </c>
      <c r="AJ71" s="66">
        <f t="shared" si="39"/>
        <v>0.80451404279363303</v>
      </c>
      <c r="AK71" s="66">
        <f t="shared" si="133"/>
        <v>-0.63550105650404531</v>
      </c>
      <c r="AL71" s="66">
        <f t="shared" si="134"/>
        <v>-8.5137644189680062E-3</v>
      </c>
      <c r="AM71" s="67">
        <f t="shared" si="135"/>
        <v>0.52967002720548473</v>
      </c>
      <c r="AN71" s="67">
        <f t="shared" si="136"/>
        <v>0.99152237503965357</v>
      </c>
      <c r="AO71" s="66">
        <f t="shared" si="10"/>
        <v>1321.9956612319329</v>
      </c>
      <c r="AP71" s="66">
        <f t="shared" si="40"/>
        <v>346.61628728311126</v>
      </c>
      <c r="AQ71" s="66">
        <f t="shared" si="41"/>
        <v>1.5810541581162614</v>
      </c>
      <c r="AR71" s="66">
        <f t="shared" si="42"/>
        <v>0.80452530067282135</v>
      </c>
      <c r="AS71" s="66">
        <f t="shared" si="137"/>
        <v>-0.63544500328818632</v>
      </c>
      <c r="AT71" s="66">
        <f t="shared" si="138"/>
        <v>-8.5128388086972845E-3</v>
      </c>
      <c r="AU71" s="67">
        <f t="shared" si="139"/>
        <v>0.52969971774597113</v>
      </c>
      <c r="AV71" s="67">
        <f t="shared" si="140"/>
        <v>0.99152329280337226</v>
      </c>
      <c r="AW71" s="66">
        <f t="shared" si="11"/>
        <v>1322.0063975355681</v>
      </c>
      <c r="AX71" s="66">
        <f t="shared" si="43"/>
        <v>346.61655387827051</v>
      </c>
      <c r="AY71" s="66">
        <f t="shared" si="44"/>
        <v>1.5810536010560241</v>
      </c>
      <c r="AZ71" s="66">
        <f t="shared" si="45"/>
        <v>0.80452543526123743</v>
      </c>
      <c r="BA71" s="66">
        <f t="shared" si="141"/>
        <v>-0.63544433318565485</v>
      </c>
      <c r="BB71" s="66">
        <f t="shared" si="142"/>
        <v>-8.5128277434277783E-3</v>
      </c>
      <c r="BC71" s="67">
        <f t="shared" si="46"/>
        <v>0.52970007269921182</v>
      </c>
      <c r="BD71" s="67">
        <f t="shared" si="47"/>
        <v>0.99152330377484477</v>
      </c>
      <c r="BE71" s="66">
        <f t="shared" si="12"/>
        <v>1322.0065259103892</v>
      </c>
      <c r="BF71" s="66">
        <f t="shared" si="48"/>
        <v>346.61655706595934</v>
      </c>
      <c r="BG71" s="66">
        <f t="shared" si="49"/>
        <v>1.5810535943952391</v>
      </c>
      <c r="BH71" s="66">
        <f t="shared" si="50"/>
        <v>0.80452543687051536</v>
      </c>
      <c r="BI71" s="66">
        <f t="shared" si="51"/>
        <v>-0.63544432517322025</v>
      </c>
      <c r="BJ71" s="66">
        <f t="shared" si="52"/>
        <v>-8.512827611119822E-3</v>
      </c>
      <c r="BK71" s="67">
        <f t="shared" si="53"/>
        <v>0.52970007694339905</v>
      </c>
      <c r="BL71" s="67">
        <f t="shared" si="54"/>
        <v>0.99152330390603116</v>
      </c>
      <c r="BM71" s="66">
        <f t="shared" si="13"/>
        <v>1322.0065274453727</v>
      </c>
      <c r="BN71" s="66">
        <f t="shared" si="55"/>
        <v>346.61655710407467</v>
      </c>
      <c r="BO71" s="66">
        <f t="shared" si="56"/>
        <v>1.5810535943155959</v>
      </c>
      <c r="BP71" s="66">
        <f t="shared" si="57"/>
        <v>0.80452543688975753</v>
      </c>
      <c r="BQ71" s="66">
        <f t="shared" si="58"/>
        <v>-0.63544432507741488</v>
      </c>
      <c r="BR71" s="66">
        <f t="shared" si="59"/>
        <v>-8.5128276095377403E-3</v>
      </c>
      <c r="BS71" s="67">
        <f t="shared" si="60"/>
        <v>0.52970007699414712</v>
      </c>
      <c r="BT71" s="67">
        <f t="shared" si="61"/>
        <v>0.99152330390759991</v>
      </c>
      <c r="BU71" s="66">
        <f t="shared" si="14"/>
        <v>1322.0065274637263</v>
      </c>
      <c r="BV71" s="66">
        <f t="shared" si="62"/>
        <v>346.61655710453039</v>
      </c>
      <c r="BW71" s="66">
        <f t="shared" si="63"/>
        <v>1.5810535943146438</v>
      </c>
      <c r="BX71" s="66">
        <f t="shared" si="64"/>
        <v>0.80452543688998757</v>
      </c>
      <c r="BY71" s="66">
        <f t="shared" si="65"/>
        <v>-0.63544432507626936</v>
      </c>
      <c r="BZ71" s="66">
        <f t="shared" si="66"/>
        <v>-8.5128276095192135E-3</v>
      </c>
      <c r="CA71" s="67">
        <f t="shared" si="67"/>
        <v>0.52970007699475397</v>
      </c>
      <c r="CB71" s="67">
        <f t="shared" si="68"/>
        <v>0.99152330390761823</v>
      </c>
      <c r="CC71" s="66">
        <f t="shared" si="15"/>
        <v>1322.0065274639485</v>
      </c>
      <c r="CD71" s="66">
        <f t="shared" si="69"/>
        <v>346.6165571045359</v>
      </c>
      <c r="CE71" s="66">
        <f t="shared" si="70"/>
        <v>1.5810535943146322</v>
      </c>
      <c r="CF71" s="66">
        <f t="shared" si="71"/>
        <v>0.80452543688999034</v>
      </c>
      <c r="CG71" s="66">
        <f t="shared" si="72"/>
        <v>-0.63544432507625581</v>
      </c>
      <c r="CH71" s="66">
        <f t="shared" si="73"/>
        <v>-8.5128276095187E-3</v>
      </c>
      <c r="CI71" s="67">
        <f t="shared" si="74"/>
        <v>0.52970007699476107</v>
      </c>
      <c r="CJ71" s="67">
        <f t="shared" si="75"/>
        <v>0.99152330390761878</v>
      </c>
      <c r="CK71" s="66">
        <f t="shared" si="16"/>
        <v>1322.0065274639489</v>
      </c>
      <c r="CL71" s="66">
        <f t="shared" si="76"/>
        <v>346.6165571045359</v>
      </c>
      <c r="CM71" s="66">
        <f t="shared" si="77"/>
        <v>1.5810535943146322</v>
      </c>
      <c r="CN71" s="66">
        <f t="shared" si="78"/>
        <v>0.80452543688999034</v>
      </c>
      <c r="CO71" s="66">
        <f t="shared" si="79"/>
        <v>-0.63544432507625581</v>
      </c>
      <c r="CP71" s="66">
        <f t="shared" si="80"/>
        <v>-8.5128276095187E-3</v>
      </c>
      <c r="CQ71" s="67">
        <f t="shared" si="81"/>
        <v>0.52970007699476107</v>
      </c>
      <c r="CR71" s="67">
        <f t="shared" si="82"/>
        <v>0.99152330390761878</v>
      </c>
      <c r="CS71" s="66">
        <f t="shared" si="17"/>
        <v>1322.0065274639489</v>
      </c>
      <c r="CT71" s="66">
        <f t="shared" si="83"/>
        <v>346.6165571045359</v>
      </c>
      <c r="CU71" s="66">
        <f t="shared" si="84"/>
        <v>1.5810535943146322</v>
      </c>
      <c r="CV71" s="66">
        <f t="shared" si="85"/>
        <v>0.80452543688999034</v>
      </c>
      <c r="CW71" s="66">
        <f t="shared" si="86"/>
        <v>-0.63544432507625581</v>
      </c>
      <c r="CX71" s="66">
        <f t="shared" si="87"/>
        <v>-8.5128276095187E-3</v>
      </c>
      <c r="CY71" s="67">
        <f t="shared" si="88"/>
        <v>0.52970007699476107</v>
      </c>
      <c r="CZ71" s="67">
        <f t="shared" si="89"/>
        <v>0.99152330390761878</v>
      </c>
      <c r="DA71" s="66">
        <f t="shared" si="18"/>
        <v>1322.0065274639489</v>
      </c>
      <c r="DB71" s="66">
        <f t="shared" si="90"/>
        <v>346.6165571045359</v>
      </c>
      <c r="DC71" s="66">
        <f t="shared" si="91"/>
        <v>1.5810535943146322</v>
      </c>
      <c r="DD71" s="66">
        <f t="shared" si="92"/>
        <v>0.80452543688999034</v>
      </c>
      <c r="DE71" s="66">
        <f t="shared" si="93"/>
        <v>-0.63544432507625581</v>
      </c>
      <c r="DF71" s="66">
        <f t="shared" si="94"/>
        <v>-8.5128276095187E-3</v>
      </c>
      <c r="DG71" s="67">
        <f t="shared" si="95"/>
        <v>0.52970007699476107</v>
      </c>
      <c r="DH71" s="67">
        <f t="shared" si="96"/>
        <v>0.99152330390761878</v>
      </c>
      <c r="DI71" s="66">
        <f t="shared" si="19"/>
        <v>1322.0065274639489</v>
      </c>
      <c r="DJ71" s="66">
        <f t="shared" si="97"/>
        <v>346.6165571045359</v>
      </c>
      <c r="DK71" s="66">
        <f t="shared" si="98"/>
        <v>1.5810535943146322</v>
      </c>
      <c r="DL71" s="66">
        <f t="shared" si="99"/>
        <v>0.80452543688999034</v>
      </c>
      <c r="DM71" s="66">
        <f t="shared" si="100"/>
        <v>-0.63544432507625581</v>
      </c>
      <c r="DN71" s="66">
        <f t="shared" si="101"/>
        <v>-8.5128276095187E-3</v>
      </c>
      <c r="DO71" s="67">
        <f t="shared" si="102"/>
        <v>0.52970007699476107</v>
      </c>
      <c r="DP71" s="67">
        <f t="shared" si="103"/>
        <v>0.99152330390761878</v>
      </c>
      <c r="DQ71" s="66">
        <f t="shared" si="20"/>
        <v>1322.0065274639489</v>
      </c>
      <c r="DR71" s="66">
        <f t="shared" si="104"/>
        <v>346.6165571045359</v>
      </c>
      <c r="DS71" s="66">
        <f t="shared" si="105"/>
        <v>1.5810535943146322</v>
      </c>
      <c r="DT71" s="66">
        <f t="shared" si="106"/>
        <v>0.80452543688999034</v>
      </c>
      <c r="DU71" s="66">
        <f t="shared" si="107"/>
        <v>-0.63544432507625581</v>
      </c>
      <c r="DV71" s="66">
        <f t="shared" si="108"/>
        <v>-8.5128276095187E-3</v>
      </c>
      <c r="DW71" s="67">
        <f t="shared" si="109"/>
        <v>0.52970007699476107</v>
      </c>
      <c r="DX71" s="67">
        <f t="shared" si="110"/>
        <v>0.99152330390761878</v>
      </c>
      <c r="DY71" s="66">
        <f t="shared" si="21"/>
        <v>1322.0065274639489</v>
      </c>
      <c r="DZ71" s="66">
        <f t="shared" si="111"/>
        <v>346.6165571045359</v>
      </c>
      <c r="EA71" s="66">
        <f t="shared" si="112"/>
        <v>1.5810535943146322</v>
      </c>
      <c r="EB71" s="66">
        <f t="shared" si="113"/>
        <v>0.80452543688999034</v>
      </c>
      <c r="EC71" s="66">
        <f t="shared" si="114"/>
        <v>-0.63544432507625581</v>
      </c>
      <c r="ED71" s="66">
        <f t="shared" si="115"/>
        <v>-8.5128276095187E-3</v>
      </c>
      <c r="EE71" s="67">
        <f t="shared" si="116"/>
        <v>0.52970007699476107</v>
      </c>
      <c r="EF71" s="67">
        <f t="shared" si="117"/>
        <v>0.99152330390761878</v>
      </c>
      <c r="EG71" s="66">
        <f t="shared" si="22"/>
        <v>1322.0065274639489</v>
      </c>
      <c r="EH71" s="66">
        <f t="shared" si="118"/>
        <v>346.6165571045359</v>
      </c>
      <c r="EI71" s="66">
        <f t="shared" si="119"/>
        <v>1.5810535943146322</v>
      </c>
      <c r="EJ71" s="66">
        <f t="shared" si="120"/>
        <v>0.80452543688999034</v>
      </c>
      <c r="EK71" s="66">
        <f t="shared" si="121"/>
        <v>-0.63544432507625581</v>
      </c>
      <c r="EL71" s="66">
        <f t="shared" si="122"/>
        <v>-8.5128276095187E-3</v>
      </c>
      <c r="EM71" s="67">
        <f t="shared" si="123"/>
        <v>0.52970007699476107</v>
      </c>
      <c r="EN71" s="67">
        <f t="shared" si="124"/>
        <v>0.99152330390761878</v>
      </c>
      <c r="EO71" s="66">
        <f t="shared" si="23"/>
        <v>1322.0065274639489</v>
      </c>
      <c r="EP71" s="66">
        <f t="shared" si="125"/>
        <v>346.6165571045359</v>
      </c>
      <c r="EQ71" s="66">
        <f t="shared" si="126"/>
        <v>1.5810535943146322</v>
      </c>
      <c r="ER71" s="66">
        <f t="shared" si="127"/>
        <v>0.80452543688999034</v>
      </c>
      <c r="ES71" s="66">
        <f t="shared" si="128"/>
        <v>-0.63544432507625581</v>
      </c>
      <c r="ET71" s="66">
        <f t="shared" si="129"/>
        <v>-8.5128276095187E-3</v>
      </c>
      <c r="EU71" s="67">
        <f t="shared" si="130"/>
        <v>0.52970007699476107</v>
      </c>
      <c r="EV71" s="67">
        <f t="shared" si="131"/>
        <v>0.99152330390761878</v>
      </c>
      <c r="EW71" s="66">
        <f t="shared" si="24"/>
        <v>6.0017779921489378E-2</v>
      </c>
      <c r="EX71" s="66">
        <f t="shared" si="132"/>
        <v>73.466557104535923</v>
      </c>
      <c r="EY71" s="66">
        <f>IF(P59,S152,"")</f>
        <v>0.9</v>
      </c>
      <c r="EZ71" s="66">
        <f>IF(P59,EW152,"")</f>
        <v>0.94788462356647951</v>
      </c>
      <c r="FA71" s="66">
        <f>IF(P59,EX152,"")</f>
        <v>67.865684559971726</v>
      </c>
      <c r="FB71" s="16"/>
      <c r="FC71" s="16"/>
      <c r="FD71" s="16"/>
      <c r="FE71" s="16"/>
      <c r="FF71" s="16"/>
      <c r="FG71" s="16"/>
      <c r="FH71" s="16"/>
      <c r="FI71" s="16"/>
      <c r="FJ71" s="16"/>
    </row>
    <row r="72" spans="15:166" x14ac:dyDescent="0.25">
      <c r="O72" s="15" t="s">
        <v>634</v>
      </c>
      <c r="P72" s="51">
        <f>IF($P$59,IF(ISNUMBER(VLOOKUP($P$63,$AA$7:$AG$56,6)),VLOOKUP($P$63,$AA$7:$AG$56,6),""),"")</f>
        <v>2.34</v>
      </c>
      <c r="Q72" s="51">
        <f>IF($P$59,IF(ISNUMBER(VLOOKUP($Q$63,$AA$7:$AG$56,6)),VLOOKUP($Q$63,$AA$7:$AG$56,6),""),"")</f>
        <v>2.41</v>
      </c>
      <c r="S72" s="61">
        <v>0.1</v>
      </c>
      <c r="T72" s="61">
        <f t="shared" si="25"/>
        <v>9.737827715355804E-2</v>
      </c>
      <c r="U72" s="61">
        <f t="shared" si="26"/>
        <v>0.90262172284644193</v>
      </c>
      <c r="V72" s="61">
        <f t="shared" si="27"/>
        <v>9.737827715355804E-2</v>
      </c>
      <c r="W72" s="61">
        <f t="shared" si="28"/>
        <v>0.90262172284644193</v>
      </c>
      <c r="X72" s="61">
        <f t="shared" si="29"/>
        <v>9.0492957746478864E-2</v>
      </c>
      <c r="Y72" s="61">
        <f t="shared" si="30"/>
        <v>0.90950704225352108</v>
      </c>
      <c r="Z72" s="64">
        <f t="shared" si="7"/>
        <v>344.65110524396027</v>
      </c>
      <c r="AA72" s="61">
        <f t="shared" si="31"/>
        <v>1.5851892932161054</v>
      </c>
      <c r="AB72" s="61">
        <f t="shared" si="32"/>
        <v>0.80352815520134246</v>
      </c>
      <c r="AC72" s="61">
        <f t="shared" si="143"/>
        <v>-0.62194154327622919</v>
      </c>
      <c r="AD72" s="61">
        <f t="shared" si="144"/>
        <v>-1.0534638332115903E-2</v>
      </c>
      <c r="AE72" s="65">
        <f t="shared" si="35"/>
        <v>0.53690100844807453</v>
      </c>
      <c r="AF72" s="65">
        <f t="shared" si="36"/>
        <v>0.98952065662913213</v>
      </c>
      <c r="AG72" s="61">
        <f t="shared" si="9"/>
        <v>1326.7315918630982</v>
      </c>
      <c r="AH72" s="61">
        <f t="shared" si="37"/>
        <v>346.73372066536814</v>
      </c>
      <c r="AI72" s="61">
        <f t="shared" si="38"/>
        <v>1.5808088787152446</v>
      </c>
      <c r="AJ72" s="61">
        <f t="shared" si="39"/>
        <v>0.80458456811330303</v>
      </c>
      <c r="AK72" s="61">
        <f t="shared" si="133"/>
        <v>-0.61685365879053267</v>
      </c>
      <c r="AL72" s="61">
        <f t="shared" si="134"/>
        <v>-1.0428372015039877E-2</v>
      </c>
      <c r="AM72" s="65">
        <f t="shared" si="135"/>
        <v>0.53963965982237716</v>
      </c>
      <c r="AN72" s="65">
        <f t="shared" si="136"/>
        <v>0.98962581493227653</v>
      </c>
      <c r="AO72" s="61">
        <f t="shared" si="10"/>
        <v>1327.6526094698106</v>
      </c>
      <c r="AP72" s="61">
        <f t="shared" si="40"/>
        <v>346.75652005188346</v>
      </c>
      <c r="AQ72" s="61">
        <f t="shared" si="41"/>
        <v>1.5807612820232202</v>
      </c>
      <c r="AR72" s="61">
        <f t="shared" si="42"/>
        <v>0.80459607058556515</v>
      </c>
      <c r="AS72" s="61">
        <f t="shared" si="137"/>
        <v>-0.61679838215441807</v>
      </c>
      <c r="AT72" s="61">
        <f t="shared" si="138"/>
        <v>-1.0427219220131276E-2</v>
      </c>
      <c r="AU72" s="65">
        <f t="shared" si="139"/>
        <v>0.53966949011193766</v>
      </c>
      <c r="AV72" s="65">
        <f t="shared" si="140"/>
        <v>0.98962695576853499</v>
      </c>
      <c r="AW72" s="61">
        <f t="shared" si="11"/>
        <v>1327.6628125516868</v>
      </c>
      <c r="AX72" s="61">
        <f t="shared" si="43"/>
        <v>346.75677255483487</v>
      </c>
      <c r="AY72" s="61">
        <f t="shared" si="44"/>
        <v>1.580760754933453</v>
      </c>
      <c r="AZ72" s="61">
        <f t="shared" si="45"/>
        <v>0.80459619796776916</v>
      </c>
      <c r="BA72" s="61">
        <f t="shared" si="141"/>
        <v>-0.61679777001718894</v>
      </c>
      <c r="BB72" s="61">
        <f t="shared" si="142"/>
        <v>-1.0427206454209123E-2</v>
      </c>
      <c r="BC72" s="65">
        <f t="shared" si="46"/>
        <v>0.53966982046382506</v>
      </c>
      <c r="BD72" s="65">
        <f t="shared" si="47"/>
        <v>0.98962696840203579</v>
      </c>
      <c r="BE72" s="61">
        <f t="shared" si="12"/>
        <v>1327.6629255650334</v>
      </c>
      <c r="BF72" s="61">
        <f t="shared" si="48"/>
        <v>346.75677535164829</v>
      </c>
      <c r="BG72" s="61">
        <f t="shared" si="49"/>
        <v>1.5807607490952227</v>
      </c>
      <c r="BH72" s="61">
        <f t="shared" si="50"/>
        <v>0.80459619937869931</v>
      </c>
      <c r="BI72" s="61">
        <f t="shared" si="51"/>
        <v>-0.61679776323694369</v>
      </c>
      <c r="BJ72" s="61">
        <f t="shared" si="52"/>
        <v>-1.0427206312809356E-2</v>
      </c>
      <c r="BK72" s="65">
        <f t="shared" si="53"/>
        <v>0.53966982412291886</v>
      </c>
      <c r="BL72" s="65">
        <f t="shared" si="54"/>
        <v>0.98962696854196885</v>
      </c>
      <c r="BM72" s="61">
        <f t="shared" si="13"/>
        <v>1327.6629268168106</v>
      </c>
      <c r="BN72" s="61">
        <f t="shared" si="55"/>
        <v>346.75677538262687</v>
      </c>
      <c r="BO72" s="61">
        <f t="shared" si="56"/>
        <v>1.5807607490305562</v>
      </c>
      <c r="BP72" s="61">
        <f t="shared" si="57"/>
        <v>0.80459619939432725</v>
      </c>
      <c r="BQ72" s="61">
        <f t="shared" si="58"/>
        <v>-0.61679776316184298</v>
      </c>
      <c r="BR72" s="61">
        <f t="shared" si="59"/>
        <v>-1.0427206311242943E-2</v>
      </c>
      <c r="BS72" s="65">
        <f t="shared" si="60"/>
        <v>0.53966982416344844</v>
      </c>
      <c r="BT72" s="65">
        <f t="shared" si="61"/>
        <v>0.98962696854351895</v>
      </c>
      <c r="BU72" s="61">
        <f t="shared" si="14"/>
        <v>1327.6629268306729</v>
      </c>
      <c r="BV72" s="61">
        <f t="shared" si="62"/>
        <v>346.75677538296992</v>
      </c>
      <c r="BW72" s="61">
        <f t="shared" si="63"/>
        <v>1.5807607490298401</v>
      </c>
      <c r="BX72" s="61">
        <f t="shared" si="64"/>
        <v>0.80459619939450033</v>
      </c>
      <c r="BY72" s="61">
        <f t="shared" si="65"/>
        <v>-0.61679776316101109</v>
      </c>
      <c r="BZ72" s="61">
        <f t="shared" si="66"/>
        <v>-1.0427206311225637E-2</v>
      </c>
      <c r="CA72" s="65">
        <f t="shared" si="67"/>
        <v>0.53966982416389742</v>
      </c>
      <c r="CB72" s="65">
        <f t="shared" si="68"/>
        <v>0.98962696854353605</v>
      </c>
      <c r="CC72" s="61">
        <f t="shared" si="15"/>
        <v>1327.6629268308307</v>
      </c>
      <c r="CD72" s="61">
        <f t="shared" si="69"/>
        <v>346.75677538297379</v>
      </c>
      <c r="CE72" s="61">
        <f t="shared" si="70"/>
        <v>1.5807607490298319</v>
      </c>
      <c r="CF72" s="61">
        <f t="shared" si="71"/>
        <v>0.80459619939450233</v>
      </c>
      <c r="CG72" s="61">
        <f t="shared" si="72"/>
        <v>-0.61679776316100177</v>
      </c>
      <c r="CH72" s="61">
        <f t="shared" si="73"/>
        <v>-1.042720631122579E-2</v>
      </c>
      <c r="CI72" s="65">
        <f t="shared" si="74"/>
        <v>0.53966982416390241</v>
      </c>
      <c r="CJ72" s="65">
        <f t="shared" si="75"/>
        <v>0.98962696854353593</v>
      </c>
      <c r="CK72" s="61">
        <f t="shared" si="16"/>
        <v>1327.6629268308325</v>
      </c>
      <c r="CL72" s="61">
        <f t="shared" si="76"/>
        <v>346.75677538297384</v>
      </c>
      <c r="CM72" s="61">
        <f t="shared" si="77"/>
        <v>1.5807607490298319</v>
      </c>
      <c r="CN72" s="61">
        <f t="shared" si="78"/>
        <v>0.80459619939450233</v>
      </c>
      <c r="CO72" s="61">
        <f t="shared" si="79"/>
        <v>-0.61679776316100177</v>
      </c>
      <c r="CP72" s="61">
        <f t="shared" si="80"/>
        <v>-1.042720631122579E-2</v>
      </c>
      <c r="CQ72" s="65">
        <f t="shared" si="81"/>
        <v>0.53966982416390241</v>
      </c>
      <c r="CR72" s="65">
        <f t="shared" si="82"/>
        <v>0.98962696854353593</v>
      </c>
      <c r="CS72" s="61">
        <f t="shared" si="17"/>
        <v>1327.6629268308302</v>
      </c>
      <c r="CT72" s="61">
        <f t="shared" si="83"/>
        <v>346.75677538297379</v>
      </c>
      <c r="CU72" s="61">
        <f t="shared" si="84"/>
        <v>1.5807607490298319</v>
      </c>
      <c r="CV72" s="61">
        <f t="shared" si="85"/>
        <v>0.80459619939450233</v>
      </c>
      <c r="CW72" s="61">
        <f t="shared" si="86"/>
        <v>-0.61679776316100177</v>
      </c>
      <c r="CX72" s="61">
        <f t="shared" si="87"/>
        <v>-1.042720631122579E-2</v>
      </c>
      <c r="CY72" s="65">
        <f t="shared" si="88"/>
        <v>0.53966982416390241</v>
      </c>
      <c r="CZ72" s="65">
        <f t="shared" si="89"/>
        <v>0.98962696854353593</v>
      </c>
      <c r="DA72" s="61">
        <f t="shared" si="18"/>
        <v>1327.6629268308325</v>
      </c>
      <c r="DB72" s="61">
        <f t="shared" si="90"/>
        <v>346.75677538297384</v>
      </c>
      <c r="DC72" s="61">
        <f t="shared" si="91"/>
        <v>1.5807607490298319</v>
      </c>
      <c r="DD72" s="61">
        <f t="shared" si="92"/>
        <v>0.80459619939450233</v>
      </c>
      <c r="DE72" s="61">
        <f t="shared" si="93"/>
        <v>-0.61679776316100177</v>
      </c>
      <c r="DF72" s="61">
        <f t="shared" si="94"/>
        <v>-1.042720631122579E-2</v>
      </c>
      <c r="DG72" s="65">
        <f t="shared" si="95"/>
        <v>0.53966982416390241</v>
      </c>
      <c r="DH72" s="65">
        <f t="shared" si="96"/>
        <v>0.98962696854353593</v>
      </c>
      <c r="DI72" s="61">
        <f t="shared" si="19"/>
        <v>1327.6629268308302</v>
      </c>
      <c r="DJ72" s="61">
        <f t="shared" si="97"/>
        <v>346.75677538297379</v>
      </c>
      <c r="DK72" s="61">
        <f t="shared" si="98"/>
        <v>1.5807607490298319</v>
      </c>
      <c r="DL72" s="61">
        <f t="shared" si="99"/>
        <v>0.80459619939450233</v>
      </c>
      <c r="DM72" s="61">
        <f t="shared" si="100"/>
        <v>-0.61679776316100177</v>
      </c>
      <c r="DN72" s="61">
        <f t="shared" si="101"/>
        <v>-1.042720631122579E-2</v>
      </c>
      <c r="DO72" s="65">
        <f t="shared" si="102"/>
        <v>0.53966982416390241</v>
      </c>
      <c r="DP72" s="65">
        <f t="shared" si="103"/>
        <v>0.98962696854353593</v>
      </c>
      <c r="DQ72" s="61">
        <f t="shared" si="20"/>
        <v>1327.6629268308325</v>
      </c>
      <c r="DR72" s="61">
        <f t="shared" si="104"/>
        <v>346.75677538297384</v>
      </c>
      <c r="DS72" s="61">
        <f t="shared" si="105"/>
        <v>1.5807607490298319</v>
      </c>
      <c r="DT72" s="61">
        <f t="shared" si="106"/>
        <v>0.80459619939450233</v>
      </c>
      <c r="DU72" s="61">
        <f t="shared" si="107"/>
        <v>-0.61679776316100177</v>
      </c>
      <c r="DV72" s="61">
        <f t="shared" si="108"/>
        <v>-1.042720631122579E-2</v>
      </c>
      <c r="DW72" s="65">
        <f t="shared" si="109"/>
        <v>0.53966982416390241</v>
      </c>
      <c r="DX72" s="65">
        <f t="shared" si="110"/>
        <v>0.98962696854353593</v>
      </c>
      <c r="DY72" s="61">
        <f t="shared" si="21"/>
        <v>1327.6629268308302</v>
      </c>
      <c r="DZ72" s="61">
        <f t="shared" si="111"/>
        <v>346.75677538297379</v>
      </c>
      <c r="EA72" s="61">
        <f t="shared" si="112"/>
        <v>1.5807607490298319</v>
      </c>
      <c r="EB72" s="61">
        <f t="shared" si="113"/>
        <v>0.80459619939450233</v>
      </c>
      <c r="EC72" s="61">
        <f t="shared" si="114"/>
        <v>-0.61679776316100177</v>
      </c>
      <c r="ED72" s="61">
        <f t="shared" si="115"/>
        <v>-1.042720631122579E-2</v>
      </c>
      <c r="EE72" s="65">
        <f t="shared" si="116"/>
        <v>0.53966982416390241</v>
      </c>
      <c r="EF72" s="65">
        <f t="shared" si="117"/>
        <v>0.98962696854353593</v>
      </c>
      <c r="EG72" s="61">
        <f t="shared" si="22"/>
        <v>1327.6629268308325</v>
      </c>
      <c r="EH72" s="61">
        <f t="shared" si="118"/>
        <v>346.75677538297384</v>
      </c>
      <c r="EI72" s="61">
        <f t="shared" si="119"/>
        <v>1.5807607490298319</v>
      </c>
      <c r="EJ72" s="61">
        <f t="shared" si="120"/>
        <v>0.80459619939450233</v>
      </c>
      <c r="EK72" s="61">
        <f t="shared" si="121"/>
        <v>-0.61679776316100177</v>
      </c>
      <c r="EL72" s="61">
        <f t="shared" si="122"/>
        <v>-1.042720631122579E-2</v>
      </c>
      <c r="EM72" s="65">
        <f t="shared" si="123"/>
        <v>0.53966982416390241</v>
      </c>
      <c r="EN72" s="65">
        <f t="shared" si="124"/>
        <v>0.98962696854353593</v>
      </c>
      <c r="EO72" s="61">
        <f t="shared" si="23"/>
        <v>1327.6629268308302</v>
      </c>
      <c r="EP72" s="61">
        <f t="shared" si="125"/>
        <v>346.75677538297379</v>
      </c>
      <c r="EQ72" s="61">
        <f t="shared" si="126"/>
        <v>1.5807607490298319</v>
      </c>
      <c r="ER72" s="61">
        <f t="shared" si="127"/>
        <v>0.80459619939450233</v>
      </c>
      <c r="ES72" s="61">
        <f t="shared" si="128"/>
        <v>-0.61679776316100177</v>
      </c>
      <c r="ET72" s="61">
        <f t="shared" si="129"/>
        <v>-1.042720631122579E-2</v>
      </c>
      <c r="EU72" s="65">
        <f t="shared" si="130"/>
        <v>0.53966982416390241</v>
      </c>
      <c r="EV72" s="65">
        <f t="shared" si="131"/>
        <v>0.98962696854353593</v>
      </c>
      <c r="EW72" s="61">
        <f t="shared" si="24"/>
        <v>6.8232258231308421E-2</v>
      </c>
      <c r="EX72" s="61">
        <f t="shared" si="132"/>
        <v>73.606775382973808</v>
      </c>
      <c r="EY72" s="66">
        <f>IF(P59,S162,"")</f>
        <v>0.99999899999999997</v>
      </c>
      <c r="EZ72" s="66">
        <f>IF(P59,EW162,"")</f>
        <v>0.9999995500520712</v>
      </c>
      <c r="FA72" s="66">
        <f>IF(P59,EX162,"")</f>
        <v>66.086899996997147</v>
      </c>
      <c r="FB72" s="16"/>
      <c r="FC72" s="16"/>
      <c r="FD72" s="16"/>
      <c r="FE72" s="16"/>
      <c r="FF72" s="16"/>
      <c r="FG72" s="16"/>
      <c r="FH72" s="16"/>
      <c r="FI72" s="16"/>
      <c r="FJ72" s="16"/>
    </row>
    <row r="73" spans="15:166" x14ac:dyDescent="0.25">
      <c r="O73" s="15" t="s">
        <v>635</v>
      </c>
      <c r="P73" s="51">
        <f>IF($P$59,IF(ISNUMBER(VLOOKUP($P$63,$AA$7:$AG$56,7)),VLOOKUP($P$63,$AA$7:$AG$56,7),P72),"")</f>
        <v>2.34</v>
      </c>
      <c r="Q73" s="51">
        <f>IF($P$59,IF(ISNUMBER(VLOOKUP($Q$63,$AA$7:$AG$56,7)),VLOOKUP($Q$63,$AA$7:$AG$56,7),Q72),"")</f>
        <v>2.41</v>
      </c>
      <c r="S73" s="50">
        <v>0.11</v>
      </c>
      <c r="T73" s="66">
        <f t="shared" si="25"/>
        <v>0.10714731715439367</v>
      </c>
      <c r="U73" s="66">
        <f t="shared" si="26"/>
        <v>0.89285268284560626</v>
      </c>
      <c r="V73" s="66">
        <f t="shared" si="27"/>
        <v>0.10714731715439367</v>
      </c>
      <c r="W73" s="66">
        <f t="shared" si="28"/>
        <v>0.89285268284560626</v>
      </c>
      <c r="X73" s="66">
        <f t="shared" si="29"/>
        <v>9.9647514980613319E-2</v>
      </c>
      <c r="Y73" s="66">
        <f t="shared" si="30"/>
        <v>0.90035248501938658</v>
      </c>
      <c r="Z73" s="56">
        <f t="shared" si="7"/>
        <v>344.59094721667259</v>
      </c>
      <c r="AA73" s="66">
        <f t="shared" si="31"/>
        <v>1.5853167932025953</v>
      </c>
      <c r="AB73" s="66">
        <f t="shared" si="32"/>
        <v>0.8034974708603998</v>
      </c>
      <c r="AC73" s="66">
        <f t="shared" si="143"/>
        <v>-0.60400693925219306</v>
      </c>
      <c r="AD73" s="66">
        <f t="shared" si="144"/>
        <v>-1.2658969153558131E-2</v>
      </c>
      <c r="AE73" s="67">
        <f t="shared" si="35"/>
        <v>0.54661698106835221</v>
      </c>
      <c r="AF73" s="67">
        <f t="shared" si="36"/>
        <v>0.98742081856483688</v>
      </c>
      <c r="AG73" s="66">
        <f t="shared" si="9"/>
        <v>1332.2570736120001</v>
      </c>
      <c r="AH73" s="66">
        <f t="shared" si="37"/>
        <v>346.87031486277778</v>
      </c>
      <c r="AI73" s="66">
        <f t="shared" si="38"/>
        <v>1.5805238354781461</v>
      </c>
      <c r="AJ73" s="66">
        <f t="shared" si="39"/>
        <v>0.80465346082409539</v>
      </c>
      <c r="AK73" s="66">
        <f t="shared" si="133"/>
        <v>-0.59863349425132473</v>
      </c>
      <c r="AL73" s="66">
        <f t="shared" si="134"/>
        <v>-1.2519994092709652E-2</v>
      </c>
      <c r="AM73" s="67">
        <f t="shared" si="135"/>
        <v>0.54956210299157238</v>
      </c>
      <c r="AN73" s="67">
        <f t="shared" si="136"/>
        <v>0.98755805496917792</v>
      </c>
      <c r="AO73" s="66">
        <f t="shared" si="10"/>
        <v>1333.1848050567564</v>
      </c>
      <c r="AP73" s="66">
        <f t="shared" si="40"/>
        <v>346.89320528668458</v>
      </c>
      <c r="AQ73" s="66">
        <f t="shared" si="41"/>
        <v>1.5804760949856751</v>
      </c>
      <c r="AR73" s="66">
        <f t="shared" si="42"/>
        <v>0.80466500111752892</v>
      </c>
      <c r="AS73" s="66">
        <f t="shared" si="137"/>
        <v>-0.59857997688655296</v>
      </c>
      <c r="AT73" s="66">
        <f t="shared" si="138"/>
        <v>-1.2518612217839759E-2</v>
      </c>
      <c r="AU73" s="67">
        <f t="shared" si="139"/>
        <v>0.54959151489411961</v>
      </c>
      <c r="AV73" s="67">
        <f t="shared" si="140"/>
        <v>0.98755941965177962</v>
      </c>
      <c r="AW73" s="66">
        <f t="shared" si="11"/>
        <v>1333.1942576604106</v>
      </c>
      <c r="AX73" s="66">
        <f t="shared" si="43"/>
        <v>346.89343845128298</v>
      </c>
      <c r="AY73" s="66">
        <f t="shared" si="44"/>
        <v>1.5804756087351377</v>
      </c>
      <c r="AZ73" s="66">
        <f t="shared" si="45"/>
        <v>0.80466511866135515</v>
      </c>
      <c r="BA73" s="66">
        <f t="shared" si="141"/>
        <v>-0.59857943179744821</v>
      </c>
      <c r="BB73" s="66">
        <f t="shared" si="142"/>
        <v>-1.2518598143293286E-2</v>
      </c>
      <c r="BC73" s="67">
        <f t="shared" si="46"/>
        <v>0.54959181447054817</v>
      </c>
      <c r="BD73" s="67">
        <f t="shared" si="47"/>
        <v>0.98755943355123066</v>
      </c>
      <c r="BE73" s="66">
        <f t="shared" si="12"/>
        <v>1333.194353959407</v>
      </c>
      <c r="BF73" s="66">
        <f t="shared" si="48"/>
        <v>346.89344082665536</v>
      </c>
      <c r="BG73" s="66">
        <f t="shared" si="49"/>
        <v>1.5804756037814478</v>
      </c>
      <c r="BH73" s="66">
        <f t="shared" si="50"/>
        <v>0.80466511985883615</v>
      </c>
      <c r="BI73" s="66">
        <f t="shared" si="51"/>
        <v>-0.59857942624433824</v>
      </c>
      <c r="BJ73" s="66">
        <f t="shared" si="52"/>
        <v>-1.2518597999908676E-2</v>
      </c>
      <c r="BK73" s="67">
        <f t="shared" si="53"/>
        <v>0.54959181752249198</v>
      </c>
      <c r="BL73" s="67">
        <f t="shared" si="54"/>
        <v>0.98755943369283139</v>
      </c>
      <c r="BM73" s="66">
        <f t="shared" si="13"/>
        <v>1333.1943549404562</v>
      </c>
      <c r="BN73" s="66">
        <f t="shared" si="55"/>
        <v>346.89344085085452</v>
      </c>
      <c r="BO73" s="66">
        <f t="shared" si="56"/>
        <v>1.5804756037309819</v>
      </c>
      <c r="BP73" s="66">
        <f t="shared" si="57"/>
        <v>0.80466511987103562</v>
      </c>
      <c r="BQ73" s="66">
        <f t="shared" si="58"/>
        <v>-0.59857942618776638</v>
      </c>
      <c r="BR73" s="66">
        <f t="shared" si="59"/>
        <v>-1.2518597998447512E-2</v>
      </c>
      <c r="BS73" s="67">
        <f t="shared" si="60"/>
        <v>0.54959181755358333</v>
      </c>
      <c r="BT73" s="67">
        <f t="shared" si="61"/>
        <v>0.98755943369427446</v>
      </c>
      <c r="BU73" s="66">
        <f t="shared" si="14"/>
        <v>1333.1943549504499</v>
      </c>
      <c r="BV73" s="66">
        <f t="shared" si="62"/>
        <v>346.89344085110105</v>
      </c>
      <c r="BW73" s="66">
        <f t="shared" si="63"/>
        <v>1.5804756037304677</v>
      </c>
      <c r="BX73" s="66">
        <f t="shared" si="64"/>
        <v>0.80466511987115985</v>
      </c>
      <c r="BY73" s="66">
        <f t="shared" si="65"/>
        <v>-0.59857942618719018</v>
      </c>
      <c r="BZ73" s="66">
        <f t="shared" si="66"/>
        <v>-1.2518597998432662E-2</v>
      </c>
      <c r="CA73" s="67">
        <f t="shared" si="67"/>
        <v>0.54959181755390007</v>
      </c>
      <c r="CB73" s="67">
        <f t="shared" si="68"/>
        <v>0.98755943369428911</v>
      </c>
      <c r="CC73" s="66">
        <f t="shared" si="15"/>
        <v>1333.1943549505543</v>
      </c>
      <c r="CD73" s="66">
        <f t="shared" si="69"/>
        <v>346.89344085110361</v>
      </c>
      <c r="CE73" s="66">
        <f t="shared" si="70"/>
        <v>1.5804756037304624</v>
      </c>
      <c r="CF73" s="66">
        <f t="shared" si="71"/>
        <v>0.80466511987116118</v>
      </c>
      <c r="CG73" s="66">
        <f t="shared" si="72"/>
        <v>-0.5985794261871844</v>
      </c>
      <c r="CH73" s="66">
        <f t="shared" si="73"/>
        <v>-1.2518597998432246E-2</v>
      </c>
      <c r="CI73" s="67">
        <f t="shared" si="74"/>
        <v>0.54959181755390318</v>
      </c>
      <c r="CJ73" s="67">
        <f t="shared" si="75"/>
        <v>0.98755943369428956</v>
      </c>
      <c r="CK73" s="66">
        <f t="shared" si="16"/>
        <v>1333.1943549505529</v>
      </c>
      <c r="CL73" s="66">
        <f t="shared" si="76"/>
        <v>346.89344085110361</v>
      </c>
      <c r="CM73" s="66">
        <f t="shared" si="77"/>
        <v>1.5804756037304624</v>
      </c>
      <c r="CN73" s="66">
        <f t="shared" si="78"/>
        <v>0.80466511987116118</v>
      </c>
      <c r="CO73" s="66">
        <f t="shared" si="79"/>
        <v>-0.5985794261871844</v>
      </c>
      <c r="CP73" s="66">
        <f t="shared" si="80"/>
        <v>-1.2518597998432246E-2</v>
      </c>
      <c r="CQ73" s="67">
        <f t="shared" si="81"/>
        <v>0.54959181755390318</v>
      </c>
      <c r="CR73" s="67">
        <f t="shared" si="82"/>
        <v>0.98755943369428956</v>
      </c>
      <c r="CS73" s="66">
        <f t="shared" si="17"/>
        <v>1333.1943549505529</v>
      </c>
      <c r="CT73" s="66">
        <f t="shared" si="83"/>
        <v>346.89344085110361</v>
      </c>
      <c r="CU73" s="66">
        <f t="shared" si="84"/>
        <v>1.5804756037304624</v>
      </c>
      <c r="CV73" s="66">
        <f t="shared" si="85"/>
        <v>0.80466511987116118</v>
      </c>
      <c r="CW73" s="66">
        <f t="shared" si="86"/>
        <v>-0.5985794261871844</v>
      </c>
      <c r="CX73" s="66">
        <f t="shared" si="87"/>
        <v>-1.2518597998432246E-2</v>
      </c>
      <c r="CY73" s="67">
        <f t="shared" si="88"/>
        <v>0.54959181755390318</v>
      </c>
      <c r="CZ73" s="67">
        <f t="shared" si="89"/>
        <v>0.98755943369428956</v>
      </c>
      <c r="DA73" s="66">
        <f t="shared" si="18"/>
        <v>1333.1943549505529</v>
      </c>
      <c r="DB73" s="66">
        <f t="shared" si="90"/>
        <v>346.89344085110361</v>
      </c>
      <c r="DC73" s="66">
        <f t="shared" si="91"/>
        <v>1.5804756037304624</v>
      </c>
      <c r="DD73" s="66">
        <f t="shared" si="92"/>
        <v>0.80466511987116118</v>
      </c>
      <c r="DE73" s="66">
        <f t="shared" si="93"/>
        <v>-0.5985794261871844</v>
      </c>
      <c r="DF73" s="66">
        <f t="shared" si="94"/>
        <v>-1.2518597998432246E-2</v>
      </c>
      <c r="DG73" s="67">
        <f t="shared" si="95"/>
        <v>0.54959181755390318</v>
      </c>
      <c r="DH73" s="67">
        <f t="shared" si="96"/>
        <v>0.98755943369428956</v>
      </c>
      <c r="DI73" s="66">
        <f t="shared" si="19"/>
        <v>1333.1943549505529</v>
      </c>
      <c r="DJ73" s="66">
        <f t="shared" si="97"/>
        <v>346.89344085110361</v>
      </c>
      <c r="DK73" s="66">
        <f t="shared" si="98"/>
        <v>1.5804756037304624</v>
      </c>
      <c r="DL73" s="66">
        <f t="shared" si="99"/>
        <v>0.80466511987116118</v>
      </c>
      <c r="DM73" s="66">
        <f t="shared" si="100"/>
        <v>-0.5985794261871844</v>
      </c>
      <c r="DN73" s="66">
        <f t="shared" si="101"/>
        <v>-1.2518597998432246E-2</v>
      </c>
      <c r="DO73" s="67">
        <f t="shared" si="102"/>
        <v>0.54959181755390318</v>
      </c>
      <c r="DP73" s="67">
        <f t="shared" si="103"/>
        <v>0.98755943369428956</v>
      </c>
      <c r="DQ73" s="66">
        <f t="shared" si="20"/>
        <v>1333.1943549505529</v>
      </c>
      <c r="DR73" s="66">
        <f t="shared" si="104"/>
        <v>346.89344085110361</v>
      </c>
      <c r="DS73" s="66">
        <f t="shared" si="105"/>
        <v>1.5804756037304624</v>
      </c>
      <c r="DT73" s="66">
        <f t="shared" si="106"/>
        <v>0.80466511987116118</v>
      </c>
      <c r="DU73" s="66">
        <f t="shared" si="107"/>
        <v>-0.5985794261871844</v>
      </c>
      <c r="DV73" s="66">
        <f t="shared" si="108"/>
        <v>-1.2518597998432246E-2</v>
      </c>
      <c r="DW73" s="67">
        <f t="shared" si="109"/>
        <v>0.54959181755390318</v>
      </c>
      <c r="DX73" s="67">
        <f t="shared" si="110"/>
        <v>0.98755943369428956</v>
      </c>
      <c r="DY73" s="66">
        <f t="shared" si="21"/>
        <v>1333.1943549505529</v>
      </c>
      <c r="DZ73" s="66">
        <f t="shared" si="111"/>
        <v>346.89344085110361</v>
      </c>
      <c r="EA73" s="66">
        <f t="shared" si="112"/>
        <v>1.5804756037304624</v>
      </c>
      <c r="EB73" s="66">
        <f t="shared" si="113"/>
        <v>0.80466511987116118</v>
      </c>
      <c r="EC73" s="66">
        <f t="shared" si="114"/>
        <v>-0.5985794261871844</v>
      </c>
      <c r="ED73" s="66">
        <f t="shared" si="115"/>
        <v>-1.2518597998432246E-2</v>
      </c>
      <c r="EE73" s="67">
        <f t="shared" si="116"/>
        <v>0.54959181755390318</v>
      </c>
      <c r="EF73" s="67">
        <f t="shared" si="117"/>
        <v>0.98755943369428956</v>
      </c>
      <c r="EG73" s="66">
        <f t="shared" si="22"/>
        <v>1333.1943549505529</v>
      </c>
      <c r="EH73" s="66">
        <f t="shared" si="118"/>
        <v>346.89344085110361</v>
      </c>
      <c r="EI73" s="66">
        <f t="shared" si="119"/>
        <v>1.5804756037304624</v>
      </c>
      <c r="EJ73" s="66">
        <f t="shared" si="120"/>
        <v>0.80466511987116118</v>
      </c>
      <c r="EK73" s="66">
        <f t="shared" si="121"/>
        <v>-0.5985794261871844</v>
      </c>
      <c r="EL73" s="66">
        <f t="shared" si="122"/>
        <v>-1.2518597998432246E-2</v>
      </c>
      <c r="EM73" s="67">
        <f t="shared" si="123"/>
        <v>0.54959181755390318</v>
      </c>
      <c r="EN73" s="67">
        <f t="shared" si="124"/>
        <v>0.98755943369428956</v>
      </c>
      <c r="EO73" s="66">
        <f t="shared" si="23"/>
        <v>1333.1943549505529</v>
      </c>
      <c r="EP73" s="66">
        <f t="shared" si="125"/>
        <v>346.89344085110361</v>
      </c>
      <c r="EQ73" s="66">
        <f t="shared" si="126"/>
        <v>1.5804756037304624</v>
      </c>
      <c r="ER73" s="66">
        <f t="shared" si="127"/>
        <v>0.80466511987116118</v>
      </c>
      <c r="ES73" s="66">
        <f t="shared" si="128"/>
        <v>-0.5985794261871844</v>
      </c>
      <c r="ET73" s="66">
        <f t="shared" si="129"/>
        <v>-1.2518597998432246E-2</v>
      </c>
      <c r="EU73" s="67">
        <f t="shared" si="130"/>
        <v>0.54959181755390318</v>
      </c>
      <c r="EV73" s="67">
        <f t="shared" si="131"/>
        <v>0.98755943369428956</v>
      </c>
      <c r="EW73" s="66">
        <f t="shared" si="24"/>
        <v>7.6753853904639735E-2</v>
      </c>
      <c r="EX73" s="66">
        <f t="shared" si="132"/>
        <v>73.743440851103628</v>
      </c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</row>
    <row r="74" spans="15:166" x14ac:dyDescent="0.25">
      <c r="O74" s="15" t="s">
        <v>649</v>
      </c>
      <c r="P74" s="93">
        <f>P75/2*(P71-P72)-P71+1</f>
        <v>-0.41999999999999993</v>
      </c>
      <c r="Q74" s="93">
        <f>P75/2*(Q71-Q72)-Q71+1</f>
        <v>0.42999999999999972</v>
      </c>
      <c r="S74" s="50">
        <v>0.12</v>
      </c>
      <c r="T74" s="66">
        <f t="shared" si="25"/>
        <v>0.11692205196535642</v>
      </c>
      <c r="U74" s="66">
        <f t="shared" si="26"/>
        <v>0.88307794803464357</v>
      </c>
      <c r="V74" s="66">
        <f t="shared" si="27"/>
        <v>0.11692205196535642</v>
      </c>
      <c r="W74" s="66">
        <f t="shared" si="28"/>
        <v>0.88307794803464357</v>
      </c>
      <c r="X74" s="66">
        <f t="shared" si="29"/>
        <v>0.10882145377558219</v>
      </c>
      <c r="Y74" s="66">
        <f t="shared" si="30"/>
        <v>0.89117854622441783</v>
      </c>
      <c r="Z74" s="56">
        <f t="shared" si="7"/>
        <v>344.53078918938496</v>
      </c>
      <c r="AA74" s="66">
        <f t="shared" si="31"/>
        <v>1.58544434797472</v>
      </c>
      <c r="AB74" s="66">
        <f t="shared" si="32"/>
        <v>0.80346677697631685</v>
      </c>
      <c r="AC74" s="66">
        <f t="shared" si="143"/>
        <v>-0.58645606950935392</v>
      </c>
      <c r="AD74" s="66">
        <f t="shared" si="144"/>
        <v>-1.4961677153423253E-2</v>
      </c>
      <c r="AE74" s="67">
        <f t="shared" si="35"/>
        <v>0.55629526723754352</v>
      </c>
      <c r="AF74" s="67">
        <f t="shared" si="36"/>
        <v>0.98514969262018193</v>
      </c>
      <c r="AG74" s="66">
        <f t="shared" si="9"/>
        <v>1337.6600291665011</v>
      </c>
      <c r="AH74" s="66">
        <f t="shared" si="37"/>
        <v>347.00344884066681</v>
      </c>
      <c r="AI74" s="66">
        <f t="shared" si="38"/>
        <v>1.5802462783452844</v>
      </c>
      <c r="AJ74" s="66">
        <f t="shared" si="39"/>
        <v>0.8047205618128922</v>
      </c>
      <c r="AK74" s="66">
        <f t="shared" si="133"/>
        <v>-0.58083226508246488</v>
      </c>
      <c r="AL74" s="66">
        <f t="shared" si="134"/>
        <v>-1.4784485291977428E-2</v>
      </c>
      <c r="AM74" s="67">
        <f t="shared" si="135"/>
        <v>0.55943257656244449</v>
      </c>
      <c r="AN74" s="67">
        <f t="shared" si="136"/>
        <v>0.98532426859428424</v>
      </c>
      <c r="AO74" s="66">
        <f t="shared" si="10"/>
        <v>1338.5780461483971</v>
      </c>
      <c r="AP74" s="66">
        <f t="shared" si="40"/>
        <v>347.02602749819681</v>
      </c>
      <c r="AQ74" s="66">
        <f t="shared" si="41"/>
        <v>1.5801992324124605</v>
      </c>
      <c r="AR74" s="66">
        <f t="shared" si="42"/>
        <v>0.80473193715300129</v>
      </c>
      <c r="AS74" s="66">
        <f t="shared" si="137"/>
        <v>-0.58078136856286489</v>
      </c>
      <c r="AT74" s="66">
        <f t="shared" si="138"/>
        <v>-1.4782884516680167E-2</v>
      </c>
      <c r="AU74" s="67">
        <f t="shared" si="139"/>
        <v>0.55946105045814731</v>
      </c>
      <c r="AV74" s="67">
        <f t="shared" si="140"/>
        <v>0.98532584587829564</v>
      </c>
      <c r="AW74" s="66">
        <f t="shared" si="11"/>
        <v>1338.5865784862674</v>
      </c>
      <c r="AX74" s="66">
        <f t="shared" si="43"/>
        <v>347.02623729405525</v>
      </c>
      <c r="AY74" s="66">
        <f t="shared" si="44"/>
        <v>1.580198795307401</v>
      </c>
      <c r="AZ74" s="66">
        <f t="shared" si="45"/>
        <v>0.80473204284394184</v>
      </c>
      <c r="BA74" s="66">
        <f t="shared" si="141"/>
        <v>-0.58078089568212188</v>
      </c>
      <c r="BB74" s="66">
        <f t="shared" si="142"/>
        <v>-1.4782869644079322E-2</v>
      </c>
      <c r="BC74" s="67">
        <f t="shared" si="46"/>
        <v>0.55946131501656715</v>
      </c>
      <c r="BD74" s="67">
        <f t="shared" si="47"/>
        <v>0.9853258605326537</v>
      </c>
      <c r="BE74" s="66">
        <f t="shared" si="12"/>
        <v>1338.5866577792924</v>
      </c>
      <c r="BF74" s="66">
        <f t="shared" si="48"/>
        <v>347.02623924373256</v>
      </c>
      <c r="BG74" s="66">
        <f t="shared" si="49"/>
        <v>1.5801987912452944</v>
      </c>
      <c r="BH74" s="66">
        <f t="shared" si="50"/>
        <v>0.80473204382614949</v>
      </c>
      <c r="BI74" s="66">
        <f t="shared" si="51"/>
        <v>-0.58078089128754495</v>
      </c>
      <c r="BJ74" s="66">
        <f t="shared" si="52"/>
        <v>-1.4782869505865076E-2</v>
      </c>
      <c r="BK74" s="67">
        <f t="shared" si="53"/>
        <v>0.55946131747516292</v>
      </c>
      <c r="BL74" s="67">
        <f t="shared" si="54"/>
        <v>0.98532586066883976</v>
      </c>
      <c r="BM74" s="66">
        <f t="shared" si="13"/>
        <v>1338.5866585161798</v>
      </c>
      <c r="BN74" s="66">
        <f t="shared" si="55"/>
        <v>347.02623926185134</v>
      </c>
      <c r="BO74" s="66">
        <f t="shared" si="56"/>
        <v>1.5801987912075444</v>
      </c>
      <c r="BP74" s="66">
        <f t="shared" si="57"/>
        <v>0.80473204383527741</v>
      </c>
      <c r="BQ74" s="66">
        <f t="shared" si="58"/>
        <v>-0.58078089124670484</v>
      </c>
      <c r="BR74" s="66">
        <f t="shared" si="59"/>
        <v>-1.4782869504580715E-2</v>
      </c>
      <c r="BS74" s="67">
        <f t="shared" si="60"/>
        <v>0.55946131749801142</v>
      </c>
      <c r="BT74" s="67">
        <f t="shared" si="61"/>
        <v>0.9853258606701053</v>
      </c>
      <c r="BU74" s="66">
        <f t="shared" si="14"/>
        <v>1338.5866585230315</v>
      </c>
      <c r="BV74" s="66">
        <f t="shared" si="62"/>
        <v>347.02623926201983</v>
      </c>
      <c r="BW74" s="66">
        <f t="shared" si="63"/>
        <v>1.5801987912071933</v>
      </c>
      <c r="BX74" s="66">
        <f t="shared" si="64"/>
        <v>0.80473204383536234</v>
      </c>
      <c r="BY74" s="66">
        <f t="shared" si="65"/>
        <v>-0.58078089124632504</v>
      </c>
      <c r="BZ74" s="66">
        <f t="shared" si="66"/>
        <v>-1.4782869504568696E-2</v>
      </c>
      <c r="CA74" s="67">
        <f t="shared" si="67"/>
        <v>0.55946131749822381</v>
      </c>
      <c r="CB74" s="67">
        <f t="shared" si="68"/>
        <v>0.98532586067011718</v>
      </c>
      <c r="CC74" s="66">
        <f t="shared" si="15"/>
        <v>1338.5866585230949</v>
      </c>
      <c r="CD74" s="66">
        <f t="shared" si="69"/>
        <v>347.02623926202142</v>
      </c>
      <c r="CE74" s="66">
        <f t="shared" si="70"/>
        <v>1.58019879120719</v>
      </c>
      <c r="CF74" s="66">
        <f t="shared" si="71"/>
        <v>0.80473204383536312</v>
      </c>
      <c r="CG74" s="66">
        <f t="shared" si="72"/>
        <v>-0.58078089124632237</v>
      </c>
      <c r="CH74" s="66">
        <f t="shared" si="73"/>
        <v>-1.4782869504568391E-2</v>
      </c>
      <c r="CI74" s="67">
        <f t="shared" si="74"/>
        <v>0.55946131749822536</v>
      </c>
      <c r="CJ74" s="67">
        <f t="shared" si="75"/>
        <v>0.9853258606701174</v>
      </c>
      <c r="CK74" s="66">
        <f t="shared" si="16"/>
        <v>1338.5866585230945</v>
      </c>
      <c r="CL74" s="66">
        <f t="shared" si="76"/>
        <v>347.02623926202136</v>
      </c>
      <c r="CM74" s="66">
        <f t="shared" si="77"/>
        <v>1.58019879120719</v>
      </c>
      <c r="CN74" s="66">
        <f t="shared" si="78"/>
        <v>0.80473204383536312</v>
      </c>
      <c r="CO74" s="66">
        <f t="shared" si="79"/>
        <v>-0.58078089124632237</v>
      </c>
      <c r="CP74" s="66">
        <f t="shared" si="80"/>
        <v>-1.4782869504568391E-2</v>
      </c>
      <c r="CQ74" s="67">
        <f t="shared" si="81"/>
        <v>0.55946131749822536</v>
      </c>
      <c r="CR74" s="67">
        <f t="shared" si="82"/>
        <v>0.9853258606701174</v>
      </c>
      <c r="CS74" s="66">
        <f t="shared" si="17"/>
        <v>1338.5866585230922</v>
      </c>
      <c r="CT74" s="66">
        <f t="shared" si="83"/>
        <v>347.02623926202136</v>
      </c>
      <c r="CU74" s="66">
        <f t="shared" si="84"/>
        <v>1.58019879120719</v>
      </c>
      <c r="CV74" s="66">
        <f t="shared" si="85"/>
        <v>0.80473204383536312</v>
      </c>
      <c r="CW74" s="66">
        <f t="shared" si="86"/>
        <v>-0.58078089124632237</v>
      </c>
      <c r="CX74" s="66">
        <f t="shared" si="87"/>
        <v>-1.4782869504568391E-2</v>
      </c>
      <c r="CY74" s="67">
        <f t="shared" si="88"/>
        <v>0.55946131749822536</v>
      </c>
      <c r="CZ74" s="67">
        <f t="shared" si="89"/>
        <v>0.9853258606701174</v>
      </c>
      <c r="DA74" s="66">
        <f t="shared" si="18"/>
        <v>1338.5866585230922</v>
      </c>
      <c r="DB74" s="66">
        <f t="shared" si="90"/>
        <v>347.02623926202136</v>
      </c>
      <c r="DC74" s="66">
        <f t="shared" si="91"/>
        <v>1.58019879120719</v>
      </c>
      <c r="DD74" s="66">
        <f t="shared" si="92"/>
        <v>0.80473204383536312</v>
      </c>
      <c r="DE74" s="66">
        <f t="shared" si="93"/>
        <v>-0.58078089124632237</v>
      </c>
      <c r="DF74" s="66">
        <f t="shared" si="94"/>
        <v>-1.4782869504568391E-2</v>
      </c>
      <c r="DG74" s="67">
        <f t="shared" si="95"/>
        <v>0.55946131749822536</v>
      </c>
      <c r="DH74" s="67">
        <f t="shared" si="96"/>
        <v>0.9853258606701174</v>
      </c>
      <c r="DI74" s="66">
        <f t="shared" si="19"/>
        <v>1338.5866585230922</v>
      </c>
      <c r="DJ74" s="66">
        <f t="shared" si="97"/>
        <v>347.02623926202136</v>
      </c>
      <c r="DK74" s="66">
        <f t="shared" si="98"/>
        <v>1.58019879120719</v>
      </c>
      <c r="DL74" s="66">
        <f t="shared" si="99"/>
        <v>0.80473204383536312</v>
      </c>
      <c r="DM74" s="66">
        <f t="shared" si="100"/>
        <v>-0.58078089124632237</v>
      </c>
      <c r="DN74" s="66">
        <f t="shared" si="101"/>
        <v>-1.4782869504568391E-2</v>
      </c>
      <c r="DO74" s="67">
        <f t="shared" si="102"/>
        <v>0.55946131749822536</v>
      </c>
      <c r="DP74" s="67">
        <f t="shared" si="103"/>
        <v>0.9853258606701174</v>
      </c>
      <c r="DQ74" s="66">
        <f t="shared" si="20"/>
        <v>1338.5866585230922</v>
      </c>
      <c r="DR74" s="66">
        <f t="shared" si="104"/>
        <v>347.02623926202136</v>
      </c>
      <c r="DS74" s="66">
        <f t="shared" si="105"/>
        <v>1.58019879120719</v>
      </c>
      <c r="DT74" s="66">
        <f t="shared" si="106"/>
        <v>0.80473204383536312</v>
      </c>
      <c r="DU74" s="66">
        <f t="shared" si="107"/>
        <v>-0.58078089124632237</v>
      </c>
      <c r="DV74" s="66">
        <f t="shared" si="108"/>
        <v>-1.4782869504568391E-2</v>
      </c>
      <c r="DW74" s="67">
        <f t="shared" si="109"/>
        <v>0.55946131749822536</v>
      </c>
      <c r="DX74" s="67">
        <f t="shared" si="110"/>
        <v>0.9853258606701174</v>
      </c>
      <c r="DY74" s="66">
        <f t="shared" si="21"/>
        <v>1338.5866585230922</v>
      </c>
      <c r="DZ74" s="66">
        <f t="shared" si="111"/>
        <v>347.02623926202136</v>
      </c>
      <c r="EA74" s="66">
        <f t="shared" si="112"/>
        <v>1.58019879120719</v>
      </c>
      <c r="EB74" s="66">
        <f t="shared" si="113"/>
        <v>0.80473204383536312</v>
      </c>
      <c r="EC74" s="66">
        <f t="shared" si="114"/>
        <v>-0.58078089124632237</v>
      </c>
      <c r="ED74" s="66">
        <f t="shared" si="115"/>
        <v>-1.4782869504568391E-2</v>
      </c>
      <c r="EE74" s="67">
        <f t="shared" si="116"/>
        <v>0.55946131749822536</v>
      </c>
      <c r="EF74" s="67">
        <f t="shared" si="117"/>
        <v>0.9853258606701174</v>
      </c>
      <c r="EG74" s="66">
        <f t="shared" si="22"/>
        <v>1338.5866585230922</v>
      </c>
      <c r="EH74" s="66">
        <f t="shared" si="118"/>
        <v>347.02623926202136</v>
      </c>
      <c r="EI74" s="66">
        <f t="shared" si="119"/>
        <v>1.58019879120719</v>
      </c>
      <c r="EJ74" s="66">
        <f t="shared" si="120"/>
        <v>0.80473204383536312</v>
      </c>
      <c r="EK74" s="66">
        <f t="shared" si="121"/>
        <v>-0.58078089124632237</v>
      </c>
      <c r="EL74" s="66">
        <f t="shared" si="122"/>
        <v>-1.4782869504568391E-2</v>
      </c>
      <c r="EM74" s="67">
        <f t="shared" si="123"/>
        <v>0.55946131749822536</v>
      </c>
      <c r="EN74" s="67">
        <f t="shared" si="124"/>
        <v>0.9853258606701174</v>
      </c>
      <c r="EO74" s="66">
        <f t="shared" si="23"/>
        <v>1338.5866585230922</v>
      </c>
      <c r="EP74" s="66">
        <f t="shared" si="125"/>
        <v>347.02623926202136</v>
      </c>
      <c r="EQ74" s="66">
        <f t="shared" si="126"/>
        <v>1.58019879120719</v>
      </c>
      <c r="ER74" s="66">
        <f t="shared" si="127"/>
        <v>0.80473204383536312</v>
      </c>
      <c r="ES74" s="66">
        <f t="shared" si="128"/>
        <v>-0.58078089124632237</v>
      </c>
      <c r="ET74" s="66">
        <f t="shared" si="129"/>
        <v>-1.4782869504568391E-2</v>
      </c>
      <c r="EU74" s="67">
        <f t="shared" si="130"/>
        <v>0.55946131749822536</v>
      </c>
      <c r="EV74" s="67">
        <f t="shared" si="131"/>
        <v>0.9853258606701174</v>
      </c>
      <c r="EW74" s="66">
        <f t="shared" si="24"/>
        <v>8.5579862349249955E-2</v>
      </c>
      <c r="EX74" s="66">
        <f t="shared" si="132"/>
        <v>73.876239262021386</v>
      </c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</row>
    <row r="75" spans="15:166" x14ac:dyDescent="0.25">
      <c r="O75" s="15" t="s">
        <v>648</v>
      </c>
      <c r="P75" s="93">
        <v>10</v>
      </c>
      <c r="S75" s="50">
        <v>0.13</v>
      </c>
      <c r="T75" s="66">
        <f t="shared" si="25"/>
        <v>0.12670248656753716</v>
      </c>
      <c r="U75" s="66">
        <f t="shared" si="26"/>
        <v>0.87329751343246287</v>
      </c>
      <c r="V75" s="66">
        <f t="shared" si="27"/>
        <v>0.12670248656753716</v>
      </c>
      <c r="W75" s="66">
        <f t="shared" si="28"/>
        <v>0.87329751343246287</v>
      </c>
      <c r="X75" s="66">
        <f t="shared" si="29"/>
        <v>0.11801483574708584</v>
      </c>
      <c r="Y75" s="66">
        <f t="shared" si="30"/>
        <v>0.88198516425291418</v>
      </c>
      <c r="Z75" s="56">
        <f t="shared" si="7"/>
        <v>344.47063116209733</v>
      </c>
      <c r="AA75" s="66">
        <f t="shared" si="31"/>
        <v>1.5855719575673848</v>
      </c>
      <c r="AB75" s="66">
        <f t="shared" si="32"/>
        <v>0.80343607354466329</v>
      </c>
      <c r="AC75" s="66">
        <f t="shared" si="143"/>
        <v>-0.56928222426566533</v>
      </c>
      <c r="AD75" s="66">
        <f t="shared" si="144"/>
        <v>-1.7438963614084452E-2</v>
      </c>
      <c r="AE75" s="67">
        <f t="shared" si="35"/>
        <v>0.5659315048513659</v>
      </c>
      <c r="AF75" s="67">
        <f t="shared" si="36"/>
        <v>0.98271221503659345</v>
      </c>
      <c r="AG75" s="66">
        <f t="shared" si="9"/>
        <v>1342.9264177768855</v>
      </c>
      <c r="AH75" s="66">
        <f t="shared" si="37"/>
        <v>347.13281027379332</v>
      </c>
      <c r="AI75" s="66">
        <f t="shared" si="38"/>
        <v>1.5799768367706379</v>
      </c>
      <c r="AJ75" s="66">
        <f t="shared" si="39"/>
        <v>0.80478571744890792</v>
      </c>
      <c r="AK75" s="66">
        <f t="shared" si="133"/>
        <v>-0.56344178673815026</v>
      </c>
      <c r="AL75" s="66">
        <f t="shared" si="134"/>
        <v>-1.7217832319790849E-2</v>
      </c>
      <c r="AM75" s="67">
        <f t="shared" si="135"/>
        <v>0.56924646343158924</v>
      </c>
      <c r="AN75" s="67">
        <f t="shared" si="136"/>
        <v>0.98292954748924022</v>
      </c>
      <c r="AO75" s="66">
        <f t="shared" si="10"/>
        <v>1343.8185548250715</v>
      </c>
      <c r="AP75" s="66">
        <f t="shared" si="40"/>
        <v>347.15468473736144</v>
      </c>
      <c r="AQ75" s="66">
        <f t="shared" si="41"/>
        <v>1.5799312997434511</v>
      </c>
      <c r="AR75" s="66">
        <f t="shared" si="42"/>
        <v>0.80479673070898583</v>
      </c>
      <c r="AS75" s="66">
        <f t="shared" si="137"/>
        <v>-0.5633942531005609</v>
      </c>
      <c r="AT75" s="66">
        <f t="shared" si="138"/>
        <v>-1.7216036038238541E-2</v>
      </c>
      <c r="AU75" s="67">
        <f t="shared" si="139"/>
        <v>0.56927352242978224</v>
      </c>
      <c r="AV75" s="67">
        <f t="shared" si="140"/>
        <v>0.98293131310903936</v>
      </c>
      <c r="AW75" s="66">
        <f t="shared" si="11"/>
        <v>1343.8260458926741</v>
      </c>
      <c r="AX75" s="66">
        <f t="shared" si="43"/>
        <v>347.15486836367864</v>
      </c>
      <c r="AY75" s="66">
        <f t="shared" si="44"/>
        <v>1.5799309175103617</v>
      </c>
      <c r="AZ75" s="66">
        <f t="shared" si="45"/>
        <v>0.80479682315513135</v>
      </c>
      <c r="BA75" s="66">
        <f t="shared" si="141"/>
        <v>-0.56339385410813292</v>
      </c>
      <c r="BB75" s="66">
        <f t="shared" si="142"/>
        <v>-1.721602096067229E-2</v>
      </c>
      <c r="BC75" s="67">
        <f t="shared" si="46"/>
        <v>0.56927374956565246</v>
      </c>
      <c r="BD75" s="67">
        <f t="shared" si="47"/>
        <v>0.98293132792925153</v>
      </c>
      <c r="BE75" s="66">
        <f t="shared" si="12"/>
        <v>1343.826108787677</v>
      </c>
      <c r="BF75" s="66">
        <f t="shared" si="48"/>
        <v>347.15486990540182</v>
      </c>
      <c r="BG75" s="66">
        <f t="shared" si="49"/>
        <v>1.5799309143011417</v>
      </c>
      <c r="BH75" s="66">
        <f t="shared" si="50"/>
        <v>0.80479682393130714</v>
      </c>
      <c r="BI75" s="66">
        <f t="shared" si="51"/>
        <v>-0.56339385075820192</v>
      </c>
      <c r="BJ75" s="66">
        <f t="shared" si="52"/>
        <v>-1.7216020834081636E-2</v>
      </c>
      <c r="BK75" s="67">
        <f t="shared" si="53"/>
        <v>0.56927375147268022</v>
      </c>
      <c r="BL75" s="67">
        <f t="shared" si="54"/>
        <v>0.98293132805368144</v>
      </c>
      <c r="BM75" s="66">
        <f t="shared" si="13"/>
        <v>1343.8261093157396</v>
      </c>
      <c r="BN75" s="66">
        <f t="shared" si="55"/>
        <v>347.15486991834598</v>
      </c>
      <c r="BO75" s="66">
        <f t="shared" si="56"/>
        <v>1.5799309142741975</v>
      </c>
      <c r="BP75" s="66">
        <f t="shared" si="57"/>
        <v>0.80479682393782381</v>
      </c>
      <c r="BQ75" s="66">
        <f t="shared" si="58"/>
        <v>-0.56339385073007597</v>
      </c>
      <c r="BR75" s="66">
        <f t="shared" si="59"/>
        <v>-1.7216020833018764E-2</v>
      </c>
      <c r="BS75" s="67">
        <f t="shared" si="60"/>
        <v>0.56927375148869164</v>
      </c>
      <c r="BT75" s="67">
        <f t="shared" si="61"/>
        <v>0.98293132805472616</v>
      </c>
      <c r="BU75" s="66">
        <f t="shared" si="14"/>
        <v>1343.8261093201725</v>
      </c>
      <c r="BV75" s="66">
        <f t="shared" si="62"/>
        <v>347.15486991845466</v>
      </c>
      <c r="BW75" s="66">
        <f t="shared" si="63"/>
        <v>1.5799309142739713</v>
      </c>
      <c r="BX75" s="66">
        <f t="shared" si="64"/>
        <v>0.80479682393787855</v>
      </c>
      <c r="BY75" s="66">
        <f t="shared" si="65"/>
        <v>-0.56339385072984005</v>
      </c>
      <c r="BZ75" s="66">
        <f t="shared" si="66"/>
        <v>-1.7216020833009826E-2</v>
      </c>
      <c r="CA75" s="67">
        <f t="shared" si="67"/>
        <v>0.56927375148882597</v>
      </c>
      <c r="CB75" s="67">
        <f t="shared" si="68"/>
        <v>0.98293132805473493</v>
      </c>
      <c r="CC75" s="66">
        <f t="shared" si="15"/>
        <v>1343.8261093202095</v>
      </c>
      <c r="CD75" s="66">
        <f t="shared" si="69"/>
        <v>347.15486991845557</v>
      </c>
      <c r="CE75" s="66">
        <f t="shared" si="70"/>
        <v>1.5799309142739693</v>
      </c>
      <c r="CF75" s="66">
        <f t="shared" si="71"/>
        <v>0.80479682393787899</v>
      </c>
      <c r="CG75" s="66">
        <f t="shared" si="72"/>
        <v>-0.56339385072983772</v>
      </c>
      <c r="CH75" s="66">
        <f t="shared" si="73"/>
        <v>-1.7216020833009882E-2</v>
      </c>
      <c r="CI75" s="67">
        <f t="shared" si="74"/>
        <v>0.56927375148882731</v>
      </c>
      <c r="CJ75" s="67">
        <f t="shared" si="75"/>
        <v>0.98293132805473482</v>
      </c>
      <c r="CK75" s="66">
        <f t="shared" si="16"/>
        <v>1343.8261093202116</v>
      </c>
      <c r="CL75" s="66">
        <f t="shared" si="76"/>
        <v>347.15486991845557</v>
      </c>
      <c r="CM75" s="66">
        <f t="shared" si="77"/>
        <v>1.5799309142739693</v>
      </c>
      <c r="CN75" s="66">
        <f t="shared" si="78"/>
        <v>0.80479682393787899</v>
      </c>
      <c r="CO75" s="66">
        <f t="shared" si="79"/>
        <v>-0.56339385072983772</v>
      </c>
      <c r="CP75" s="66">
        <f t="shared" si="80"/>
        <v>-1.7216020833009882E-2</v>
      </c>
      <c r="CQ75" s="67">
        <f t="shared" si="81"/>
        <v>0.56927375148882731</v>
      </c>
      <c r="CR75" s="67">
        <f t="shared" si="82"/>
        <v>0.98293132805473482</v>
      </c>
      <c r="CS75" s="66">
        <f t="shared" si="17"/>
        <v>1343.8261093202116</v>
      </c>
      <c r="CT75" s="66">
        <f t="shared" si="83"/>
        <v>347.15486991845557</v>
      </c>
      <c r="CU75" s="66">
        <f t="shared" si="84"/>
        <v>1.5799309142739693</v>
      </c>
      <c r="CV75" s="66">
        <f t="shared" si="85"/>
        <v>0.80479682393787899</v>
      </c>
      <c r="CW75" s="66">
        <f t="shared" si="86"/>
        <v>-0.56339385072983772</v>
      </c>
      <c r="CX75" s="66">
        <f t="shared" si="87"/>
        <v>-1.7216020833009882E-2</v>
      </c>
      <c r="CY75" s="67">
        <f t="shared" si="88"/>
        <v>0.56927375148882731</v>
      </c>
      <c r="CZ75" s="67">
        <f t="shared" si="89"/>
        <v>0.98293132805473482</v>
      </c>
      <c r="DA75" s="66">
        <f t="shared" si="18"/>
        <v>1343.8261093202116</v>
      </c>
      <c r="DB75" s="66">
        <f t="shared" si="90"/>
        <v>347.15486991845557</v>
      </c>
      <c r="DC75" s="66">
        <f t="shared" si="91"/>
        <v>1.5799309142739693</v>
      </c>
      <c r="DD75" s="66">
        <f t="shared" si="92"/>
        <v>0.80479682393787899</v>
      </c>
      <c r="DE75" s="66">
        <f t="shared" si="93"/>
        <v>-0.56339385072983772</v>
      </c>
      <c r="DF75" s="66">
        <f t="shared" si="94"/>
        <v>-1.7216020833009882E-2</v>
      </c>
      <c r="DG75" s="67">
        <f t="shared" si="95"/>
        <v>0.56927375148882731</v>
      </c>
      <c r="DH75" s="67">
        <f t="shared" si="96"/>
        <v>0.98293132805473482</v>
      </c>
      <c r="DI75" s="66">
        <f t="shared" si="19"/>
        <v>1343.8261093202116</v>
      </c>
      <c r="DJ75" s="66">
        <f t="shared" si="97"/>
        <v>347.15486991845557</v>
      </c>
      <c r="DK75" s="66">
        <f t="shared" si="98"/>
        <v>1.5799309142739693</v>
      </c>
      <c r="DL75" s="66">
        <f t="shared" si="99"/>
        <v>0.80479682393787899</v>
      </c>
      <c r="DM75" s="66">
        <f t="shared" si="100"/>
        <v>-0.56339385072983772</v>
      </c>
      <c r="DN75" s="66">
        <f t="shared" si="101"/>
        <v>-1.7216020833009882E-2</v>
      </c>
      <c r="DO75" s="67">
        <f t="shared" si="102"/>
        <v>0.56927375148882731</v>
      </c>
      <c r="DP75" s="67">
        <f t="shared" si="103"/>
        <v>0.98293132805473482</v>
      </c>
      <c r="DQ75" s="66">
        <f t="shared" si="20"/>
        <v>1343.8261093202116</v>
      </c>
      <c r="DR75" s="66">
        <f t="shared" si="104"/>
        <v>347.15486991845557</v>
      </c>
      <c r="DS75" s="66">
        <f t="shared" si="105"/>
        <v>1.5799309142739693</v>
      </c>
      <c r="DT75" s="66">
        <f t="shared" si="106"/>
        <v>0.80479682393787899</v>
      </c>
      <c r="DU75" s="66">
        <f t="shared" si="107"/>
        <v>-0.56339385072983772</v>
      </c>
      <c r="DV75" s="66">
        <f t="shared" si="108"/>
        <v>-1.7216020833009882E-2</v>
      </c>
      <c r="DW75" s="67">
        <f t="shared" si="109"/>
        <v>0.56927375148882731</v>
      </c>
      <c r="DX75" s="67">
        <f t="shared" si="110"/>
        <v>0.98293132805473482</v>
      </c>
      <c r="DY75" s="66">
        <f t="shared" si="21"/>
        <v>1343.8261093202116</v>
      </c>
      <c r="DZ75" s="66">
        <f t="shared" si="111"/>
        <v>347.15486991845557</v>
      </c>
      <c r="EA75" s="66">
        <f t="shared" si="112"/>
        <v>1.5799309142739693</v>
      </c>
      <c r="EB75" s="66">
        <f t="shared" si="113"/>
        <v>0.80479682393787899</v>
      </c>
      <c r="EC75" s="66">
        <f t="shared" si="114"/>
        <v>-0.56339385072983772</v>
      </c>
      <c r="ED75" s="66">
        <f t="shared" si="115"/>
        <v>-1.7216020833009882E-2</v>
      </c>
      <c r="EE75" s="67">
        <f t="shared" si="116"/>
        <v>0.56927375148882731</v>
      </c>
      <c r="EF75" s="67">
        <f t="shared" si="117"/>
        <v>0.98293132805473482</v>
      </c>
      <c r="EG75" s="66">
        <f t="shared" si="22"/>
        <v>1343.8261093202116</v>
      </c>
      <c r="EH75" s="66">
        <f t="shared" si="118"/>
        <v>347.15486991845557</v>
      </c>
      <c r="EI75" s="66">
        <f t="shared" si="119"/>
        <v>1.5799309142739693</v>
      </c>
      <c r="EJ75" s="66">
        <f t="shared" si="120"/>
        <v>0.80479682393787899</v>
      </c>
      <c r="EK75" s="66">
        <f t="shared" si="121"/>
        <v>-0.56339385072983772</v>
      </c>
      <c r="EL75" s="66">
        <f t="shared" si="122"/>
        <v>-1.7216020833009882E-2</v>
      </c>
      <c r="EM75" s="67">
        <f t="shared" si="123"/>
        <v>0.56927375148882731</v>
      </c>
      <c r="EN75" s="67">
        <f t="shared" si="124"/>
        <v>0.98293132805473482</v>
      </c>
      <c r="EO75" s="66">
        <f t="shared" si="23"/>
        <v>1343.8261093202116</v>
      </c>
      <c r="EP75" s="66">
        <f t="shared" si="125"/>
        <v>347.15486991845557</v>
      </c>
      <c r="EQ75" s="66">
        <f t="shared" si="126"/>
        <v>1.5799309142739693</v>
      </c>
      <c r="ER75" s="66">
        <f t="shared" si="127"/>
        <v>0.80479682393787899</v>
      </c>
      <c r="ES75" s="66">
        <f t="shared" si="128"/>
        <v>-0.56339385072983772</v>
      </c>
      <c r="ET75" s="66">
        <f t="shared" si="129"/>
        <v>-1.7216020833009882E-2</v>
      </c>
      <c r="EU75" s="67">
        <f t="shared" si="130"/>
        <v>0.56927375148882731</v>
      </c>
      <c r="EV75" s="67">
        <f t="shared" si="131"/>
        <v>0.98293132805473482</v>
      </c>
      <c r="EW75" s="66">
        <f t="shared" si="24"/>
        <v>9.4706844825123038E-2</v>
      </c>
      <c r="EX75" s="66">
        <f t="shared" si="132"/>
        <v>74.004869918455597</v>
      </c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</row>
    <row r="76" spans="15:166" x14ac:dyDescent="0.25">
      <c r="O76" s="15" t="s">
        <v>652</v>
      </c>
      <c r="P76" s="62">
        <f>P74-(P71/Q71)*Q74</f>
        <v>-0.80505226480836201</v>
      </c>
      <c r="Q76" s="62">
        <f>Q74-Q71/P71*P74</f>
        <v>0.8990272373540853</v>
      </c>
      <c r="S76" s="50">
        <v>0.14000000000000001</v>
      </c>
      <c r="T76" s="66">
        <f t="shared" si="25"/>
        <v>0.1364886259478377</v>
      </c>
      <c r="U76" s="66">
        <f t="shared" si="26"/>
        <v>0.86351137405216238</v>
      </c>
      <c r="V76" s="66">
        <f t="shared" si="27"/>
        <v>0.1364886259478377</v>
      </c>
      <c r="W76" s="66">
        <f t="shared" si="28"/>
        <v>0.86351137405216238</v>
      </c>
      <c r="X76" s="66">
        <f t="shared" si="29"/>
        <v>0.12722772277227723</v>
      </c>
      <c r="Y76" s="66">
        <f t="shared" si="30"/>
        <v>0.87277227722772277</v>
      </c>
      <c r="Z76" s="56">
        <f t="shared" si="7"/>
        <v>344.41047313480965</v>
      </c>
      <c r="AA76" s="66">
        <f t="shared" si="31"/>
        <v>1.5856996220155257</v>
      </c>
      <c r="AB76" s="66">
        <f t="shared" si="32"/>
        <v>0.80340536056100587</v>
      </c>
      <c r="AC76" s="66">
        <f t="shared" si="143"/>
        <v>-0.55247882951075677</v>
      </c>
      <c r="AD76" s="66">
        <f t="shared" si="144"/>
        <v>-2.00871106910821E-2</v>
      </c>
      <c r="AE76" s="67">
        <f t="shared" si="35"/>
        <v>0.5755214212622457</v>
      </c>
      <c r="AF76" s="67">
        <f t="shared" si="36"/>
        <v>0.98011329124182511</v>
      </c>
      <c r="AG76" s="66">
        <f t="shared" si="9"/>
        <v>1348.042515889568</v>
      </c>
      <c r="AH76" s="66">
        <f t="shared" si="37"/>
        <v>347.25809763190517</v>
      </c>
      <c r="AI76" s="66">
        <f t="shared" si="38"/>
        <v>1.5797161160265454</v>
      </c>
      <c r="AJ76" s="66">
        <f t="shared" si="39"/>
        <v>0.80484877983906111</v>
      </c>
      <c r="AK76" s="66">
        <f t="shared" si="133"/>
        <v>-0.54645399108274328</v>
      </c>
      <c r="AL76" s="66">
        <f t="shared" si="134"/>
        <v>-1.9816151418144246E-2</v>
      </c>
      <c r="AM76" s="67">
        <f t="shared" si="135"/>
        <v>0.57899931117939452</v>
      </c>
      <c r="AN76" s="67">
        <f t="shared" si="136"/>
        <v>0.9803788980093</v>
      </c>
      <c r="AO76" s="66">
        <f t="shared" si="10"/>
        <v>1348.89301433992</v>
      </c>
      <c r="AP76" s="66">
        <f t="shared" si="40"/>
        <v>347.27888901277635</v>
      </c>
      <c r="AQ76" s="66">
        <f t="shared" si="41"/>
        <v>1.5796728718959883</v>
      </c>
      <c r="AR76" s="66">
        <f t="shared" si="42"/>
        <v>0.80485924109018814</v>
      </c>
      <c r="AS76" s="66">
        <f t="shared" si="137"/>
        <v>-0.54641044560784557</v>
      </c>
      <c r="AT76" s="66">
        <f t="shared" si="138"/>
        <v>-1.9814197028765218E-2</v>
      </c>
      <c r="AU76" s="67">
        <f t="shared" si="139"/>
        <v>0.57902452452832487</v>
      </c>
      <c r="AV76" s="67">
        <f t="shared" si="140"/>
        <v>0.98038081405327804</v>
      </c>
      <c r="AW76" s="66">
        <f t="shared" si="11"/>
        <v>1348.8993920972694</v>
      </c>
      <c r="AX76" s="66">
        <f t="shared" si="43"/>
        <v>347.27904488511155</v>
      </c>
      <c r="AY76" s="66">
        <f t="shared" si="44"/>
        <v>1.5796725477201135</v>
      </c>
      <c r="AZ76" s="66">
        <f t="shared" si="45"/>
        <v>0.80485931951364498</v>
      </c>
      <c r="BA76" s="66">
        <f t="shared" si="141"/>
        <v>-0.54641011917283133</v>
      </c>
      <c r="BB76" s="66">
        <f t="shared" si="142"/>
        <v>-1.9814182378066036E-2</v>
      </c>
      <c r="BC76" s="67">
        <f t="shared" si="46"/>
        <v>0.57902471354223461</v>
      </c>
      <c r="BD76" s="67">
        <f t="shared" si="47"/>
        <v>0.9803808284165425</v>
      </c>
      <c r="BE76" s="66">
        <f t="shared" si="12"/>
        <v>1348.8994399201131</v>
      </c>
      <c r="BF76" s="66">
        <f t="shared" si="48"/>
        <v>347.27904605389921</v>
      </c>
      <c r="BG76" s="66">
        <f t="shared" si="49"/>
        <v>1.5796725452893257</v>
      </c>
      <c r="BH76" s="66">
        <f t="shared" si="50"/>
        <v>0.80485932010169248</v>
      </c>
      <c r="BI76" s="66">
        <f t="shared" si="51"/>
        <v>-0.54641011672510442</v>
      </c>
      <c r="BJ76" s="66">
        <f t="shared" si="52"/>
        <v>-1.9814182268209329E-2</v>
      </c>
      <c r="BK76" s="67">
        <f t="shared" si="53"/>
        <v>0.57902471495952901</v>
      </c>
      <c r="BL76" s="67">
        <f t="shared" si="54"/>
        <v>0.98038082852424391</v>
      </c>
      <c r="BM76" s="66">
        <f t="shared" si="13"/>
        <v>1348.8994402787046</v>
      </c>
      <c r="BN76" s="66">
        <f t="shared" si="55"/>
        <v>347.27904606266321</v>
      </c>
      <c r="BO76" s="66">
        <f t="shared" si="56"/>
        <v>1.5796725452710987</v>
      </c>
      <c r="BP76" s="66">
        <f t="shared" si="57"/>
        <v>0.80485932010610195</v>
      </c>
      <c r="BQ76" s="66">
        <f t="shared" si="58"/>
        <v>-0.54641011670674999</v>
      </c>
      <c r="BR76" s="66">
        <f t="shared" si="59"/>
        <v>-1.9814182267386155E-2</v>
      </c>
      <c r="BS76" s="67">
        <f t="shared" si="60"/>
        <v>0.57902471497015673</v>
      </c>
      <c r="BT76" s="67">
        <f t="shared" si="61"/>
        <v>0.98038082852505093</v>
      </c>
      <c r="BU76" s="66">
        <f t="shared" si="14"/>
        <v>1348.8994402813955</v>
      </c>
      <c r="BV76" s="66">
        <f t="shared" si="62"/>
        <v>347.27904606272892</v>
      </c>
      <c r="BW76" s="66">
        <f t="shared" si="63"/>
        <v>1.5796725452709619</v>
      </c>
      <c r="BX76" s="66">
        <f t="shared" si="64"/>
        <v>0.80485932010613492</v>
      </c>
      <c r="BY76" s="66">
        <f t="shared" si="65"/>
        <v>-0.54641011670661221</v>
      </c>
      <c r="BZ76" s="66">
        <f t="shared" si="66"/>
        <v>-1.9814182267379465E-2</v>
      </c>
      <c r="CA76" s="67">
        <f t="shared" si="67"/>
        <v>0.57902471497023644</v>
      </c>
      <c r="CB76" s="67">
        <f t="shared" si="68"/>
        <v>0.98038082852505748</v>
      </c>
      <c r="CC76" s="66">
        <f t="shared" si="15"/>
        <v>1348.8994402814155</v>
      </c>
      <c r="CD76" s="66">
        <f t="shared" si="69"/>
        <v>347.27904606272938</v>
      </c>
      <c r="CE76" s="66">
        <f t="shared" si="70"/>
        <v>1.579672545270961</v>
      </c>
      <c r="CF76" s="66">
        <f t="shared" si="71"/>
        <v>0.80485932010613526</v>
      </c>
      <c r="CG76" s="66">
        <f t="shared" si="72"/>
        <v>-0.54641011670661133</v>
      </c>
      <c r="CH76" s="66">
        <f t="shared" si="73"/>
        <v>-1.9814182267379743E-2</v>
      </c>
      <c r="CI76" s="67">
        <f t="shared" si="74"/>
        <v>0.579024714970237</v>
      </c>
      <c r="CJ76" s="67">
        <f t="shared" si="75"/>
        <v>0.98038082852505726</v>
      </c>
      <c r="CK76" s="66">
        <f t="shared" si="16"/>
        <v>1348.8994402814153</v>
      </c>
      <c r="CL76" s="66">
        <f t="shared" si="76"/>
        <v>347.27904606272938</v>
      </c>
      <c r="CM76" s="66">
        <f t="shared" si="77"/>
        <v>1.579672545270961</v>
      </c>
      <c r="CN76" s="66">
        <f t="shared" si="78"/>
        <v>0.80485932010613526</v>
      </c>
      <c r="CO76" s="66">
        <f t="shared" si="79"/>
        <v>-0.54641011670661133</v>
      </c>
      <c r="CP76" s="66">
        <f t="shared" si="80"/>
        <v>-1.9814182267379743E-2</v>
      </c>
      <c r="CQ76" s="67">
        <f t="shared" si="81"/>
        <v>0.579024714970237</v>
      </c>
      <c r="CR76" s="67">
        <f t="shared" si="82"/>
        <v>0.98038082852505726</v>
      </c>
      <c r="CS76" s="66">
        <f t="shared" si="17"/>
        <v>1348.8994402814153</v>
      </c>
      <c r="CT76" s="66">
        <f t="shared" si="83"/>
        <v>347.27904606272938</v>
      </c>
      <c r="CU76" s="66">
        <f t="shared" si="84"/>
        <v>1.579672545270961</v>
      </c>
      <c r="CV76" s="66">
        <f t="shared" si="85"/>
        <v>0.80485932010613526</v>
      </c>
      <c r="CW76" s="66">
        <f t="shared" si="86"/>
        <v>-0.54641011670661133</v>
      </c>
      <c r="CX76" s="66">
        <f t="shared" si="87"/>
        <v>-1.9814182267379743E-2</v>
      </c>
      <c r="CY76" s="67">
        <f t="shared" si="88"/>
        <v>0.579024714970237</v>
      </c>
      <c r="CZ76" s="67">
        <f t="shared" si="89"/>
        <v>0.98038082852505726</v>
      </c>
      <c r="DA76" s="66">
        <f t="shared" si="18"/>
        <v>1348.8994402814153</v>
      </c>
      <c r="DB76" s="66">
        <f t="shared" si="90"/>
        <v>347.27904606272938</v>
      </c>
      <c r="DC76" s="66">
        <f t="shared" si="91"/>
        <v>1.579672545270961</v>
      </c>
      <c r="DD76" s="66">
        <f t="shared" si="92"/>
        <v>0.80485932010613526</v>
      </c>
      <c r="DE76" s="66">
        <f t="shared" si="93"/>
        <v>-0.54641011670661133</v>
      </c>
      <c r="DF76" s="66">
        <f t="shared" si="94"/>
        <v>-1.9814182267379743E-2</v>
      </c>
      <c r="DG76" s="67">
        <f t="shared" si="95"/>
        <v>0.579024714970237</v>
      </c>
      <c r="DH76" s="67">
        <f t="shared" si="96"/>
        <v>0.98038082852505726</v>
      </c>
      <c r="DI76" s="66">
        <f t="shared" si="19"/>
        <v>1348.8994402814153</v>
      </c>
      <c r="DJ76" s="66">
        <f t="shared" si="97"/>
        <v>347.27904606272938</v>
      </c>
      <c r="DK76" s="66">
        <f t="shared" si="98"/>
        <v>1.579672545270961</v>
      </c>
      <c r="DL76" s="66">
        <f t="shared" si="99"/>
        <v>0.80485932010613526</v>
      </c>
      <c r="DM76" s="66">
        <f t="shared" si="100"/>
        <v>-0.54641011670661133</v>
      </c>
      <c r="DN76" s="66">
        <f t="shared" si="101"/>
        <v>-1.9814182267379743E-2</v>
      </c>
      <c r="DO76" s="67">
        <f t="shared" si="102"/>
        <v>0.579024714970237</v>
      </c>
      <c r="DP76" s="67">
        <f t="shared" si="103"/>
        <v>0.98038082852505726</v>
      </c>
      <c r="DQ76" s="66">
        <f t="shared" si="20"/>
        <v>1348.8994402814153</v>
      </c>
      <c r="DR76" s="66">
        <f t="shared" si="104"/>
        <v>347.27904606272938</v>
      </c>
      <c r="DS76" s="66">
        <f t="shared" si="105"/>
        <v>1.579672545270961</v>
      </c>
      <c r="DT76" s="66">
        <f t="shared" si="106"/>
        <v>0.80485932010613526</v>
      </c>
      <c r="DU76" s="66">
        <f t="shared" si="107"/>
        <v>-0.54641011670661133</v>
      </c>
      <c r="DV76" s="66">
        <f t="shared" si="108"/>
        <v>-1.9814182267379743E-2</v>
      </c>
      <c r="DW76" s="67">
        <f t="shared" si="109"/>
        <v>0.579024714970237</v>
      </c>
      <c r="DX76" s="67">
        <f t="shared" si="110"/>
        <v>0.98038082852505726</v>
      </c>
      <c r="DY76" s="66">
        <f t="shared" si="21"/>
        <v>1348.8994402814153</v>
      </c>
      <c r="DZ76" s="66">
        <f t="shared" si="111"/>
        <v>347.27904606272938</v>
      </c>
      <c r="EA76" s="66">
        <f t="shared" si="112"/>
        <v>1.579672545270961</v>
      </c>
      <c r="EB76" s="66">
        <f t="shared" si="113"/>
        <v>0.80485932010613526</v>
      </c>
      <c r="EC76" s="66">
        <f t="shared" si="114"/>
        <v>-0.54641011670661133</v>
      </c>
      <c r="ED76" s="66">
        <f t="shared" si="115"/>
        <v>-1.9814182267379743E-2</v>
      </c>
      <c r="EE76" s="67">
        <f t="shared" si="116"/>
        <v>0.579024714970237</v>
      </c>
      <c r="EF76" s="67">
        <f t="shared" si="117"/>
        <v>0.98038082852505726</v>
      </c>
      <c r="EG76" s="66">
        <f t="shared" si="22"/>
        <v>1348.8994402814153</v>
      </c>
      <c r="EH76" s="66">
        <f t="shared" si="118"/>
        <v>347.27904606272938</v>
      </c>
      <c r="EI76" s="66">
        <f t="shared" si="119"/>
        <v>1.579672545270961</v>
      </c>
      <c r="EJ76" s="66">
        <f t="shared" si="120"/>
        <v>0.80485932010613526</v>
      </c>
      <c r="EK76" s="66">
        <f t="shared" si="121"/>
        <v>-0.54641011670661133</v>
      </c>
      <c r="EL76" s="66">
        <f t="shared" si="122"/>
        <v>-1.9814182267379743E-2</v>
      </c>
      <c r="EM76" s="67">
        <f t="shared" si="123"/>
        <v>0.579024714970237</v>
      </c>
      <c r="EN76" s="67">
        <f t="shared" si="124"/>
        <v>0.98038082852505726</v>
      </c>
      <c r="EO76" s="66">
        <f t="shared" si="23"/>
        <v>1348.8994402814153</v>
      </c>
      <c r="EP76" s="66">
        <f t="shared" si="125"/>
        <v>347.27904606272938</v>
      </c>
      <c r="EQ76" s="66">
        <f t="shared" si="126"/>
        <v>1.579672545270961</v>
      </c>
      <c r="ER76" s="66">
        <f t="shared" si="127"/>
        <v>0.80485932010613526</v>
      </c>
      <c r="ES76" s="66">
        <f t="shared" si="128"/>
        <v>-0.54641011670661133</v>
      </c>
      <c r="ET76" s="66">
        <f t="shared" si="129"/>
        <v>-1.9814182267379743E-2</v>
      </c>
      <c r="EU76" s="67">
        <f t="shared" si="130"/>
        <v>0.579024714970237</v>
      </c>
      <c r="EV76" s="67">
        <f t="shared" si="131"/>
        <v>0.98038082852505726</v>
      </c>
      <c r="EW76" s="66">
        <f t="shared" si="24"/>
        <v>0.10413062936575659</v>
      </c>
      <c r="EX76" s="66">
        <f t="shared" si="132"/>
        <v>74.129046062729401</v>
      </c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</row>
    <row r="77" spans="15:166" x14ac:dyDescent="0.25">
      <c r="S77" s="50">
        <v>0.15</v>
      </c>
      <c r="T77" s="66">
        <f t="shared" si="25"/>
        <v>0.14628047509897893</v>
      </c>
      <c r="U77" s="66">
        <f t="shared" si="26"/>
        <v>0.8537195249010211</v>
      </c>
      <c r="V77" s="66">
        <f t="shared" si="27"/>
        <v>0.14628047509897893</v>
      </c>
      <c r="W77" s="66">
        <f t="shared" si="28"/>
        <v>0.8537195249010211</v>
      </c>
      <c r="X77" s="66">
        <f t="shared" si="29"/>
        <v>0.13646017699115043</v>
      </c>
      <c r="Y77" s="66">
        <f t="shared" si="30"/>
        <v>0.86353982300884957</v>
      </c>
      <c r="Z77" s="56">
        <f t="shared" si="7"/>
        <v>344.35031510752202</v>
      </c>
      <c r="AA77" s="66">
        <f t="shared" si="31"/>
        <v>1.5858273413541066</v>
      </c>
      <c r="AB77" s="66">
        <f t="shared" si="32"/>
        <v>0.80337463802090903</v>
      </c>
      <c r="AC77" s="66">
        <f t="shared" si="143"/>
        <v>-0.53603944369096301</v>
      </c>
      <c r="AD77" s="66">
        <f t="shared" si="144"/>
        <v>-2.2902479384168867E-2</v>
      </c>
      <c r="AE77" s="67">
        <f t="shared" si="35"/>
        <v>0.58506083617776394</v>
      </c>
      <c r="AF77" s="67">
        <f t="shared" si="36"/>
        <v>0.97735779165968961</v>
      </c>
      <c r="AG77" s="66">
        <f t="shared" si="9"/>
        <v>1352.9949593175979</v>
      </c>
      <c r="AH77" s="66">
        <f t="shared" si="37"/>
        <v>347.37902076956635</v>
      </c>
      <c r="AI77" s="66">
        <f t="shared" si="38"/>
        <v>1.5794646962580963</v>
      </c>
      <c r="AJ77" s="66">
        <f t="shared" si="39"/>
        <v>0.8049096070755587</v>
      </c>
      <c r="AK77" s="66">
        <f t="shared" si="133"/>
        <v>-0.52986092926954864</v>
      </c>
      <c r="AL77" s="66">
        <f t="shared" si="134"/>
        <v>-2.2575685665717632E-2</v>
      </c>
      <c r="AM77" s="67">
        <f t="shared" si="135"/>
        <v>0.58868683309370617</v>
      </c>
      <c r="AN77" s="67">
        <f t="shared" si="136"/>
        <v>0.97767723824040853</v>
      </c>
      <c r="AO77" s="66">
        <f t="shared" si="10"/>
        <v>1353.7886054144592</v>
      </c>
      <c r="AP77" s="66">
        <f t="shared" si="40"/>
        <v>347.39836667236023</v>
      </c>
      <c r="AQ77" s="66">
        <f t="shared" si="41"/>
        <v>1.5794244927884977</v>
      </c>
      <c r="AR77" s="66">
        <f t="shared" si="42"/>
        <v>0.80491933502543145</v>
      </c>
      <c r="AS77" s="66">
        <f t="shared" si="137"/>
        <v>-0.52982188432564881</v>
      </c>
      <c r="AT77" s="66">
        <f t="shared" si="138"/>
        <v>-2.2573625007333536E-2</v>
      </c>
      <c r="AU77" s="67">
        <f t="shared" si="139"/>
        <v>0.5887098187868135</v>
      </c>
      <c r="AV77" s="67">
        <f t="shared" si="140"/>
        <v>0.97767925290128221</v>
      </c>
      <c r="AW77" s="66">
        <f t="shared" si="11"/>
        <v>1353.7938458760809</v>
      </c>
      <c r="AX77" s="66">
        <f t="shared" si="43"/>
        <v>347.39849438404758</v>
      </c>
      <c r="AY77" s="66">
        <f t="shared" si="44"/>
        <v>1.579424227404173</v>
      </c>
      <c r="AZ77" s="66">
        <f t="shared" si="45"/>
        <v>0.80491939924113753</v>
      </c>
      <c r="BA77" s="66">
        <f t="shared" si="141"/>
        <v>-0.52982162658858489</v>
      </c>
      <c r="BB77" s="66">
        <f t="shared" si="142"/>
        <v>-2.2573611405042493E-2</v>
      </c>
      <c r="BC77" s="67">
        <f t="shared" si="46"/>
        <v>0.58870997051917329</v>
      </c>
      <c r="BD77" s="67">
        <f t="shared" si="47"/>
        <v>0.97767926619996004</v>
      </c>
      <c r="BE77" s="66">
        <f t="shared" si="12"/>
        <v>1353.7938804779542</v>
      </c>
      <c r="BF77" s="66">
        <f t="shared" si="48"/>
        <v>347.39849522730475</v>
      </c>
      <c r="BG77" s="66">
        <f t="shared" si="49"/>
        <v>1.5794242256518889</v>
      </c>
      <c r="BH77" s="66">
        <f t="shared" si="50"/>
        <v>0.80491939966514203</v>
      </c>
      <c r="BI77" s="66">
        <f t="shared" si="51"/>
        <v>-0.52982162488679385</v>
      </c>
      <c r="BJ77" s="66">
        <f t="shared" si="52"/>
        <v>-2.2573611315229086E-2</v>
      </c>
      <c r="BK77" s="67">
        <f t="shared" si="53"/>
        <v>0.58870997152103466</v>
      </c>
      <c r="BL77" s="67">
        <f t="shared" si="54"/>
        <v>0.97767926628776869</v>
      </c>
      <c r="BM77" s="66">
        <f t="shared" si="13"/>
        <v>1353.7938807064274</v>
      </c>
      <c r="BN77" s="66">
        <f t="shared" si="55"/>
        <v>347.39849523287273</v>
      </c>
      <c r="BO77" s="66">
        <f t="shared" si="56"/>
        <v>1.5794242256403186</v>
      </c>
      <c r="BP77" s="66">
        <f t="shared" si="57"/>
        <v>0.80491939966794179</v>
      </c>
      <c r="BQ77" s="66">
        <f t="shared" si="58"/>
        <v>-0.52982162487555784</v>
      </c>
      <c r="BR77" s="66">
        <f t="shared" si="59"/>
        <v>-2.2573611314635672E-2</v>
      </c>
      <c r="BS77" s="67">
        <f t="shared" si="60"/>
        <v>0.58870997152764937</v>
      </c>
      <c r="BT77" s="67">
        <f t="shared" si="61"/>
        <v>0.97767926628834889</v>
      </c>
      <c r="BU77" s="66">
        <f t="shared" si="14"/>
        <v>1353.7938807079324</v>
      </c>
      <c r="BV77" s="66">
        <f t="shared" si="62"/>
        <v>347.3984952329094</v>
      </c>
      <c r="BW77" s="66">
        <f t="shared" si="63"/>
        <v>1.5794242256402424</v>
      </c>
      <c r="BX77" s="66">
        <f t="shared" si="64"/>
        <v>0.80491939966796022</v>
      </c>
      <c r="BY77" s="66">
        <f t="shared" si="65"/>
        <v>-0.52982162487548345</v>
      </c>
      <c r="BZ77" s="66">
        <f t="shared" si="66"/>
        <v>-2.257361131463187E-2</v>
      </c>
      <c r="CA77" s="67">
        <f t="shared" si="67"/>
        <v>0.58870997152769322</v>
      </c>
      <c r="CB77" s="67">
        <f t="shared" si="68"/>
        <v>0.97767926628835256</v>
      </c>
      <c r="CC77" s="66">
        <f t="shared" si="15"/>
        <v>1353.7938807079468</v>
      </c>
      <c r="CD77" s="66">
        <f t="shared" si="69"/>
        <v>347.3984952329098</v>
      </c>
      <c r="CE77" s="66">
        <f t="shared" si="70"/>
        <v>1.5794242256402418</v>
      </c>
      <c r="CF77" s="66">
        <f t="shared" si="71"/>
        <v>0.80491939966796033</v>
      </c>
      <c r="CG77" s="66">
        <f t="shared" si="72"/>
        <v>-0.52982162487548279</v>
      </c>
      <c r="CH77" s="66">
        <f t="shared" si="73"/>
        <v>-2.2573611314632036E-2</v>
      </c>
      <c r="CI77" s="67">
        <f t="shared" si="74"/>
        <v>0.58870997152769355</v>
      </c>
      <c r="CJ77" s="67">
        <f t="shared" si="75"/>
        <v>0.97767926628835244</v>
      </c>
      <c r="CK77" s="66">
        <f t="shared" si="16"/>
        <v>1353.7938807079422</v>
      </c>
      <c r="CL77" s="66">
        <f t="shared" si="76"/>
        <v>347.39849523290968</v>
      </c>
      <c r="CM77" s="66">
        <f t="shared" si="77"/>
        <v>1.579424225640242</v>
      </c>
      <c r="CN77" s="66">
        <f t="shared" si="78"/>
        <v>0.80491939966796033</v>
      </c>
      <c r="CO77" s="66">
        <f t="shared" si="79"/>
        <v>-0.52982162487548323</v>
      </c>
      <c r="CP77" s="66">
        <f t="shared" si="80"/>
        <v>-2.2573611314631953E-2</v>
      </c>
      <c r="CQ77" s="67">
        <f t="shared" si="81"/>
        <v>0.58870997152769333</v>
      </c>
      <c r="CR77" s="67">
        <f t="shared" si="82"/>
        <v>0.97767926628835256</v>
      </c>
      <c r="CS77" s="66">
        <f t="shared" si="17"/>
        <v>1353.7938807079422</v>
      </c>
      <c r="CT77" s="66">
        <f t="shared" si="83"/>
        <v>347.39849523290968</v>
      </c>
      <c r="CU77" s="66">
        <f t="shared" si="84"/>
        <v>1.579424225640242</v>
      </c>
      <c r="CV77" s="66">
        <f t="shared" si="85"/>
        <v>0.80491939966796033</v>
      </c>
      <c r="CW77" s="66">
        <f t="shared" si="86"/>
        <v>-0.52982162487548323</v>
      </c>
      <c r="CX77" s="66">
        <f t="shared" si="87"/>
        <v>-2.2573611314631953E-2</v>
      </c>
      <c r="CY77" s="67">
        <f t="shared" si="88"/>
        <v>0.58870997152769333</v>
      </c>
      <c r="CZ77" s="67">
        <f t="shared" si="89"/>
        <v>0.97767926628835256</v>
      </c>
      <c r="DA77" s="66">
        <f t="shared" si="18"/>
        <v>1353.7938807079422</v>
      </c>
      <c r="DB77" s="66">
        <f t="shared" si="90"/>
        <v>347.39849523290968</v>
      </c>
      <c r="DC77" s="66">
        <f t="shared" si="91"/>
        <v>1.579424225640242</v>
      </c>
      <c r="DD77" s="66">
        <f t="shared" si="92"/>
        <v>0.80491939966796033</v>
      </c>
      <c r="DE77" s="66">
        <f t="shared" si="93"/>
        <v>-0.52982162487548323</v>
      </c>
      <c r="DF77" s="66">
        <f t="shared" si="94"/>
        <v>-2.2573611314631953E-2</v>
      </c>
      <c r="DG77" s="67">
        <f t="shared" si="95"/>
        <v>0.58870997152769333</v>
      </c>
      <c r="DH77" s="67">
        <f t="shared" si="96"/>
        <v>0.97767926628835256</v>
      </c>
      <c r="DI77" s="66">
        <f t="shared" si="19"/>
        <v>1353.7938807079422</v>
      </c>
      <c r="DJ77" s="66">
        <f t="shared" si="97"/>
        <v>347.39849523290968</v>
      </c>
      <c r="DK77" s="66">
        <f t="shared" si="98"/>
        <v>1.579424225640242</v>
      </c>
      <c r="DL77" s="66">
        <f t="shared" si="99"/>
        <v>0.80491939966796033</v>
      </c>
      <c r="DM77" s="66">
        <f t="shared" si="100"/>
        <v>-0.52982162487548323</v>
      </c>
      <c r="DN77" s="66">
        <f t="shared" si="101"/>
        <v>-2.2573611314631953E-2</v>
      </c>
      <c r="DO77" s="67">
        <f t="shared" si="102"/>
        <v>0.58870997152769333</v>
      </c>
      <c r="DP77" s="67">
        <f t="shared" si="103"/>
        <v>0.97767926628835256</v>
      </c>
      <c r="DQ77" s="66">
        <f t="shared" si="20"/>
        <v>1353.7938807079422</v>
      </c>
      <c r="DR77" s="66">
        <f t="shared" si="104"/>
        <v>347.39849523290968</v>
      </c>
      <c r="DS77" s="66">
        <f t="shared" si="105"/>
        <v>1.579424225640242</v>
      </c>
      <c r="DT77" s="66">
        <f t="shared" si="106"/>
        <v>0.80491939966796033</v>
      </c>
      <c r="DU77" s="66">
        <f t="shared" si="107"/>
        <v>-0.52982162487548323</v>
      </c>
      <c r="DV77" s="66">
        <f t="shared" si="108"/>
        <v>-2.2573611314631953E-2</v>
      </c>
      <c r="DW77" s="67">
        <f t="shared" si="109"/>
        <v>0.58870997152769333</v>
      </c>
      <c r="DX77" s="67">
        <f t="shared" si="110"/>
        <v>0.97767926628835256</v>
      </c>
      <c r="DY77" s="66">
        <f t="shared" si="21"/>
        <v>1353.7938807079422</v>
      </c>
      <c r="DZ77" s="66">
        <f t="shared" si="111"/>
        <v>347.39849523290968</v>
      </c>
      <c r="EA77" s="66">
        <f t="shared" si="112"/>
        <v>1.579424225640242</v>
      </c>
      <c r="EB77" s="66">
        <f t="shared" si="113"/>
        <v>0.80491939966796033</v>
      </c>
      <c r="EC77" s="66">
        <f t="shared" si="114"/>
        <v>-0.52982162487548323</v>
      </c>
      <c r="ED77" s="66">
        <f t="shared" si="115"/>
        <v>-2.2573611314631953E-2</v>
      </c>
      <c r="EE77" s="67">
        <f t="shared" si="116"/>
        <v>0.58870997152769333</v>
      </c>
      <c r="EF77" s="67">
        <f t="shared" si="117"/>
        <v>0.97767926628835256</v>
      </c>
      <c r="EG77" s="66">
        <f t="shared" si="22"/>
        <v>1353.7938807079422</v>
      </c>
      <c r="EH77" s="66">
        <f t="shared" si="118"/>
        <v>347.39849523290968</v>
      </c>
      <c r="EI77" s="66">
        <f t="shared" si="119"/>
        <v>1.579424225640242</v>
      </c>
      <c r="EJ77" s="66">
        <f t="shared" si="120"/>
        <v>0.80491939966796033</v>
      </c>
      <c r="EK77" s="66">
        <f t="shared" si="121"/>
        <v>-0.52982162487548323</v>
      </c>
      <c r="EL77" s="66">
        <f t="shared" si="122"/>
        <v>-2.2573611314631953E-2</v>
      </c>
      <c r="EM77" s="67">
        <f t="shared" si="123"/>
        <v>0.58870997152769333</v>
      </c>
      <c r="EN77" s="67">
        <f t="shared" si="124"/>
        <v>0.97767926628835256</v>
      </c>
      <c r="EO77" s="66">
        <f t="shared" si="23"/>
        <v>1353.7938807079422</v>
      </c>
      <c r="EP77" s="66">
        <f t="shared" si="125"/>
        <v>347.39849523290968</v>
      </c>
      <c r="EQ77" s="66">
        <f t="shared" si="126"/>
        <v>1.579424225640242</v>
      </c>
      <c r="ER77" s="66">
        <f t="shared" si="127"/>
        <v>0.80491939966796033</v>
      </c>
      <c r="ES77" s="66">
        <f t="shared" si="128"/>
        <v>-0.52982162487548323</v>
      </c>
      <c r="ET77" s="66">
        <f t="shared" si="129"/>
        <v>-2.2573611314631953E-2</v>
      </c>
      <c r="EU77" s="67">
        <f t="shared" si="130"/>
        <v>0.58870997152769333</v>
      </c>
      <c r="EV77" s="67">
        <f t="shared" si="131"/>
        <v>0.97767926628835256</v>
      </c>
      <c r="EW77" s="66">
        <f t="shared" si="24"/>
        <v>0.11384631539751722</v>
      </c>
      <c r="EX77" s="66">
        <f t="shared" si="132"/>
        <v>74.248495232909704</v>
      </c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</row>
    <row r="78" spans="15:166" x14ac:dyDescent="0.25">
      <c r="S78" s="50">
        <v>0.16</v>
      </c>
      <c r="T78" s="66">
        <f t="shared" si="25"/>
        <v>0.15607803901950976</v>
      </c>
      <c r="U78" s="66">
        <f t="shared" si="26"/>
        <v>0.84392196098049022</v>
      </c>
      <c r="V78" s="66">
        <f t="shared" si="27"/>
        <v>0.15607803901950976</v>
      </c>
      <c r="W78" s="66">
        <f t="shared" si="28"/>
        <v>0.84392196098049022</v>
      </c>
      <c r="X78" s="66">
        <f t="shared" si="29"/>
        <v>0.14571226080793764</v>
      </c>
      <c r="Y78" s="66">
        <f t="shared" si="30"/>
        <v>0.85428773919206236</v>
      </c>
      <c r="Z78" s="56">
        <f t="shared" si="7"/>
        <v>344.29015708023434</v>
      </c>
      <c r="AA78" s="66">
        <f t="shared" si="31"/>
        <v>1.585955115618122</v>
      </c>
      <c r="AB78" s="66">
        <f t="shared" si="32"/>
        <v>0.80334390591993421</v>
      </c>
      <c r="AC78" s="66">
        <f t="shared" si="143"/>
        <v>-0.51995775448956083</v>
      </c>
      <c r="AD78" s="66">
        <f t="shared" si="144"/>
        <v>-2.5881507567542483E-2</v>
      </c>
      <c r="AE78" s="67">
        <f t="shared" si="35"/>
        <v>0.59454566432473277</v>
      </c>
      <c r="AF78" s="67">
        <f t="shared" si="36"/>
        <v>0.97445054778387075</v>
      </c>
      <c r="AG78" s="66">
        <f t="shared" si="9"/>
        <v>1357.7707855292801</v>
      </c>
      <c r="AH78" s="66">
        <f t="shared" si="37"/>
        <v>347.49530149960452</v>
      </c>
      <c r="AI78" s="66">
        <f t="shared" si="38"/>
        <v>1.5792231315791228</v>
      </c>
      <c r="AJ78" s="66">
        <f t="shared" si="39"/>
        <v>0.80496806347383665</v>
      </c>
      <c r="AK78" s="66">
        <f t="shared" si="133"/>
        <v>-0.51365477435813578</v>
      </c>
      <c r="AL78" s="66">
        <f t="shared" si="134"/>
        <v>-2.54928021232462E-2</v>
      </c>
      <c r="AM78" s="67">
        <f t="shared" si="135"/>
        <v>0.59830490860975716</v>
      </c>
      <c r="AN78" s="67">
        <f t="shared" si="136"/>
        <v>0.97482939564233428</v>
      </c>
      <c r="AO78" s="66">
        <f t="shared" si="10"/>
        <v>1358.4930412698372</v>
      </c>
      <c r="AP78" s="66">
        <f t="shared" si="40"/>
        <v>347.51285874684584</v>
      </c>
      <c r="AQ78" s="66">
        <f t="shared" si="41"/>
        <v>1.5791866749433641</v>
      </c>
      <c r="AR78" s="66">
        <f t="shared" si="42"/>
        <v>0.80497688678480572</v>
      </c>
      <c r="AS78" s="66">
        <f t="shared" si="137"/>
        <v>-0.51362063417155834</v>
      </c>
      <c r="AT78" s="66">
        <f t="shared" si="138"/>
        <v>-2.5490701561099061E-2</v>
      </c>
      <c r="AU78" s="67">
        <f t="shared" si="139"/>
        <v>0.59832533519964903</v>
      </c>
      <c r="AV78" s="67">
        <f t="shared" si="140"/>
        <v>0.97483144333421334</v>
      </c>
      <c r="AW78" s="66">
        <f t="shared" si="11"/>
        <v>1358.4971665676676</v>
      </c>
      <c r="AX78" s="66">
        <f t="shared" si="43"/>
        <v>347.51295900719435</v>
      </c>
      <c r="AY78" s="66">
        <f t="shared" si="44"/>
        <v>1.5791864667713877</v>
      </c>
      <c r="AZ78" s="66">
        <f t="shared" si="45"/>
        <v>0.80497693716788388</v>
      </c>
      <c r="BA78" s="66">
        <f t="shared" si="141"/>
        <v>-0.5136204392265904</v>
      </c>
      <c r="BB78" s="66">
        <f t="shared" si="142"/>
        <v>-2.5490689566762814E-2</v>
      </c>
      <c r="BC78" s="67">
        <f t="shared" si="46"/>
        <v>0.59832545184017372</v>
      </c>
      <c r="BD78" s="67">
        <f t="shared" si="47"/>
        <v>0.97483145502666957</v>
      </c>
      <c r="BE78" s="66">
        <f t="shared" si="12"/>
        <v>1358.4971901302636</v>
      </c>
      <c r="BF78" s="66">
        <f t="shared" si="48"/>
        <v>347.51295957985388</v>
      </c>
      <c r="BG78" s="66">
        <f t="shared" si="49"/>
        <v>1.5791864655823671</v>
      </c>
      <c r="BH78" s="66">
        <f t="shared" si="50"/>
        <v>0.80497693745565801</v>
      </c>
      <c r="BI78" s="66">
        <f t="shared" si="51"/>
        <v>-0.51362043811311875</v>
      </c>
      <c r="BJ78" s="66">
        <f t="shared" si="52"/>
        <v>-2.5490689498254504E-2</v>
      </c>
      <c r="BK78" s="67">
        <f t="shared" si="53"/>
        <v>0.59832545250639213</v>
      </c>
      <c r="BL78" s="67">
        <f t="shared" si="54"/>
        <v>0.97483145509345359</v>
      </c>
      <c r="BM78" s="66">
        <f t="shared" si="13"/>
        <v>1358.4971902648497</v>
      </c>
      <c r="BN78" s="66">
        <f t="shared" si="55"/>
        <v>347.51295958312488</v>
      </c>
      <c r="BO78" s="66">
        <f t="shared" si="56"/>
        <v>1.5791864655755756</v>
      </c>
      <c r="BP78" s="66">
        <f t="shared" si="57"/>
        <v>0.80497693745730181</v>
      </c>
      <c r="BQ78" s="66">
        <f t="shared" si="58"/>
        <v>-0.51362043810675906</v>
      </c>
      <c r="BR78" s="66">
        <f t="shared" si="59"/>
        <v>-2.5490689497863095E-2</v>
      </c>
      <c r="BS78" s="67">
        <f t="shared" si="60"/>
        <v>0.59832545251019731</v>
      </c>
      <c r="BT78" s="67">
        <f t="shared" si="61"/>
        <v>0.97483145509383518</v>
      </c>
      <c r="BU78" s="66">
        <f t="shared" si="14"/>
        <v>1358.4971902656184</v>
      </c>
      <c r="BV78" s="66">
        <f t="shared" si="62"/>
        <v>347.51295958314353</v>
      </c>
      <c r="BW78" s="66">
        <f t="shared" si="63"/>
        <v>1.579186465575537</v>
      </c>
      <c r="BX78" s="66">
        <f t="shared" si="64"/>
        <v>0.80497693745731114</v>
      </c>
      <c r="BY78" s="66">
        <f t="shared" si="65"/>
        <v>-0.51362043810672287</v>
      </c>
      <c r="BZ78" s="66">
        <f t="shared" si="66"/>
        <v>-2.5490689497860958E-2</v>
      </c>
      <c r="CA78" s="67">
        <f t="shared" si="67"/>
        <v>0.59832545251021896</v>
      </c>
      <c r="CB78" s="67">
        <f t="shared" si="68"/>
        <v>0.97483145509383717</v>
      </c>
      <c r="CC78" s="66">
        <f t="shared" si="15"/>
        <v>1358.4971902656227</v>
      </c>
      <c r="CD78" s="66">
        <f t="shared" si="69"/>
        <v>347.51295958314364</v>
      </c>
      <c r="CE78" s="66">
        <f t="shared" si="70"/>
        <v>1.5791864655755368</v>
      </c>
      <c r="CF78" s="66">
        <f t="shared" si="71"/>
        <v>0.80497693745731125</v>
      </c>
      <c r="CG78" s="66">
        <f t="shared" si="72"/>
        <v>-0.51362043810672275</v>
      </c>
      <c r="CH78" s="66">
        <f t="shared" si="73"/>
        <v>-2.5490689497861041E-2</v>
      </c>
      <c r="CI78" s="67">
        <f t="shared" si="74"/>
        <v>0.59832545251021907</v>
      </c>
      <c r="CJ78" s="67">
        <f t="shared" si="75"/>
        <v>0.97483145509383717</v>
      </c>
      <c r="CK78" s="66">
        <f t="shared" si="16"/>
        <v>1358.4971902656227</v>
      </c>
      <c r="CL78" s="66">
        <f t="shared" si="76"/>
        <v>347.51295958314364</v>
      </c>
      <c r="CM78" s="66">
        <f t="shared" si="77"/>
        <v>1.5791864655755368</v>
      </c>
      <c r="CN78" s="66">
        <f t="shared" si="78"/>
        <v>0.80497693745731125</v>
      </c>
      <c r="CO78" s="66">
        <f t="shared" si="79"/>
        <v>-0.51362043810672275</v>
      </c>
      <c r="CP78" s="66">
        <f t="shared" si="80"/>
        <v>-2.5490689497861041E-2</v>
      </c>
      <c r="CQ78" s="67">
        <f t="shared" si="81"/>
        <v>0.59832545251021907</v>
      </c>
      <c r="CR78" s="67">
        <f t="shared" si="82"/>
        <v>0.97483145509383717</v>
      </c>
      <c r="CS78" s="66">
        <f t="shared" si="17"/>
        <v>1358.4971902656227</v>
      </c>
      <c r="CT78" s="66">
        <f t="shared" si="83"/>
        <v>347.51295958314364</v>
      </c>
      <c r="CU78" s="66">
        <f t="shared" si="84"/>
        <v>1.5791864655755368</v>
      </c>
      <c r="CV78" s="66">
        <f t="shared" si="85"/>
        <v>0.80497693745731125</v>
      </c>
      <c r="CW78" s="66">
        <f t="shared" si="86"/>
        <v>-0.51362043810672275</v>
      </c>
      <c r="CX78" s="66">
        <f t="shared" si="87"/>
        <v>-2.5490689497861041E-2</v>
      </c>
      <c r="CY78" s="67">
        <f t="shared" si="88"/>
        <v>0.59832545251021907</v>
      </c>
      <c r="CZ78" s="67">
        <f t="shared" si="89"/>
        <v>0.97483145509383717</v>
      </c>
      <c r="DA78" s="66">
        <f t="shared" si="18"/>
        <v>1358.4971902656227</v>
      </c>
      <c r="DB78" s="66">
        <f t="shared" si="90"/>
        <v>347.51295958314364</v>
      </c>
      <c r="DC78" s="66">
        <f t="shared" si="91"/>
        <v>1.5791864655755368</v>
      </c>
      <c r="DD78" s="66">
        <f t="shared" si="92"/>
        <v>0.80497693745731125</v>
      </c>
      <c r="DE78" s="66">
        <f t="shared" si="93"/>
        <v>-0.51362043810672275</v>
      </c>
      <c r="DF78" s="66">
        <f t="shared" si="94"/>
        <v>-2.5490689497861041E-2</v>
      </c>
      <c r="DG78" s="67">
        <f t="shared" si="95"/>
        <v>0.59832545251021907</v>
      </c>
      <c r="DH78" s="67">
        <f t="shared" si="96"/>
        <v>0.97483145509383717</v>
      </c>
      <c r="DI78" s="66">
        <f t="shared" si="19"/>
        <v>1358.4971902656227</v>
      </c>
      <c r="DJ78" s="66">
        <f t="shared" si="97"/>
        <v>347.51295958314364</v>
      </c>
      <c r="DK78" s="66">
        <f t="shared" si="98"/>
        <v>1.5791864655755368</v>
      </c>
      <c r="DL78" s="66">
        <f t="shared" si="99"/>
        <v>0.80497693745731125</v>
      </c>
      <c r="DM78" s="66">
        <f t="shared" si="100"/>
        <v>-0.51362043810672275</v>
      </c>
      <c r="DN78" s="66">
        <f t="shared" si="101"/>
        <v>-2.5490689497861041E-2</v>
      </c>
      <c r="DO78" s="67">
        <f t="shared" si="102"/>
        <v>0.59832545251021907</v>
      </c>
      <c r="DP78" s="67">
        <f t="shared" si="103"/>
        <v>0.97483145509383717</v>
      </c>
      <c r="DQ78" s="66">
        <f t="shared" si="20"/>
        <v>1358.4971902656227</v>
      </c>
      <c r="DR78" s="66">
        <f t="shared" si="104"/>
        <v>347.51295958314364</v>
      </c>
      <c r="DS78" s="66">
        <f t="shared" si="105"/>
        <v>1.5791864655755368</v>
      </c>
      <c r="DT78" s="66">
        <f t="shared" si="106"/>
        <v>0.80497693745731125</v>
      </c>
      <c r="DU78" s="66">
        <f t="shared" si="107"/>
        <v>-0.51362043810672275</v>
      </c>
      <c r="DV78" s="66">
        <f t="shared" si="108"/>
        <v>-2.5490689497861041E-2</v>
      </c>
      <c r="DW78" s="67">
        <f t="shared" si="109"/>
        <v>0.59832545251021907</v>
      </c>
      <c r="DX78" s="67">
        <f t="shared" si="110"/>
        <v>0.97483145509383717</v>
      </c>
      <c r="DY78" s="66">
        <f t="shared" si="21"/>
        <v>1358.4971902656227</v>
      </c>
      <c r="DZ78" s="66">
        <f t="shared" si="111"/>
        <v>347.51295958314364</v>
      </c>
      <c r="EA78" s="66">
        <f t="shared" si="112"/>
        <v>1.5791864655755368</v>
      </c>
      <c r="EB78" s="66">
        <f t="shared" si="113"/>
        <v>0.80497693745731125</v>
      </c>
      <c r="EC78" s="66">
        <f t="shared" si="114"/>
        <v>-0.51362043810672275</v>
      </c>
      <c r="ED78" s="66">
        <f t="shared" si="115"/>
        <v>-2.5490689497861041E-2</v>
      </c>
      <c r="EE78" s="67">
        <f t="shared" si="116"/>
        <v>0.59832545251021907</v>
      </c>
      <c r="EF78" s="67">
        <f t="shared" si="117"/>
        <v>0.97483145509383717</v>
      </c>
      <c r="EG78" s="66">
        <f t="shared" si="22"/>
        <v>1358.4971902656227</v>
      </c>
      <c r="EH78" s="66">
        <f t="shared" si="118"/>
        <v>347.51295958314364</v>
      </c>
      <c r="EI78" s="66">
        <f t="shared" si="119"/>
        <v>1.5791864655755368</v>
      </c>
      <c r="EJ78" s="66">
        <f t="shared" si="120"/>
        <v>0.80497693745731125</v>
      </c>
      <c r="EK78" s="66">
        <f t="shared" si="121"/>
        <v>-0.51362043810672275</v>
      </c>
      <c r="EL78" s="66">
        <f t="shared" si="122"/>
        <v>-2.5490689497861041E-2</v>
      </c>
      <c r="EM78" s="67">
        <f t="shared" si="123"/>
        <v>0.59832545251021907</v>
      </c>
      <c r="EN78" s="67">
        <f t="shared" si="124"/>
        <v>0.97483145509383717</v>
      </c>
      <c r="EO78" s="66">
        <f t="shared" si="23"/>
        <v>1358.4971902656227</v>
      </c>
      <c r="EP78" s="66">
        <f t="shared" si="125"/>
        <v>347.51295958314364</v>
      </c>
      <c r="EQ78" s="66">
        <f t="shared" si="126"/>
        <v>1.5791864655755368</v>
      </c>
      <c r="ER78" s="66">
        <f t="shared" si="127"/>
        <v>0.80497693745731125</v>
      </c>
      <c r="ES78" s="66">
        <f t="shared" si="128"/>
        <v>-0.51362043810672275</v>
      </c>
      <c r="ET78" s="66">
        <f t="shared" si="129"/>
        <v>-2.5490689497861041E-2</v>
      </c>
      <c r="EU78" s="67">
        <f t="shared" si="130"/>
        <v>0.59832545251021907</v>
      </c>
      <c r="EV78" s="67">
        <f t="shared" si="131"/>
        <v>0.97483145509383717</v>
      </c>
      <c r="EW78" s="66">
        <f t="shared" si="24"/>
        <v>0.12384828207892848</v>
      </c>
      <c r="EX78" s="66">
        <f t="shared" si="132"/>
        <v>74.362959583143663</v>
      </c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</row>
    <row r="79" spans="15:166" x14ac:dyDescent="0.25">
      <c r="S79" s="50">
        <v>0.17</v>
      </c>
      <c r="T79" s="66">
        <f t="shared" si="25"/>
        <v>0.16588132271381509</v>
      </c>
      <c r="U79" s="66">
        <f t="shared" si="26"/>
        <v>0.83411867728618483</v>
      </c>
      <c r="V79" s="66">
        <f t="shared" si="27"/>
        <v>0.16588132271381509</v>
      </c>
      <c r="W79" s="66">
        <f t="shared" si="28"/>
        <v>0.83411867728618483</v>
      </c>
      <c r="X79" s="66">
        <f t="shared" si="29"/>
        <v>0.15498403689251508</v>
      </c>
      <c r="Y79" s="66">
        <f t="shared" si="30"/>
        <v>0.84501596310748495</v>
      </c>
      <c r="Z79" s="56">
        <f t="shared" si="7"/>
        <v>344.22999905294671</v>
      </c>
      <c r="AA79" s="66">
        <f t="shared" si="31"/>
        <v>1.5860829448425948</v>
      </c>
      <c r="AB79" s="66">
        <f t="shared" si="32"/>
        <v>0.8033131642536403</v>
      </c>
      <c r="AC79" s="66">
        <f t="shared" si="143"/>
        <v>-0.5042275756991913</v>
      </c>
      <c r="AD79" s="66">
        <f t="shared" si="144"/>
        <v>-2.9020708077270752E-2</v>
      </c>
      <c r="AE79" s="67">
        <f t="shared" si="35"/>
        <v>0.60397191788311022</v>
      </c>
      <c r="AF79" s="67">
        <f t="shared" si="36"/>
        <v>0.97139634850767875</v>
      </c>
      <c r="AG79" s="66">
        <f t="shared" si="9"/>
        <v>1362.3574756828868</v>
      </c>
      <c r="AH79" s="66">
        <f t="shared" si="37"/>
        <v>347.60667414559344</v>
      </c>
      <c r="AI79" s="66">
        <f t="shared" si="38"/>
        <v>1.578991949216658</v>
      </c>
      <c r="AJ79" s="66">
        <f t="shared" si="39"/>
        <v>0.80502401979902272</v>
      </c>
      <c r="AK79" s="66">
        <f t="shared" si="133"/>
        <v>-0.49782782368088796</v>
      </c>
      <c r="AL79" s="66">
        <f t="shared" si="134"/>
        <v>-2.8563988833030685E-2</v>
      </c>
      <c r="AM79" s="67">
        <f t="shared" si="135"/>
        <v>0.60784958319706128</v>
      </c>
      <c r="AN79" s="67">
        <f t="shared" si="136"/>
        <v>0.97184010524223319</v>
      </c>
      <c r="AO79" s="66">
        <f t="shared" si="10"/>
        <v>1362.9946010933591</v>
      </c>
      <c r="AP79" s="66">
        <f t="shared" si="40"/>
        <v>347.62212125294218</v>
      </c>
      <c r="AQ79" s="66">
        <f t="shared" si="41"/>
        <v>1.5789598991706455</v>
      </c>
      <c r="AR79" s="66">
        <f t="shared" si="42"/>
        <v>0.80503177827698058</v>
      </c>
      <c r="AS79" s="66">
        <f t="shared" si="137"/>
        <v>-0.49779888989842785</v>
      </c>
      <c r="AT79" s="66">
        <f t="shared" si="138"/>
        <v>-2.8561929004346509E-2</v>
      </c>
      <c r="AU79" s="67">
        <f t="shared" si="139"/>
        <v>0.60786717083910724</v>
      </c>
      <c r="AV79" s="67">
        <f t="shared" si="140"/>
        <v>0.97184210706842011</v>
      </c>
      <c r="AW79" s="66">
        <f t="shared" si="11"/>
        <v>1362.9976765975371</v>
      </c>
      <c r="AX79" s="66">
        <f t="shared" si="43"/>
        <v>347.62219580474891</v>
      </c>
      <c r="AY79" s="66">
        <f t="shared" si="44"/>
        <v>1.5789597444971699</v>
      </c>
      <c r="AZ79" s="66">
        <f t="shared" si="45"/>
        <v>0.8050318157199472</v>
      </c>
      <c r="BA79" s="66">
        <f t="shared" si="141"/>
        <v>-0.49779875026386317</v>
      </c>
      <c r="BB79" s="66">
        <f t="shared" si="142"/>
        <v>-2.8561919063713359E-2</v>
      </c>
      <c r="BC79" s="67">
        <f t="shared" si="46"/>
        <v>0.60786725571838096</v>
      </c>
      <c r="BD79" s="67">
        <f t="shared" si="47"/>
        <v>0.971842116729146</v>
      </c>
      <c r="BE79" s="66">
        <f t="shared" si="12"/>
        <v>1362.9976914441952</v>
      </c>
      <c r="BF79" s="66">
        <f t="shared" si="48"/>
        <v>347.62219616463926</v>
      </c>
      <c r="BG79" s="66">
        <f t="shared" si="49"/>
        <v>1.5789597437505014</v>
      </c>
      <c r="BH79" s="66">
        <f t="shared" si="50"/>
        <v>0.80503181590069883</v>
      </c>
      <c r="BI79" s="66">
        <f t="shared" si="51"/>
        <v>-0.49779874958979325</v>
      </c>
      <c r="BJ79" s="66">
        <f t="shared" si="52"/>
        <v>-2.8561919015725828E-2</v>
      </c>
      <c r="BK79" s="67">
        <f t="shared" si="53"/>
        <v>0.60786725612812598</v>
      </c>
      <c r="BL79" s="67">
        <f t="shared" si="54"/>
        <v>0.97184211677578236</v>
      </c>
      <c r="BM79" s="66">
        <f t="shared" si="13"/>
        <v>1362.9976915158652</v>
      </c>
      <c r="BN79" s="66">
        <f t="shared" si="55"/>
        <v>347.62219616637657</v>
      </c>
      <c r="BO79" s="66">
        <f t="shared" si="56"/>
        <v>1.5789597437468972</v>
      </c>
      <c r="BP79" s="66">
        <f t="shared" si="57"/>
        <v>0.80503181590157136</v>
      </c>
      <c r="BQ79" s="66">
        <f t="shared" si="58"/>
        <v>-0.4977987495865388</v>
      </c>
      <c r="BR79" s="66">
        <f t="shared" si="59"/>
        <v>-2.8561919015494569E-2</v>
      </c>
      <c r="BS79" s="67">
        <f t="shared" si="60"/>
        <v>0.60786725613010417</v>
      </c>
      <c r="BT79" s="67">
        <f t="shared" si="61"/>
        <v>0.97184211677600707</v>
      </c>
      <c r="BU79" s="66">
        <f t="shared" si="14"/>
        <v>1362.9976915162131</v>
      </c>
      <c r="BV79" s="66">
        <f t="shared" si="62"/>
        <v>347.62219616638498</v>
      </c>
      <c r="BW79" s="66">
        <f t="shared" si="63"/>
        <v>1.5789597437468796</v>
      </c>
      <c r="BX79" s="66">
        <f t="shared" si="64"/>
        <v>0.80503181590157558</v>
      </c>
      <c r="BY79" s="66">
        <f t="shared" si="65"/>
        <v>-0.49779874958652298</v>
      </c>
      <c r="BZ79" s="66">
        <f t="shared" si="66"/>
        <v>-2.856191901549357E-2</v>
      </c>
      <c r="CA79" s="67">
        <f t="shared" si="67"/>
        <v>0.60786725613011383</v>
      </c>
      <c r="CB79" s="67">
        <f t="shared" si="68"/>
        <v>0.97184211677600807</v>
      </c>
      <c r="CC79" s="66">
        <f t="shared" si="15"/>
        <v>1362.9976915162133</v>
      </c>
      <c r="CD79" s="66">
        <f t="shared" si="69"/>
        <v>347.62219616638504</v>
      </c>
      <c r="CE79" s="66">
        <f t="shared" si="70"/>
        <v>1.5789597437468794</v>
      </c>
      <c r="CF79" s="66">
        <f t="shared" si="71"/>
        <v>0.80503181590157558</v>
      </c>
      <c r="CG79" s="66">
        <f t="shared" si="72"/>
        <v>-0.49779874958652343</v>
      </c>
      <c r="CH79" s="66">
        <f t="shared" si="73"/>
        <v>-2.8561919015492931E-2</v>
      </c>
      <c r="CI79" s="67">
        <f t="shared" si="74"/>
        <v>0.60786725613011361</v>
      </c>
      <c r="CJ79" s="67">
        <f t="shared" si="75"/>
        <v>0.97184211677600874</v>
      </c>
      <c r="CK79" s="66">
        <f t="shared" si="16"/>
        <v>1362.9976915162106</v>
      </c>
      <c r="CL79" s="66">
        <f t="shared" si="76"/>
        <v>347.62219616638498</v>
      </c>
      <c r="CM79" s="66">
        <f t="shared" si="77"/>
        <v>1.5789597437468796</v>
      </c>
      <c r="CN79" s="66">
        <f t="shared" si="78"/>
        <v>0.80503181590157558</v>
      </c>
      <c r="CO79" s="66">
        <f t="shared" si="79"/>
        <v>-0.49779874958652298</v>
      </c>
      <c r="CP79" s="66">
        <f t="shared" si="80"/>
        <v>-2.856191901549357E-2</v>
      </c>
      <c r="CQ79" s="67">
        <f t="shared" si="81"/>
        <v>0.60786725613011383</v>
      </c>
      <c r="CR79" s="67">
        <f t="shared" si="82"/>
        <v>0.97184211677600807</v>
      </c>
      <c r="CS79" s="66">
        <f t="shared" si="17"/>
        <v>1362.9976915162133</v>
      </c>
      <c r="CT79" s="66">
        <f t="shared" si="83"/>
        <v>347.62219616638504</v>
      </c>
      <c r="CU79" s="66">
        <f t="shared" si="84"/>
        <v>1.5789597437468794</v>
      </c>
      <c r="CV79" s="66">
        <f t="shared" si="85"/>
        <v>0.80503181590157558</v>
      </c>
      <c r="CW79" s="66">
        <f t="shared" si="86"/>
        <v>-0.49779874958652343</v>
      </c>
      <c r="CX79" s="66">
        <f t="shared" si="87"/>
        <v>-2.8561919015492931E-2</v>
      </c>
      <c r="CY79" s="67">
        <f t="shared" si="88"/>
        <v>0.60786725613011361</v>
      </c>
      <c r="CZ79" s="67">
        <f t="shared" si="89"/>
        <v>0.97184211677600874</v>
      </c>
      <c r="DA79" s="66">
        <f t="shared" si="18"/>
        <v>1362.9976915162106</v>
      </c>
      <c r="DB79" s="66">
        <f t="shared" si="90"/>
        <v>347.62219616638498</v>
      </c>
      <c r="DC79" s="66">
        <f t="shared" si="91"/>
        <v>1.5789597437468796</v>
      </c>
      <c r="DD79" s="66">
        <f t="shared" si="92"/>
        <v>0.80503181590157558</v>
      </c>
      <c r="DE79" s="66">
        <f t="shared" si="93"/>
        <v>-0.49779874958652298</v>
      </c>
      <c r="DF79" s="66">
        <f t="shared" si="94"/>
        <v>-2.856191901549357E-2</v>
      </c>
      <c r="DG79" s="67">
        <f t="shared" si="95"/>
        <v>0.60786725613011383</v>
      </c>
      <c r="DH79" s="67">
        <f t="shared" si="96"/>
        <v>0.97184211677600807</v>
      </c>
      <c r="DI79" s="66">
        <f t="shared" si="19"/>
        <v>1362.9976915162133</v>
      </c>
      <c r="DJ79" s="66">
        <f t="shared" si="97"/>
        <v>347.62219616638504</v>
      </c>
      <c r="DK79" s="66">
        <f t="shared" si="98"/>
        <v>1.5789597437468794</v>
      </c>
      <c r="DL79" s="66">
        <f t="shared" si="99"/>
        <v>0.80503181590157558</v>
      </c>
      <c r="DM79" s="66">
        <f t="shared" si="100"/>
        <v>-0.49779874958652343</v>
      </c>
      <c r="DN79" s="66">
        <f t="shared" si="101"/>
        <v>-2.8561919015492931E-2</v>
      </c>
      <c r="DO79" s="67">
        <f t="shared" si="102"/>
        <v>0.60786725613011361</v>
      </c>
      <c r="DP79" s="67">
        <f t="shared" si="103"/>
        <v>0.97184211677600874</v>
      </c>
      <c r="DQ79" s="66">
        <f t="shared" si="20"/>
        <v>1362.9976915162106</v>
      </c>
      <c r="DR79" s="66">
        <f t="shared" si="104"/>
        <v>347.62219616638498</v>
      </c>
      <c r="DS79" s="66">
        <f t="shared" si="105"/>
        <v>1.5789597437468796</v>
      </c>
      <c r="DT79" s="66">
        <f t="shared" si="106"/>
        <v>0.80503181590157558</v>
      </c>
      <c r="DU79" s="66">
        <f t="shared" si="107"/>
        <v>-0.49779874958652298</v>
      </c>
      <c r="DV79" s="66">
        <f t="shared" si="108"/>
        <v>-2.856191901549357E-2</v>
      </c>
      <c r="DW79" s="67">
        <f t="shared" si="109"/>
        <v>0.60786725613011383</v>
      </c>
      <c r="DX79" s="67">
        <f t="shared" si="110"/>
        <v>0.97184211677600807</v>
      </c>
      <c r="DY79" s="66">
        <f t="shared" si="21"/>
        <v>1362.9976915162133</v>
      </c>
      <c r="DZ79" s="66">
        <f t="shared" si="111"/>
        <v>347.62219616638504</v>
      </c>
      <c r="EA79" s="66">
        <f t="shared" si="112"/>
        <v>1.5789597437468794</v>
      </c>
      <c r="EB79" s="66">
        <f t="shared" si="113"/>
        <v>0.80503181590157558</v>
      </c>
      <c r="EC79" s="66">
        <f t="shared" si="114"/>
        <v>-0.49779874958652343</v>
      </c>
      <c r="ED79" s="66">
        <f t="shared" si="115"/>
        <v>-2.8561919015492931E-2</v>
      </c>
      <c r="EE79" s="67">
        <f t="shared" si="116"/>
        <v>0.60786725613011361</v>
      </c>
      <c r="EF79" s="67">
        <f t="shared" si="117"/>
        <v>0.97184211677600874</v>
      </c>
      <c r="EG79" s="66">
        <f t="shared" si="22"/>
        <v>1362.9976915162106</v>
      </c>
      <c r="EH79" s="66">
        <f t="shared" si="118"/>
        <v>347.62219616638498</v>
      </c>
      <c r="EI79" s="66">
        <f t="shared" si="119"/>
        <v>1.5789597437468796</v>
      </c>
      <c r="EJ79" s="66">
        <f t="shared" si="120"/>
        <v>0.80503181590157558</v>
      </c>
      <c r="EK79" s="66">
        <f t="shared" si="121"/>
        <v>-0.49779874958652298</v>
      </c>
      <c r="EL79" s="66">
        <f t="shared" si="122"/>
        <v>-2.856191901549357E-2</v>
      </c>
      <c r="EM79" s="67">
        <f t="shared" si="123"/>
        <v>0.60786725613011383</v>
      </c>
      <c r="EN79" s="67">
        <f t="shared" si="124"/>
        <v>0.97184211677600807</v>
      </c>
      <c r="EO79" s="66">
        <f t="shared" si="23"/>
        <v>1362.9976915162133</v>
      </c>
      <c r="EP79" s="66">
        <f t="shared" si="125"/>
        <v>347.62219616638504</v>
      </c>
      <c r="EQ79" s="66">
        <f t="shared" si="126"/>
        <v>1.5789597437468794</v>
      </c>
      <c r="ER79" s="66">
        <f t="shared" si="127"/>
        <v>0.80503181590157558</v>
      </c>
      <c r="ES79" s="66">
        <f t="shared" si="128"/>
        <v>-0.49779874958652343</v>
      </c>
      <c r="ET79" s="66">
        <f t="shared" si="129"/>
        <v>-2.8561919015492931E-2</v>
      </c>
      <c r="EU79" s="67">
        <f t="shared" si="130"/>
        <v>0.60786725613011361</v>
      </c>
      <c r="EV79" s="67">
        <f t="shared" si="131"/>
        <v>0.97184211677600874</v>
      </c>
      <c r="EW79" s="66">
        <f t="shared" si="24"/>
        <v>0.13413020034944265</v>
      </c>
      <c r="EX79" s="66">
        <f t="shared" si="132"/>
        <v>74.472196166385061</v>
      </c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</row>
    <row r="80" spans="15:166" x14ac:dyDescent="0.25">
      <c r="S80" s="50">
        <v>0.18</v>
      </c>
      <c r="T80" s="66">
        <f t="shared" si="25"/>
        <v>0.17569033119212477</v>
      </c>
      <c r="U80" s="66">
        <f t="shared" si="26"/>
        <v>0.82430966880787515</v>
      </c>
      <c r="V80" s="66">
        <f t="shared" si="27"/>
        <v>0.17569033119212477</v>
      </c>
      <c r="W80" s="66">
        <f t="shared" si="28"/>
        <v>0.82430966880787515</v>
      </c>
      <c r="X80" s="66">
        <f t="shared" si="29"/>
        <v>0.16427556818181815</v>
      </c>
      <c r="Y80" s="66">
        <f t="shared" si="30"/>
        <v>0.83572443181818179</v>
      </c>
      <c r="Z80" s="56">
        <f t="shared" si="7"/>
        <v>344.16984102565908</v>
      </c>
      <c r="AA80" s="66">
        <f t="shared" si="31"/>
        <v>1.5862108290625787</v>
      </c>
      <c r="AB80" s="66">
        <f t="shared" si="32"/>
        <v>0.80328241301758319</v>
      </c>
      <c r="AC80" s="66">
        <f t="shared" si="143"/>
        <v>-0.48884284418335566</v>
      </c>
      <c r="AD80" s="66">
        <f t="shared" si="144"/>
        <v>-3.2316666854002279E-2</v>
      </c>
      <c r="AE80" s="67">
        <f t="shared" si="35"/>
        <v>0.61333570869443377</v>
      </c>
      <c r="AF80" s="67">
        <f t="shared" si="36"/>
        <v>0.96819993670154603</v>
      </c>
      <c r="AG80" s="66">
        <f t="shared" si="9"/>
        <v>1366.7429960286918</v>
      </c>
      <c r="AH80" s="66">
        <f t="shared" si="37"/>
        <v>347.71288606885469</v>
      </c>
      <c r="AI80" s="66">
        <f t="shared" si="38"/>
        <v>1.5787716487105232</v>
      </c>
      <c r="AJ80" s="66">
        <f t="shared" si="39"/>
        <v>0.80507735347913001</v>
      </c>
      <c r="AK80" s="66">
        <f t="shared" si="133"/>
        <v>-0.48237250096775669</v>
      </c>
      <c r="AL80" s="66">
        <f t="shared" si="134"/>
        <v>-3.1785851683287514E-2</v>
      </c>
      <c r="AM80" s="67">
        <f t="shared" si="135"/>
        <v>0.61731706772569783</v>
      </c>
      <c r="AN80" s="67">
        <f t="shared" si="136"/>
        <v>0.96871400834267474</v>
      </c>
      <c r="AO80" s="66">
        <f t="shared" si="10"/>
        <v>1367.282161654377</v>
      </c>
      <c r="AP80" s="66">
        <f t="shared" si="40"/>
        <v>347.725925454302</v>
      </c>
      <c r="AQ80" s="66">
        <f t="shared" si="41"/>
        <v>1.5787446143337061</v>
      </c>
      <c r="AR80" s="66">
        <f t="shared" si="42"/>
        <v>0.80508389912624256</v>
      </c>
      <c r="AS80" s="66">
        <f t="shared" si="137"/>
        <v>-0.4823489788795165</v>
      </c>
      <c r="AT80" s="66">
        <f t="shared" si="138"/>
        <v>-3.1783926917820227E-2</v>
      </c>
      <c r="AU80" s="67">
        <f t="shared" si="139"/>
        <v>0.61733158848301573</v>
      </c>
      <c r="AV80" s="67">
        <f t="shared" si="140"/>
        <v>0.96871587289173999</v>
      </c>
      <c r="AW80" s="66">
        <f t="shared" si="11"/>
        <v>1367.2842922553177</v>
      </c>
      <c r="AX80" s="66">
        <f t="shared" si="43"/>
        <v>347.72597697352387</v>
      </c>
      <c r="AY80" s="66">
        <f t="shared" si="44"/>
        <v>1.5787445075245581</v>
      </c>
      <c r="AZ80" s="66">
        <f t="shared" si="45"/>
        <v>0.80508392498753245</v>
      </c>
      <c r="BA80" s="66">
        <f t="shared" si="141"/>
        <v>-0.48234888594682251</v>
      </c>
      <c r="BB80" s="66">
        <f t="shared" si="142"/>
        <v>-3.1783919313394415E-2</v>
      </c>
      <c r="BC80" s="67">
        <f t="shared" si="46"/>
        <v>0.61733164585330591</v>
      </c>
      <c r="BD80" s="67">
        <f t="shared" si="47"/>
        <v>0.96871588025826805</v>
      </c>
      <c r="BE80" s="66">
        <f t="shared" si="12"/>
        <v>1367.2843006754947</v>
      </c>
      <c r="BF80" s="66">
        <f t="shared" si="48"/>
        <v>347.72597717712875</v>
      </c>
      <c r="BG80" s="66">
        <f t="shared" si="49"/>
        <v>1.5787445071024464</v>
      </c>
      <c r="BH80" s="66">
        <f t="shared" si="50"/>
        <v>0.8050839250897367</v>
      </c>
      <c r="BI80" s="66">
        <f t="shared" si="51"/>
        <v>-0.48234888557955097</v>
      </c>
      <c r="BJ80" s="66">
        <f t="shared" si="52"/>
        <v>-3.178391928334115E-2</v>
      </c>
      <c r="BK80" s="67">
        <f t="shared" si="53"/>
        <v>0.61733164608003432</v>
      </c>
      <c r="BL80" s="67">
        <f t="shared" si="54"/>
        <v>0.96871588028738109</v>
      </c>
      <c r="BM80" s="66">
        <f t="shared" si="13"/>
        <v>1367.2843007087738</v>
      </c>
      <c r="BN80" s="66">
        <f t="shared" si="55"/>
        <v>347.72597717793349</v>
      </c>
      <c r="BO80" s="66">
        <f t="shared" si="56"/>
        <v>1.578744507100778</v>
      </c>
      <c r="BP80" s="66">
        <f t="shared" si="57"/>
        <v>0.80508392509014071</v>
      </c>
      <c r="BQ80" s="66">
        <f t="shared" si="58"/>
        <v>-0.48234888557809918</v>
      </c>
      <c r="BR80" s="66">
        <f t="shared" si="59"/>
        <v>-3.1783919283222412E-2</v>
      </c>
      <c r="BS80" s="67">
        <f t="shared" si="60"/>
        <v>0.6173316460809305</v>
      </c>
      <c r="BT80" s="67">
        <f t="shared" si="61"/>
        <v>0.96871588028749611</v>
      </c>
      <c r="BU80" s="66">
        <f t="shared" si="14"/>
        <v>1367.2843007089023</v>
      </c>
      <c r="BV80" s="66">
        <f t="shared" si="62"/>
        <v>347.72597717793656</v>
      </c>
      <c r="BW80" s="66">
        <f t="shared" si="63"/>
        <v>1.5787445071007717</v>
      </c>
      <c r="BX80" s="66">
        <f t="shared" si="64"/>
        <v>0.80508392509014226</v>
      </c>
      <c r="BY80" s="66">
        <f t="shared" si="65"/>
        <v>-0.48234888557809324</v>
      </c>
      <c r="BZ80" s="66">
        <f t="shared" si="66"/>
        <v>-3.1783919283222606E-2</v>
      </c>
      <c r="CA80" s="67">
        <f t="shared" si="67"/>
        <v>0.61733164608093416</v>
      </c>
      <c r="CB80" s="67">
        <f t="shared" si="68"/>
        <v>0.968715880287496</v>
      </c>
      <c r="CC80" s="66">
        <f t="shared" si="15"/>
        <v>1367.2843007089034</v>
      </c>
      <c r="CD80" s="66">
        <f t="shared" si="69"/>
        <v>347.72597717793661</v>
      </c>
      <c r="CE80" s="66">
        <f t="shared" si="70"/>
        <v>1.5787445071007717</v>
      </c>
      <c r="CF80" s="66">
        <f t="shared" si="71"/>
        <v>0.80508392509014226</v>
      </c>
      <c r="CG80" s="66">
        <f t="shared" si="72"/>
        <v>-0.48234888557809324</v>
      </c>
      <c r="CH80" s="66">
        <f t="shared" si="73"/>
        <v>-3.1783919283222606E-2</v>
      </c>
      <c r="CI80" s="67">
        <f t="shared" si="74"/>
        <v>0.61733164608093416</v>
      </c>
      <c r="CJ80" s="67">
        <f t="shared" si="75"/>
        <v>0.968715880287496</v>
      </c>
      <c r="CK80" s="66">
        <f t="shared" si="16"/>
        <v>1367.2843007089054</v>
      </c>
      <c r="CL80" s="66">
        <f t="shared" si="76"/>
        <v>347.72597717793667</v>
      </c>
      <c r="CM80" s="66">
        <f t="shared" si="77"/>
        <v>1.5787445071007715</v>
      </c>
      <c r="CN80" s="66">
        <f t="shared" si="78"/>
        <v>0.80508392509014226</v>
      </c>
      <c r="CO80" s="66">
        <f t="shared" si="79"/>
        <v>-0.48234888557809369</v>
      </c>
      <c r="CP80" s="66">
        <f t="shared" si="80"/>
        <v>-3.1783919283222051E-2</v>
      </c>
      <c r="CQ80" s="67">
        <f t="shared" si="81"/>
        <v>0.61733164608093394</v>
      </c>
      <c r="CR80" s="67">
        <f t="shared" si="82"/>
        <v>0.96871588028749644</v>
      </c>
      <c r="CS80" s="66">
        <f t="shared" si="17"/>
        <v>1367.2843007089032</v>
      </c>
      <c r="CT80" s="66">
        <f t="shared" si="83"/>
        <v>347.72597717793656</v>
      </c>
      <c r="CU80" s="66">
        <f t="shared" si="84"/>
        <v>1.5787445071007717</v>
      </c>
      <c r="CV80" s="66">
        <f t="shared" si="85"/>
        <v>0.80508392509014226</v>
      </c>
      <c r="CW80" s="66">
        <f t="shared" si="86"/>
        <v>-0.48234888557809324</v>
      </c>
      <c r="CX80" s="66">
        <f t="shared" si="87"/>
        <v>-3.1783919283222606E-2</v>
      </c>
      <c r="CY80" s="67">
        <f t="shared" si="88"/>
        <v>0.61733164608093416</v>
      </c>
      <c r="CZ80" s="67">
        <f t="shared" si="89"/>
        <v>0.968715880287496</v>
      </c>
      <c r="DA80" s="66">
        <f t="shared" si="18"/>
        <v>1367.2843007089034</v>
      </c>
      <c r="DB80" s="66">
        <f t="shared" si="90"/>
        <v>347.72597717793661</v>
      </c>
      <c r="DC80" s="66">
        <f t="shared" si="91"/>
        <v>1.5787445071007717</v>
      </c>
      <c r="DD80" s="66">
        <f t="shared" si="92"/>
        <v>0.80508392509014226</v>
      </c>
      <c r="DE80" s="66">
        <f t="shared" si="93"/>
        <v>-0.48234888557809324</v>
      </c>
      <c r="DF80" s="66">
        <f t="shared" si="94"/>
        <v>-3.1783919283222606E-2</v>
      </c>
      <c r="DG80" s="67">
        <f t="shared" si="95"/>
        <v>0.61733164608093416</v>
      </c>
      <c r="DH80" s="67">
        <f t="shared" si="96"/>
        <v>0.968715880287496</v>
      </c>
      <c r="DI80" s="66">
        <f t="shared" si="19"/>
        <v>1367.2843007089054</v>
      </c>
      <c r="DJ80" s="66">
        <f t="shared" si="97"/>
        <v>347.72597717793667</v>
      </c>
      <c r="DK80" s="66">
        <f t="shared" si="98"/>
        <v>1.5787445071007715</v>
      </c>
      <c r="DL80" s="66">
        <f t="shared" si="99"/>
        <v>0.80508392509014226</v>
      </c>
      <c r="DM80" s="66">
        <f t="shared" si="100"/>
        <v>-0.48234888557809369</v>
      </c>
      <c r="DN80" s="66">
        <f t="shared" si="101"/>
        <v>-3.1783919283222051E-2</v>
      </c>
      <c r="DO80" s="67">
        <f t="shared" si="102"/>
        <v>0.61733164608093394</v>
      </c>
      <c r="DP80" s="67">
        <f t="shared" si="103"/>
        <v>0.96871588028749644</v>
      </c>
      <c r="DQ80" s="66">
        <f t="shared" si="20"/>
        <v>1367.2843007089032</v>
      </c>
      <c r="DR80" s="66">
        <f t="shared" si="104"/>
        <v>347.72597717793656</v>
      </c>
      <c r="DS80" s="66">
        <f t="shared" si="105"/>
        <v>1.5787445071007717</v>
      </c>
      <c r="DT80" s="66">
        <f t="shared" si="106"/>
        <v>0.80508392509014226</v>
      </c>
      <c r="DU80" s="66">
        <f t="shared" si="107"/>
        <v>-0.48234888557809324</v>
      </c>
      <c r="DV80" s="66">
        <f t="shared" si="108"/>
        <v>-3.1783919283222606E-2</v>
      </c>
      <c r="DW80" s="67">
        <f t="shared" si="109"/>
        <v>0.61733164608093416</v>
      </c>
      <c r="DX80" s="67">
        <f t="shared" si="110"/>
        <v>0.968715880287496</v>
      </c>
      <c r="DY80" s="66">
        <f t="shared" si="21"/>
        <v>1367.2843007089034</v>
      </c>
      <c r="DZ80" s="66">
        <f t="shared" si="111"/>
        <v>347.72597717793661</v>
      </c>
      <c r="EA80" s="66">
        <f t="shared" si="112"/>
        <v>1.5787445071007717</v>
      </c>
      <c r="EB80" s="66">
        <f t="shared" si="113"/>
        <v>0.80508392509014226</v>
      </c>
      <c r="EC80" s="66">
        <f t="shared" si="114"/>
        <v>-0.48234888557809324</v>
      </c>
      <c r="ED80" s="66">
        <f t="shared" si="115"/>
        <v>-3.1783919283222606E-2</v>
      </c>
      <c r="EE80" s="67">
        <f t="shared" si="116"/>
        <v>0.61733164608093416</v>
      </c>
      <c r="EF80" s="67">
        <f t="shared" si="117"/>
        <v>0.968715880287496</v>
      </c>
      <c r="EG80" s="66">
        <f t="shared" si="22"/>
        <v>1367.2843007089054</v>
      </c>
      <c r="EH80" s="66">
        <f t="shared" si="118"/>
        <v>347.72597717793667</v>
      </c>
      <c r="EI80" s="66">
        <f t="shared" si="119"/>
        <v>1.5787445071007715</v>
      </c>
      <c r="EJ80" s="66">
        <f t="shared" si="120"/>
        <v>0.80508392509014226</v>
      </c>
      <c r="EK80" s="66">
        <f t="shared" si="121"/>
        <v>-0.48234888557809369</v>
      </c>
      <c r="EL80" s="66">
        <f t="shared" si="122"/>
        <v>-3.1783919283222051E-2</v>
      </c>
      <c r="EM80" s="67">
        <f t="shared" si="123"/>
        <v>0.61733164608093394</v>
      </c>
      <c r="EN80" s="67">
        <f t="shared" si="124"/>
        <v>0.96871588028749644</v>
      </c>
      <c r="EO80" s="66">
        <f t="shared" si="23"/>
        <v>1367.2843007089032</v>
      </c>
      <c r="EP80" s="66">
        <f t="shared" si="125"/>
        <v>347.72597717793656</v>
      </c>
      <c r="EQ80" s="66">
        <f t="shared" si="126"/>
        <v>1.5787445071007717</v>
      </c>
      <c r="ER80" s="66">
        <f t="shared" si="127"/>
        <v>0.80508392509014226</v>
      </c>
      <c r="ES80" s="66">
        <f t="shared" si="128"/>
        <v>-0.48234888557809324</v>
      </c>
      <c r="ET80" s="66">
        <f t="shared" si="129"/>
        <v>-3.1783919283222606E-2</v>
      </c>
      <c r="EU80" s="67">
        <f t="shared" si="130"/>
        <v>0.61733164608093416</v>
      </c>
      <c r="EV80" s="67">
        <f t="shared" si="131"/>
        <v>0.968715880287496</v>
      </c>
      <c r="EW80" s="66">
        <f t="shared" si="24"/>
        <v>0.14468504864468754</v>
      </c>
      <c r="EX80" s="66">
        <f t="shared" si="132"/>
        <v>74.575977177936579</v>
      </c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</row>
    <row r="81" spans="19:166" x14ac:dyDescent="0.25">
      <c r="S81" s="50">
        <v>0.19</v>
      </c>
      <c r="T81" s="66">
        <f t="shared" si="25"/>
        <v>0.18550506947052195</v>
      </c>
      <c r="U81" s="66">
        <f t="shared" si="26"/>
        <v>0.81449493052947808</v>
      </c>
      <c r="V81" s="66">
        <f t="shared" si="27"/>
        <v>0.18550506947052195</v>
      </c>
      <c r="W81" s="66">
        <f t="shared" si="28"/>
        <v>0.81449493052947808</v>
      </c>
      <c r="X81" s="66">
        <f t="shared" si="29"/>
        <v>0.17358691788126551</v>
      </c>
      <c r="Y81" s="66">
        <f t="shared" si="30"/>
        <v>0.82641308211873443</v>
      </c>
      <c r="Z81" s="56">
        <f t="shared" si="7"/>
        <v>344.1096829983714</v>
      </c>
      <c r="AA81" s="66">
        <f t="shared" si="31"/>
        <v>1.5863387683131558</v>
      </c>
      <c r="AB81" s="66">
        <f t="shared" si="32"/>
        <v>0.80325165220731609</v>
      </c>
      <c r="AC81" s="66">
        <f t="shared" si="143"/>
        <v>-0.47379761692406713</v>
      </c>
      <c r="AD81" s="66">
        <f t="shared" si="144"/>
        <v>-3.5766041139133509E-2</v>
      </c>
      <c r="AE81" s="67">
        <f t="shared" si="35"/>
        <v>0.62263325024972105</v>
      </c>
      <c r="AF81" s="67">
        <f t="shared" si="36"/>
        <v>0.96486600603002792</v>
      </c>
      <c r="AG81" s="66">
        <f t="shared" si="9"/>
        <v>1370.915838297024</v>
      </c>
      <c r="AH81" s="66">
        <f t="shared" si="37"/>
        <v>347.81369816557157</v>
      </c>
      <c r="AI81" s="66">
        <f t="shared" si="38"/>
        <v>1.5785627011744612</v>
      </c>
      <c r="AJ81" s="66">
        <f t="shared" si="39"/>
        <v>0.80512794880325533</v>
      </c>
      <c r="AK81" s="66">
        <f t="shared" si="133"/>
        <v>-0.46728135823707762</v>
      </c>
      <c r="AL81" s="66">
        <f t="shared" si="134"/>
        <v>-3.515511114836245E-2</v>
      </c>
      <c r="AM81" s="67">
        <f t="shared" si="135"/>
        <v>0.62670373734563689</v>
      </c>
      <c r="AN81" s="67">
        <f t="shared" si="136"/>
        <v>0.96545565170796166</v>
      </c>
      <c r="AO81" s="66">
        <f t="shared" si="10"/>
        <v>1371.3452268017381</v>
      </c>
      <c r="AP81" s="66">
        <f t="shared" si="40"/>
        <v>347.82405807874625</v>
      </c>
      <c r="AQ81" s="66">
        <f t="shared" si="41"/>
        <v>1.5785412371973455</v>
      </c>
      <c r="AR81" s="66">
        <f t="shared" si="42"/>
        <v>0.80513314672894865</v>
      </c>
      <c r="AS81" s="66">
        <f t="shared" si="137"/>
        <v>-0.46726336353185211</v>
      </c>
      <c r="AT81" s="66">
        <f t="shared" si="138"/>
        <v>-3.5153428584599411E-2</v>
      </c>
      <c r="AU81" s="67">
        <f t="shared" si="139"/>
        <v>0.62671501479612102</v>
      </c>
      <c r="AV81" s="67">
        <f t="shared" si="140"/>
        <v>0.96545727615002264</v>
      </c>
      <c r="AW81" s="66">
        <f t="shared" si="11"/>
        <v>1371.3465524721405</v>
      </c>
      <c r="AX81" s="66">
        <f t="shared" si="43"/>
        <v>347.82409005941349</v>
      </c>
      <c r="AY81" s="66">
        <f t="shared" si="44"/>
        <v>1.5785411709412767</v>
      </c>
      <c r="AZ81" s="66">
        <f t="shared" si="45"/>
        <v>0.80513316277432478</v>
      </c>
      <c r="BA81" s="66">
        <f t="shared" si="141"/>
        <v>-0.46726330798483512</v>
      </c>
      <c r="BB81" s="66">
        <f t="shared" si="142"/>
        <v>-3.5153423390809929E-2</v>
      </c>
      <c r="BC81" s="67">
        <f t="shared" si="46"/>
        <v>0.62671504960827162</v>
      </c>
      <c r="BD81" s="67">
        <f t="shared" si="47"/>
        <v>0.96545728116440455</v>
      </c>
      <c r="BE81" s="66">
        <f t="shared" si="12"/>
        <v>1371.3465565654847</v>
      </c>
      <c r="BF81" s="66">
        <f t="shared" si="48"/>
        <v>347.82409015816188</v>
      </c>
      <c r="BG81" s="66">
        <f t="shared" si="49"/>
        <v>1.5785411707366941</v>
      </c>
      <c r="BH81" s="66">
        <f t="shared" si="50"/>
        <v>0.80513316282386893</v>
      </c>
      <c r="BI81" s="66">
        <f t="shared" si="51"/>
        <v>-0.46726330781331937</v>
      </c>
      <c r="BJ81" s="66">
        <f t="shared" si="52"/>
        <v>-3.5153423374773091E-2</v>
      </c>
      <c r="BK81" s="67">
        <f t="shared" si="53"/>
        <v>0.62671504971576308</v>
      </c>
      <c r="BL81" s="67">
        <f t="shared" si="54"/>
        <v>0.96545728117988738</v>
      </c>
      <c r="BM81" s="66">
        <f t="shared" si="13"/>
        <v>1371.3465565781232</v>
      </c>
      <c r="BN81" s="66">
        <f t="shared" si="55"/>
        <v>347.82409015846679</v>
      </c>
      <c r="BO81" s="66">
        <f t="shared" si="56"/>
        <v>1.5785411707360624</v>
      </c>
      <c r="BP81" s="66">
        <f t="shared" si="57"/>
        <v>0.80513316282402192</v>
      </c>
      <c r="BQ81" s="66">
        <f t="shared" si="58"/>
        <v>-0.4672633078127898</v>
      </c>
      <c r="BR81" s="66">
        <f t="shared" si="59"/>
        <v>-3.5153423374723408E-2</v>
      </c>
      <c r="BS81" s="67">
        <f t="shared" si="60"/>
        <v>0.62671504971609504</v>
      </c>
      <c r="BT81" s="67">
        <f t="shared" si="61"/>
        <v>0.96545728117993534</v>
      </c>
      <c r="BU81" s="66">
        <f t="shared" si="14"/>
        <v>1371.3465565781626</v>
      </c>
      <c r="BV81" s="66">
        <f t="shared" si="62"/>
        <v>347.8240901584677</v>
      </c>
      <c r="BW81" s="66">
        <f t="shared" si="63"/>
        <v>1.5785411707360606</v>
      </c>
      <c r="BX81" s="66">
        <f t="shared" si="64"/>
        <v>0.80513316282402236</v>
      </c>
      <c r="BY81" s="66">
        <f t="shared" si="65"/>
        <v>-0.46726330781278835</v>
      </c>
      <c r="BZ81" s="66">
        <f t="shared" si="66"/>
        <v>-3.5153423374722992E-2</v>
      </c>
      <c r="CA81" s="67">
        <f t="shared" si="67"/>
        <v>0.62671504971609593</v>
      </c>
      <c r="CB81" s="67">
        <f t="shared" si="68"/>
        <v>0.96545728117993579</v>
      </c>
      <c r="CC81" s="66">
        <f t="shared" si="15"/>
        <v>1371.3465565781617</v>
      </c>
      <c r="CD81" s="66">
        <f t="shared" si="69"/>
        <v>347.8240901584677</v>
      </c>
      <c r="CE81" s="66">
        <f t="shared" si="70"/>
        <v>1.5785411707360606</v>
      </c>
      <c r="CF81" s="66">
        <f t="shared" si="71"/>
        <v>0.80513316282402236</v>
      </c>
      <c r="CG81" s="66">
        <f t="shared" si="72"/>
        <v>-0.46726330781278835</v>
      </c>
      <c r="CH81" s="66">
        <f t="shared" si="73"/>
        <v>-3.5153423374722992E-2</v>
      </c>
      <c r="CI81" s="67">
        <f t="shared" si="74"/>
        <v>0.62671504971609593</v>
      </c>
      <c r="CJ81" s="67">
        <f t="shared" si="75"/>
        <v>0.96545728117993579</v>
      </c>
      <c r="CK81" s="66">
        <f t="shared" si="16"/>
        <v>1371.3465565781617</v>
      </c>
      <c r="CL81" s="66">
        <f t="shared" si="76"/>
        <v>347.8240901584677</v>
      </c>
      <c r="CM81" s="66">
        <f t="shared" si="77"/>
        <v>1.5785411707360606</v>
      </c>
      <c r="CN81" s="66">
        <f t="shared" si="78"/>
        <v>0.80513316282402236</v>
      </c>
      <c r="CO81" s="66">
        <f t="shared" si="79"/>
        <v>-0.46726330781278835</v>
      </c>
      <c r="CP81" s="66">
        <f t="shared" si="80"/>
        <v>-3.5153423374722992E-2</v>
      </c>
      <c r="CQ81" s="67">
        <f t="shared" si="81"/>
        <v>0.62671504971609593</v>
      </c>
      <c r="CR81" s="67">
        <f t="shared" si="82"/>
        <v>0.96545728117993579</v>
      </c>
      <c r="CS81" s="66">
        <f t="shared" si="17"/>
        <v>1371.3465565781617</v>
      </c>
      <c r="CT81" s="66">
        <f t="shared" si="83"/>
        <v>347.8240901584677</v>
      </c>
      <c r="CU81" s="66">
        <f t="shared" si="84"/>
        <v>1.5785411707360606</v>
      </c>
      <c r="CV81" s="66">
        <f t="shared" si="85"/>
        <v>0.80513316282402236</v>
      </c>
      <c r="CW81" s="66">
        <f t="shared" si="86"/>
        <v>-0.46726330781278835</v>
      </c>
      <c r="CX81" s="66">
        <f t="shared" si="87"/>
        <v>-3.5153423374722992E-2</v>
      </c>
      <c r="CY81" s="67">
        <f t="shared" si="88"/>
        <v>0.62671504971609593</v>
      </c>
      <c r="CZ81" s="67">
        <f t="shared" si="89"/>
        <v>0.96545728117993579</v>
      </c>
      <c r="DA81" s="66">
        <f t="shared" si="18"/>
        <v>1371.3465565781617</v>
      </c>
      <c r="DB81" s="66">
        <f t="shared" si="90"/>
        <v>347.8240901584677</v>
      </c>
      <c r="DC81" s="66">
        <f t="shared" si="91"/>
        <v>1.5785411707360606</v>
      </c>
      <c r="DD81" s="66">
        <f t="shared" si="92"/>
        <v>0.80513316282402236</v>
      </c>
      <c r="DE81" s="66">
        <f t="shared" si="93"/>
        <v>-0.46726330781278835</v>
      </c>
      <c r="DF81" s="66">
        <f t="shared" si="94"/>
        <v>-3.5153423374722992E-2</v>
      </c>
      <c r="DG81" s="67">
        <f t="shared" si="95"/>
        <v>0.62671504971609593</v>
      </c>
      <c r="DH81" s="67">
        <f t="shared" si="96"/>
        <v>0.96545728117993579</v>
      </c>
      <c r="DI81" s="66">
        <f t="shared" si="19"/>
        <v>1371.3465565781617</v>
      </c>
      <c r="DJ81" s="66">
        <f t="shared" si="97"/>
        <v>347.8240901584677</v>
      </c>
      <c r="DK81" s="66">
        <f t="shared" si="98"/>
        <v>1.5785411707360606</v>
      </c>
      <c r="DL81" s="66">
        <f t="shared" si="99"/>
        <v>0.80513316282402236</v>
      </c>
      <c r="DM81" s="66">
        <f t="shared" si="100"/>
        <v>-0.46726330781278835</v>
      </c>
      <c r="DN81" s="66">
        <f t="shared" si="101"/>
        <v>-3.5153423374722992E-2</v>
      </c>
      <c r="DO81" s="67">
        <f t="shared" si="102"/>
        <v>0.62671504971609593</v>
      </c>
      <c r="DP81" s="67">
        <f t="shared" si="103"/>
        <v>0.96545728117993579</v>
      </c>
      <c r="DQ81" s="66">
        <f t="shared" si="20"/>
        <v>1371.3465565781617</v>
      </c>
      <c r="DR81" s="66">
        <f t="shared" si="104"/>
        <v>347.8240901584677</v>
      </c>
      <c r="DS81" s="66">
        <f t="shared" si="105"/>
        <v>1.5785411707360606</v>
      </c>
      <c r="DT81" s="66">
        <f t="shared" si="106"/>
        <v>0.80513316282402236</v>
      </c>
      <c r="DU81" s="66">
        <f t="shared" si="107"/>
        <v>-0.46726330781278835</v>
      </c>
      <c r="DV81" s="66">
        <f t="shared" si="108"/>
        <v>-3.5153423374722992E-2</v>
      </c>
      <c r="DW81" s="67">
        <f t="shared" si="109"/>
        <v>0.62671504971609593</v>
      </c>
      <c r="DX81" s="67">
        <f t="shared" si="110"/>
        <v>0.96545728117993579</v>
      </c>
      <c r="DY81" s="66">
        <f t="shared" si="21"/>
        <v>1371.3465565781617</v>
      </c>
      <c r="DZ81" s="66">
        <f t="shared" si="111"/>
        <v>347.8240901584677</v>
      </c>
      <c r="EA81" s="66">
        <f t="shared" si="112"/>
        <v>1.5785411707360606</v>
      </c>
      <c r="EB81" s="66">
        <f t="shared" si="113"/>
        <v>0.80513316282402236</v>
      </c>
      <c r="EC81" s="66">
        <f t="shared" si="114"/>
        <v>-0.46726330781278835</v>
      </c>
      <c r="ED81" s="66">
        <f t="shared" si="115"/>
        <v>-3.5153423374722992E-2</v>
      </c>
      <c r="EE81" s="67">
        <f t="shared" si="116"/>
        <v>0.62671504971609593</v>
      </c>
      <c r="EF81" s="67">
        <f t="shared" si="117"/>
        <v>0.96545728117993579</v>
      </c>
      <c r="EG81" s="66">
        <f t="shared" si="22"/>
        <v>1371.3465565781617</v>
      </c>
      <c r="EH81" s="66">
        <f t="shared" si="118"/>
        <v>347.8240901584677</v>
      </c>
      <c r="EI81" s="66">
        <f t="shared" si="119"/>
        <v>1.5785411707360606</v>
      </c>
      <c r="EJ81" s="66">
        <f t="shared" si="120"/>
        <v>0.80513316282402236</v>
      </c>
      <c r="EK81" s="66">
        <f t="shared" si="121"/>
        <v>-0.46726330781278835</v>
      </c>
      <c r="EL81" s="66">
        <f t="shared" si="122"/>
        <v>-3.5153423374722992E-2</v>
      </c>
      <c r="EM81" s="67">
        <f t="shared" si="123"/>
        <v>0.62671504971609593</v>
      </c>
      <c r="EN81" s="67">
        <f t="shared" si="124"/>
        <v>0.96545728117993579</v>
      </c>
      <c r="EO81" s="66">
        <f t="shared" si="23"/>
        <v>1371.3465565781617</v>
      </c>
      <c r="EP81" s="66">
        <f t="shared" si="125"/>
        <v>347.8240901584677</v>
      </c>
      <c r="EQ81" s="66">
        <f t="shared" si="126"/>
        <v>1.5785411707360606</v>
      </c>
      <c r="ER81" s="66">
        <f t="shared" si="127"/>
        <v>0.80513316282402236</v>
      </c>
      <c r="ES81" s="66">
        <f t="shared" si="128"/>
        <v>-0.46726330781278835</v>
      </c>
      <c r="ET81" s="66">
        <f t="shared" si="129"/>
        <v>-3.5153423374722992E-2</v>
      </c>
      <c r="EU81" s="67">
        <f t="shared" si="130"/>
        <v>0.62671504971609593</v>
      </c>
      <c r="EV81" s="67">
        <f t="shared" si="131"/>
        <v>0.96545728117993579</v>
      </c>
      <c r="EW81" s="66">
        <f t="shared" si="24"/>
        <v>0.15550513220268197</v>
      </c>
      <c r="EX81" s="66">
        <f t="shared" si="132"/>
        <v>74.67409015846772</v>
      </c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</row>
    <row r="82" spans="19:166" x14ac:dyDescent="0.25">
      <c r="S82" s="61">
        <v>0.2</v>
      </c>
      <c r="T82" s="61">
        <f t="shared" si="25"/>
        <v>0.19532554257095158</v>
      </c>
      <c r="U82" s="61">
        <f t="shared" si="26"/>
        <v>0.80467445742904853</v>
      </c>
      <c r="V82" s="61">
        <f t="shared" si="27"/>
        <v>0.19532554257095158</v>
      </c>
      <c r="W82" s="61">
        <f t="shared" si="28"/>
        <v>0.80467445742904853</v>
      </c>
      <c r="X82" s="61">
        <f t="shared" si="29"/>
        <v>0.18291814946619214</v>
      </c>
      <c r="Y82" s="61">
        <f t="shared" si="30"/>
        <v>0.81708185053380777</v>
      </c>
      <c r="Z82" s="64">
        <f t="shared" si="7"/>
        <v>344.04952497108377</v>
      </c>
      <c r="AA82" s="61">
        <f t="shared" si="31"/>
        <v>1.5864667626294382</v>
      </c>
      <c r="AB82" s="61">
        <f t="shared" si="32"/>
        <v>0.80322088181838991</v>
      </c>
      <c r="AC82" s="61">
        <f t="shared" si="143"/>
        <v>-0.45908606815283137</v>
      </c>
      <c r="AD82" s="61">
        <f t="shared" si="144"/>
        <v>-3.9365557722625094E-2</v>
      </c>
      <c r="AE82" s="65">
        <f t="shared" si="35"/>
        <v>0.63186085946208204</v>
      </c>
      <c r="AF82" s="65">
        <f t="shared" si="36"/>
        <v>0.96139919800011964</v>
      </c>
      <c r="AG82" s="61">
        <f t="shared" si="9"/>
        <v>1374.8650586933575</v>
      </c>
      <c r="AH82" s="61">
        <f t="shared" si="37"/>
        <v>347.90888532977328</v>
      </c>
      <c r="AI82" s="61">
        <f t="shared" si="38"/>
        <v>1.5783655486248944</v>
      </c>
      <c r="AJ82" s="61">
        <f t="shared" si="39"/>
        <v>0.80517569710313308</v>
      </c>
      <c r="AK82" s="61">
        <f t="shared" si="133"/>
        <v>-0.45254707745916395</v>
      </c>
      <c r="AL82" s="61">
        <f t="shared" si="134"/>
        <v>-3.8668598916110852E-2</v>
      </c>
      <c r="AM82" s="65">
        <f t="shared" si="135"/>
        <v>0.63600612991383376</v>
      </c>
      <c r="AN82" s="65">
        <f t="shared" si="136"/>
        <v>0.96206948719258645</v>
      </c>
      <c r="AO82" s="61">
        <f t="shared" si="10"/>
        <v>1375.1739545958078</v>
      </c>
      <c r="AP82" s="61">
        <f t="shared" si="40"/>
        <v>347.91632149052384</v>
      </c>
      <c r="AQ82" s="61">
        <f t="shared" si="41"/>
        <v>1.5783501523584831</v>
      </c>
      <c r="AR82" s="61">
        <f t="shared" si="42"/>
        <v>0.80517942628922734</v>
      </c>
      <c r="AS82" s="61">
        <f t="shared" si="137"/>
        <v>-0.45253464338930105</v>
      </c>
      <c r="AT82" s="61">
        <f t="shared" si="138"/>
        <v>-3.8667277338471084E-2</v>
      </c>
      <c r="AU82" s="65">
        <f t="shared" si="139"/>
        <v>0.63601403810765178</v>
      </c>
      <c r="AV82" s="65">
        <f t="shared" si="140"/>
        <v>0.96207075864294878</v>
      </c>
      <c r="AW82" s="61">
        <f t="shared" si="11"/>
        <v>1375.174645363365</v>
      </c>
      <c r="AX82" s="61">
        <f t="shared" si="43"/>
        <v>347.91633811814188</v>
      </c>
      <c r="AY82" s="61">
        <f t="shared" si="44"/>
        <v>1.5783501179325863</v>
      </c>
      <c r="AZ82" s="61">
        <f t="shared" si="45"/>
        <v>0.80517943462771002</v>
      </c>
      <c r="BA82" s="61">
        <f t="shared" si="141"/>
        <v>-0.45253461558681668</v>
      </c>
      <c r="BB82" s="61">
        <f t="shared" si="142"/>
        <v>-3.8667274383449662E-2</v>
      </c>
      <c r="BC82" s="65">
        <f t="shared" si="46"/>
        <v>0.63601405579042236</v>
      </c>
      <c r="BD82" s="65">
        <f t="shared" si="47"/>
        <v>0.96207076148588855</v>
      </c>
      <c r="BE82" s="61">
        <f t="shared" si="12"/>
        <v>1375.1746469083548</v>
      </c>
      <c r="BF82" s="61">
        <f t="shared" si="48"/>
        <v>347.91633815533163</v>
      </c>
      <c r="BG82" s="61">
        <f t="shared" si="49"/>
        <v>1.5783501178555885</v>
      </c>
      <c r="BH82" s="61">
        <f t="shared" si="50"/>
        <v>0.8051794346463601</v>
      </c>
      <c r="BI82" s="61">
        <f t="shared" si="51"/>
        <v>-0.45253461552463303</v>
      </c>
      <c r="BJ82" s="61">
        <f t="shared" si="52"/>
        <v>-3.8667274376840699E-2</v>
      </c>
      <c r="BK82" s="65">
        <f t="shared" si="53"/>
        <v>0.63601405582997206</v>
      </c>
      <c r="BL82" s="65">
        <f t="shared" si="54"/>
        <v>0.9620707614922468</v>
      </c>
      <c r="BM82" s="61">
        <f t="shared" si="13"/>
        <v>1375.1746469118132</v>
      </c>
      <c r="BN82" s="61">
        <f t="shared" si="55"/>
        <v>347.91633815541491</v>
      </c>
      <c r="BO82" s="61">
        <f t="shared" si="56"/>
        <v>1.578350117855416</v>
      </c>
      <c r="BP82" s="61">
        <f t="shared" si="57"/>
        <v>0.80517943464640185</v>
      </c>
      <c r="BQ82" s="61">
        <f t="shared" si="58"/>
        <v>-0.4525346155244937</v>
      </c>
      <c r="BR82" s="61">
        <f t="shared" si="59"/>
        <v>-3.8667274376825683E-2</v>
      </c>
      <c r="BS82" s="65">
        <f t="shared" si="60"/>
        <v>0.63601405583006065</v>
      </c>
      <c r="BT82" s="65">
        <f t="shared" si="61"/>
        <v>0.96207076149226123</v>
      </c>
      <c r="BU82" s="61">
        <f t="shared" si="14"/>
        <v>1375.1746469118186</v>
      </c>
      <c r="BV82" s="61">
        <f t="shared" si="62"/>
        <v>347.91633815541502</v>
      </c>
      <c r="BW82" s="61">
        <f t="shared" si="63"/>
        <v>1.5783501178554158</v>
      </c>
      <c r="BX82" s="61">
        <f t="shared" si="64"/>
        <v>0.80517943464640185</v>
      </c>
      <c r="BY82" s="61">
        <f t="shared" si="65"/>
        <v>-0.45253461552449326</v>
      </c>
      <c r="BZ82" s="61">
        <f t="shared" si="66"/>
        <v>-3.8667274376825794E-2</v>
      </c>
      <c r="CA82" s="65">
        <f t="shared" si="67"/>
        <v>0.63601405583006099</v>
      </c>
      <c r="CB82" s="65">
        <f t="shared" si="68"/>
        <v>0.96207076149226112</v>
      </c>
      <c r="CC82" s="61">
        <f t="shared" si="15"/>
        <v>1375.1746469118189</v>
      </c>
      <c r="CD82" s="61">
        <f t="shared" si="69"/>
        <v>347.91633815541502</v>
      </c>
      <c r="CE82" s="61">
        <f t="shared" si="70"/>
        <v>1.5783501178554158</v>
      </c>
      <c r="CF82" s="61">
        <f t="shared" si="71"/>
        <v>0.80517943464640185</v>
      </c>
      <c r="CG82" s="61">
        <f t="shared" si="72"/>
        <v>-0.45253461552449326</v>
      </c>
      <c r="CH82" s="61">
        <f t="shared" si="73"/>
        <v>-3.8667274376825794E-2</v>
      </c>
      <c r="CI82" s="65">
        <f t="shared" si="74"/>
        <v>0.63601405583006099</v>
      </c>
      <c r="CJ82" s="65">
        <f t="shared" si="75"/>
        <v>0.96207076149226112</v>
      </c>
      <c r="CK82" s="61">
        <f t="shared" si="16"/>
        <v>1375.1746469118189</v>
      </c>
      <c r="CL82" s="61">
        <f t="shared" si="76"/>
        <v>347.91633815541502</v>
      </c>
      <c r="CM82" s="61">
        <f t="shared" si="77"/>
        <v>1.5783501178554158</v>
      </c>
      <c r="CN82" s="61">
        <f t="shared" si="78"/>
        <v>0.80517943464640185</v>
      </c>
      <c r="CO82" s="61">
        <f t="shared" si="79"/>
        <v>-0.45253461552449326</v>
      </c>
      <c r="CP82" s="61">
        <f t="shared" si="80"/>
        <v>-3.8667274376825794E-2</v>
      </c>
      <c r="CQ82" s="65">
        <f t="shared" si="81"/>
        <v>0.63601405583006099</v>
      </c>
      <c r="CR82" s="65">
        <f t="shared" si="82"/>
        <v>0.96207076149226112</v>
      </c>
      <c r="CS82" s="61">
        <f t="shared" si="17"/>
        <v>1375.1746469118189</v>
      </c>
      <c r="CT82" s="61">
        <f t="shared" si="83"/>
        <v>347.91633815541502</v>
      </c>
      <c r="CU82" s="61">
        <f t="shared" si="84"/>
        <v>1.5783501178554158</v>
      </c>
      <c r="CV82" s="61">
        <f t="shared" si="85"/>
        <v>0.80517943464640185</v>
      </c>
      <c r="CW82" s="61">
        <f t="shared" si="86"/>
        <v>-0.45253461552449326</v>
      </c>
      <c r="CX82" s="61">
        <f t="shared" si="87"/>
        <v>-3.8667274376825794E-2</v>
      </c>
      <c r="CY82" s="65">
        <f t="shared" si="88"/>
        <v>0.63601405583006099</v>
      </c>
      <c r="CZ82" s="65">
        <f t="shared" si="89"/>
        <v>0.96207076149226112</v>
      </c>
      <c r="DA82" s="61">
        <f t="shared" si="18"/>
        <v>1375.1746469118189</v>
      </c>
      <c r="DB82" s="61">
        <f t="shared" si="90"/>
        <v>347.91633815541502</v>
      </c>
      <c r="DC82" s="61">
        <f t="shared" si="91"/>
        <v>1.5783501178554158</v>
      </c>
      <c r="DD82" s="61">
        <f t="shared" si="92"/>
        <v>0.80517943464640185</v>
      </c>
      <c r="DE82" s="61">
        <f t="shared" si="93"/>
        <v>-0.45253461552449326</v>
      </c>
      <c r="DF82" s="61">
        <f t="shared" si="94"/>
        <v>-3.8667274376825794E-2</v>
      </c>
      <c r="DG82" s="65">
        <f t="shared" si="95"/>
        <v>0.63601405583006099</v>
      </c>
      <c r="DH82" s="65">
        <f t="shared" si="96"/>
        <v>0.96207076149226112</v>
      </c>
      <c r="DI82" s="61">
        <f t="shared" si="19"/>
        <v>1375.1746469118189</v>
      </c>
      <c r="DJ82" s="61">
        <f t="shared" si="97"/>
        <v>347.91633815541502</v>
      </c>
      <c r="DK82" s="61">
        <f t="shared" si="98"/>
        <v>1.5783501178554158</v>
      </c>
      <c r="DL82" s="61">
        <f t="shared" si="99"/>
        <v>0.80517943464640185</v>
      </c>
      <c r="DM82" s="61">
        <f t="shared" si="100"/>
        <v>-0.45253461552449326</v>
      </c>
      <c r="DN82" s="61">
        <f t="shared" si="101"/>
        <v>-3.8667274376825794E-2</v>
      </c>
      <c r="DO82" s="65">
        <f t="shared" si="102"/>
        <v>0.63601405583006099</v>
      </c>
      <c r="DP82" s="65">
        <f t="shared" si="103"/>
        <v>0.96207076149226112</v>
      </c>
      <c r="DQ82" s="61">
        <f t="shared" si="20"/>
        <v>1375.1746469118189</v>
      </c>
      <c r="DR82" s="61">
        <f t="shared" si="104"/>
        <v>347.91633815541502</v>
      </c>
      <c r="DS82" s="61">
        <f t="shared" si="105"/>
        <v>1.5783501178554158</v>
      </c>
      <c r="DT82" s="61">
        <f t="shared" si="106"/>
        <v>0.80517943464640185</v>
      </c>
      <c r="DU82" s="61">
        <f t="shared" si="107"/>
        <v>-0.45253461552449326</v>
      </c>
      <c r="DV82" s="61">
        <f t="shared" si="108"/>
        <v>-3.8667274376825794E-2</v>
      </c>
      <c r="DW82" s="65">
        <f t="shared" si="109"/>
        <v>0.63601405583006099</v>
      </c>
      <c r="DX82" s="65">
        <f t="shared" si="110"/>
        <v>0.96207076149226112</v>
      </c>
      <c r="DY82" s="61">
        <f t="shared" si="21"/>
        <v>1375.1746469118189</v>
      </c>
      <c r="DZ82" s="61">
        <f t="shared" si="111"/>
        <v>347.91633815541502</v>
      </c>
      <c r="EA82" s="61">
        <f t="shared" si="112"/>
        <v>1.5783501178554158</v>
      </c>
      <c r="EB82" s="61">
        <f t="shared" si="113"/>
        <v>0.80517943464640185</v>
      </c>
      <c r="EC82" s="61">
        <f t="shared" si="114"/>
        <v>-0.45253461552449326</v>
      </c>
      <c r="ED82" s="61">
        <f t="shared" si="115"/>
        <v>-3.8667274376825794E-2</v>
      </c>
      <c r="EE82" s="65">
        <f t="shared" si="116"/>
        <v>0.63601405583006099</v>
      </c>
      <c r="EF82" s="65">
        <f t="shared" si="117"/>
        <v>0.96207076149226112</v>
      </c>
      <c r="EG82" s="61">
        <f t="shared" si="22"/>
        <v>1375.1746469118189</v>
      </c>
      <c r="EH82" s="61">
        <f t="shared" si="118"/>
        <v>347.91633815541502</v>
      </c>
      <c r="EI82" s="61">
        <f t="shared" si="119"/>
        <v>1.5783501178554158</v>
      </c>
      <c r="EJ82" s="61">
        <f t="shared" si="120"/>
        <v>0.80517943464640185</v>
      </c>
      <c r="EK82" s="61">
        <f t="shared" si="121"/>
        <v>-0.45253461552449326</v>
      </c>
      <c r="EL82" s="61">
        <f t="shared" si="122"/>
        <v>-3.8667274376825794E-2</v>
      </c>
      <c r="EM82" s="65">
        <f t="shared" si="123"/>
        <v>0.63601405583006099</v>
      </c>
      <c r="EN82" s="65">
        <f t="shared" si="124"/>
        <v>0.96207076149226112</v>
      </c>
      <c r="EO82" s="61">
        <f t="shared" si="23"/>
        <v>1375.1746469118189</v>
      </c>
      <c r="EP82" s="61">
        <f t="shared" si="125"/>
        <v>347.91633815541502</v>
      </c>
      <c r="EQ82" s="61">
        <f t="shared" si="126"/>
        <v>1.5783501178554158</v>
      </c>
      <c r="ER82" s="61">
        <f t="shared" si="127"/>
        <v>0.80517943464640185</v>
      </c>
      <c r="ES82" s="61">
        <f t="shared" si="128"/>
        <v>-0.45253461552449326</v>
      </c>
      <c r="ET82" s="61">
        <f t="shared" si="129"/>
        <v>-3.8667274376825794E-2</v>
      </c>
      <c r="EU82" s="65">
        <f t="shared" si="130"/>
        <v>0.63601405583006099</v>
      </c>
      <c r="EV82" s="65">
        <f t="shared" si="131"/>
        <v>0.96207076149226112</v>
      </c>
      <c r="EW82" s="61">
        <f t="shared" si="24"/>
        <v>0.16658210585363298</v>
      </c>
      <c r="EX82" s="61">
        <f t="shared" si="132"/>
        <v>74.766338155415042</v>
      </c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</row>
    <row r="83" spans="19:166" x14ac:dyDescent="0.25">
      <c r="S83" s="50">
        <v>0.21</v>
      </c>
      <c r="T83" s="66">
        <f t="shared" si="25"/>
        <v>0.20515175552122902</v>
      </c>
      <c r="U83" s="66">
        <f t="shared" si="26"/>
        <v>0.79484824447877089</v>
      </c>
      <c r="V83" s="66">
        <f t="shared" si="27"/>
        <v>0.20515175552122902</v>
      </c>
      <c r="W83" s="66">
        <f t="shared" si="28"/>
        <v>0.79484824447877089</v>
      </c>
      <c r="X83" s="66">
        <f t="shared" si="29"/>
        <v>0.19226932668329175</v>
      </c>
      <c r="Y83" s="66">
        <f t="shared" si="30"/>
        <v>0.80773067331670823</v>
      </c>
      <c r="Z83" s="56">
        <f t="shared" si="7"/>
        <v>343.98936694379609</v>
      </c>
      <c r="AA83" s="66">
        <f t="shared" si="31"/>
        <v>1.5865948120465674</v>
      </c>
      <c r="AB83" s="66">
        <f t="shared" si="32"/>
        <v>0.80319010184635209</v>
      </c>
      <c r="AC83" s="66">
        <f t="shared" si="143"/>
        <v>-0.44470248656223116</v>
      </c>
      <c r="AD83" s="66">
        <f t="shared" si="144"/>
        <v>-4.31120112408305E-2</v>
      </c>
      <c r="AE83" s="67">
        <f t="shared" si="35"/>
        <v>0.64101495822953836</v>
      </c>
      <c r="AF83" s="67">
        <f t="shared" si="36"/>
        <v>0.95780409923262555</v>
      </c>
      <c r="AG83" s="66">
        <f t="shared" si="9"/>
        <v>1378.5803151284285</v>
      </c>
      <c r="AH83" s="66">
        <f t="shared" si="37"/>
        <v>347.99823687816018</v>
      </c>
      <c r="AI83" s="66">
        <f t="shared" si="38"/>
        <v>1.5781806033829948</v>
      </c>
      <c r="AJ83" s="66">
        <f t="shared" si="39"/>
        <v>0.80522049691650055</v>
      </c>
      <c r="AK83" s="66">
        <f t="shared" si="133"/>
        <v>-0.43816247199839692</v>
      </c>
      <c r="AL83" s="66">
        <f t="shared" si="134"/>
        <v>-4.2323254414197986E-2</v>
      </c>
      <c r="AM83" s="67">
        <f t="shared" si="135"/>
        <v>0.64522094400465624</v>
      </c>
      <c r="AN83" s="67">
        <f t="shared" si="136"/>
        <v>0.95855987177566537</v>
      </c>
      <c r="AO83" s="66">
        <f t="shared" si="10"/>
        <v>1378.7591818519431</v>
      </c>
      <c r="AP83" s="66">
        <f t="shared" si="40"/>
        <v>348.0025338167265</v>
      </c>
      <c r="AQ83" s="66">
        <f t="shared" si="41"/>
        <v>1.5781717122589494</v>
      </c>
      <c r="AR83" s="66">
        <f t="shared" si="42"/>
        <v>0.8052226508338941</v>
      </c>
      <c r="AS83" s="66">
        <f t="shared" si="137"/>
        <v>-0.43815555683668744</v>
      </c>
      <c r="AT83" s="66">
        <f t="shared" si="138"/>
        <v>-4.2322422840542467E-2</v>
      </c>
      <c r="AU83" s="67">
        <f t="shared" si="139"/>
        <v>0.64522540582724952</v>
      </c>
      <c r="AV83" s="67">
        <f t="shared" si="140"/>
        <v>0.95856066888913338</v>
      </c>
      <c r="AW83" s="66">
        <f t="shared" si="11"/>
        <v>1378.7594323219507</v>
      </c>
      <c r="AX83" s="66">
        <f t="shared" si="43"/>
        <v>348.00253983349222</v>
      </c>
      <c r="AY83" s="66">
        <f t="shared" si="44"/>
        <v>1.5781716998093887</v>
      </c>
      <c r="AZ83" s="66">
        <f t="shared" si="45"/>
        <v>0.80522265384987246</v>
      </c>
      <c r="BA83" s="66">
        <f t="shared" si="141"/>
        <v>-0.43815554715390898</v>
      </c>
      <c r="BB83" s="66">
        <f t="shared" si="142"/>
        <v>-4.232242167615638E-2</v>
      </c>
      <c r="BC83" s="67">
        <f t="shared" si="46"/>
        <v>0.6452254120748242</v>
      </c>
      <c r="BD83" s="67">
        <f t="shared" si="47"/>
        <v>0.95856067000526812</v>
      </c>
      <c r="BE83" s="66">
        <f t="shared" si="12"/>
        <v>1378.7594326727544</v>
      </c>
      <c r="BF83" s="66">
        <f t="shared" si="48"/>
        <v>348.0025398419192</v>
      </c>
      <c r="BG83" s="66">
        <f t="shared" si="49"/>
        <v>1.5781716997919519</v>
      </c>
      <c r="BH83" s="66">
        <f t="shared" si="50"/>
        <v>0.80522265385409653</v>
      </c>
      <c r="BI83" s="66">
        <f t="shared" si="51"/>
        <v>-0.43815554714034743</v>
      </c>
      <c r="BJ83" s="66">
        <f t="shared" si="52"/>
        <v>-4.2322421674525601E-2</v>
      </c>
      <c r="BK83" s="67">
        <f t="shared" si="53"/>
        <v>0.64522541208357442</v>
      </c>
      <c r="BL83" s="67">
        <f t="shared" si="54"/>
        <v>0.95856067000683132</v>
      </c>
      <c r="BM83" s="66">
        <f t="shared" si="13"/>
        <v>1378.7594326732458</v>
      </c>
      <c r="BN83" s="66">
        <f t="shared" si="55"/>
        <v>348.00253984193097</v>
      </c>
      <c r="BO83" s="66">
        <f t="shared" si="56"/>
        <v>1.5781716997919275</v>
      </c>
      <c r="BP83" s="66">
        <f t="shared" si="57"/>
        <v>0.80522265385410252</v>
      </c>
      <c r="BQ83" s="66">
        <f t="shared" si="58"/>
        <v>-0.43815554714032906</v>
      </c>
      <c r="BR83" s="66">
        <f t="shared" si="59"/>
        <v>-4.232242167452302E-2</v>
      </c>
      <c r="BS83" s="67">
        <f t="shared" si="60"/>
        <v>0.6452254120835863</v>
      </c>
      <c r="BT83" s="67">
        <f t="shared" si="61"/>
        <v>0.95856067000683376</v>
      </c>
      <c r="BU83" s="66">
        <f t="shared" si="14"/>
        <v>1378.759432673246</v>
      </c>
      <c r="BV83" s="66">
        <f t="shared" si="62"/>
        <v>348.00253984193097</v>
      </c>
      <c r="BW83" s="66">
        <f t="shared" si="63"/>
        <v>1.5781716997919275</v>
      </c>
      <c r="BX83" s="66">
        <f t="shared" si="64"/>
        <v>0.80522265385410252</v>
      </c>
      <c r="BY83" s="66">
        <f t="shared" si="65"/>
        <v>-0.43815554714032906</v>
      </c>
      <c r="BZ83" s="66">
        <f t="shared" si="66"/>
        <v>-4.232242167452302E-2</v>
      </c>
      <c r="CA83" s="67">
        <f t="shared" si="67"/>
        <v>0.6452254120835863</v>
      </c>
      <c r="CB83" s="67">
        <f t="shared" si="68"/>
        <v>0.95856067000683376</v>
      </c>
      <c r="CC83" s="66">
        <f t="shared" si="15"/>
        <v>1378.759432673246</v>
      </c>
      <c r="CD83" s="66">
        <f t="shared" si="69"/>
        <v>348.00253984193097</v>
      </c>
      <c r="CE83" s="66">
        <f t="shared" si="70"/>
        <v>1.5781716997919275</v>
      </c>
      <c r="CF83" s="66">
        <f t="shared" si="71"/>
        <v>0.80522265385410252</v>
      </c>
      <c r="CG83" s="66">
        <f t="shared" si="72"/>
        <v>-0.43815554714032906</v>
      </c>
      <c r="CH83" s="66">
        <f t="shared" si="73"/>
        <v>-4.232242167452302E-2</v>
      </c>
      <c r="CI83" s="67">
        <f t="shared" si="74"/>
        <v>0.6452254120835863</v>
      </c>
      <c r="CJ83" s="67">
        <f t="shared" si="75"/>
        <v>0.95856067000683376</v>
      </c>
      <c r="CK83" s="66">
        <f t="shared" si="16"/>
        <v>1378.759432673246</v>
      </c>
      <c r="CL83" s="66">
        <f t="shared" si="76"/>
        <v>348.00253984193097</v>
      </c>
      <c r="CM83" s="66">
        <f t="shared" si="77"/>
        <v>1.5781716997919275</v>
      </c>
      <c r="CN83" s="66">
        <f t="shared" si="78"/>
        <v>0.80522265385410252</v>
      </c>
      <c r="CO83" s="66">
        <f t="shared" si="79"/>
        <v>-0.43815554714032906</v>
      </c>
      <c r="CP83" s="66">
        <f t="shared" si="80"/>
        <v>-4.232242167452302E-2</v>
      </c>
      <c r="CQ83" s="67">
        <f t="shared" si="81"/>
        <v>0.6452254120835863</v>
      </c>
      <c r="CR83" s="67">
        <f t="shared" si="82"/>
        <v>0.95856067000683376</v>
      </c>
      <c r="CS83" s="66">
        <f t="shared" si="17"/>
        <v>1378.759432673246</v>
      </c>
      <c r="CT83" s="66">
        <f t="shared" si="83"/>
        <v>348.00253984193097</v>
      </c>
      <c r="CU83" s="66">
        <f t="shared" si="84"/>
        <v>1.5781716997919275</v>
      </c>
      <c r="CV83" s="66">
        <f t="shared" si="85"/>
        <v>0.80522265385410252</v>
      </c>
      <c r="CW83" s="66">
        <f t="shared" si="86"/>
        <v>-0.43815554714032906</v>
      </c>
      <c r="CX83" s="66">
        <f t="shared" si="87"/>
        <v>-4.232242167452302E-2</v>
      </c>
      <c r="CY83" s="67">
        <f t="shared" si="88"/>
        <v>0.6452254120835863</v>
      </c>
      <c r="CZ83" s="67">
        <f t="shared" si="89"/>
        <v>0.95856067000683376</v>
      </c>
      <c r="DA83" s="66">
        <f t="shared" si="18"/>
        <v>1378.759432673246</v>
      </c>
      <c r="DB83" s="66">
        <f t="shared" si="90"/>
        <v>348.00253984193097</v>
      </c>
      <c r="DC83" s="66">
        <f t="shared" si="91"/>
        <v>1.5781716997919275</v>
      </c>
      <c r="DD83" s="66">
        <f t="shared" si="92"/>
        <v>0.80522265385410252</v>
      </c>
      <c r="DE83" s="66">
        <f t="shared" si="93"/>
        <v>-0.43815554714032906</v>
      </c>
      <c r="DF83" s="66">
        <f t="shared" si="94"/>
        <v>-4.232242167452302E-2</v>
      </c>
      <c r="DG83" s="67">
        <f t="shared" si="95"/>
        <v>0.6452254120835863</v>
      </c>
      <c r="DH83" s="67">
        <f t="shared" si="96"/>
        <v>0.95856067000683376</v>
      </c>
      <c r="DI83" s="66">
        <f t="shared" si="19"/>
        <v>1378.759432673246</v>
      </c>
      <c r="DJ83" s="66">
        <f t="shared" si="97"/>
        <v>348.00253984193097</v>
      </c>
      <c r="DK83" s="66">
        <f t="shared" si="98"/>
        <v>1.5781716997919275</v>
      </c>
      <c r="DL83" s="66">
        <f t="shared" si="99"/>
        <v>0.80522265385410252</v>
      </c>
      <c r="DM83" s="66">
        <f t="shared" si="100"/>
        <v>-0.43815554714032906</v>
      </c>
      <c r="DN83" s="66">
        <f t="shared" si="101"/>
        <v>-4.232242167452302E-2</v>
      </c>
      <c r="DO83" s="67">
        <f t="shared" si="102"/>
        <v>0.6452254120835863</v>
      </c>
      <c r="DP83" s="67">
        <f t="shared" si="103"/>
        <v>0.95856067000683376</v>
      </c>
      <c r="DQ83" s="66">
        <f t="shared" si="20"/>
        <v>1378.759432673246</v>
      </c>
      <c r="DR83" s="66">
        <f t="shared" si="104"/>
        <v>348.00253984193097</v>
      </c>
      <c r="DS83" s="66">
        <f t="shared" si="105"/>
        <v>1.5781716997919275</v>
      </c>
      <c r="DT83" s="66">
        <f t="shared" si="106"/>
        <v>0.80522265385410252</v>
      </c>
      <c r="DU83" s="66">
        <f t="shared" si="107"/>
        <v>-0.43815554714032906</v>
      </c>
      <c r="DV83" s="66">
        <f t="shared" si="108"/>
        <v>-4.232242167452302E-2</v>
      </c>
      <c r="DW83" s="67">
        <f t="shared" si="109"/>
        <v>0.6452254120835863</v>
      </c>
      <c r="DX83" s="67">
        <f t="shared" si="110"/>
        <v>0.95856067000683376</v>
      </c>
      <c r="DY83" s="66">
        <f t="shared" si="21"/>
        <v>1378.759432673246</v>
      </c>
      <c r="DZ83" s="66">
        <f t="shared" si="111"/>
        <v>348.00253984193097</v>
      </c>
      <c r="EA83" s="66">
        <f t="shared" si="112"/>
        <v>1.5781716997919275</v>
      </c>
      <c r="EB83" s="66">
        <f t="shared" si="113"/>
        <v>0.80522265385410252</v>
      </c>
      <c r="EC83" s="66">
        <f t="shared" si="114"/>
        <v>-0.43815554714032906</v>
      </c>
      <c r="ED83" s="66">
        <f t="shared" si="115"/>
        <v>-4.232242167452302E-2</v>
      </c>
      <c r="EE83" s="67">
        <f t="shared" si="116"/>
        <v>0.6452254120835863</v>
      </c>
      <c r="EF83" s="67">
        <f t="shared" si="117"/>
        <v>0.95856067000683376</v>
      </c>
      <c r="EG83" s="66">
        <f t="shared" si="22"/>
        <v>1378.759432673246</v>
      </c>
      <c r="EH83" s="66">
        <f t="shared" si="118"/>
        <v>348.00253984193097</v>
      </c>
      <c r="EI83" s="66">
        <f t="shared" si="119"/>
        <v>1.5781716997919275</v>
      </c>
      <c r="EJ83" s="66">
        <f t="shared" si="120"/>
        <v>0.80522265385410252</v>
      </c>
      <c r="EK83" s="66">
        <f t="shared" si="121"/>
        <v>-0.43815554714032906</v>
      </c>
      <c r="EL83" s="66">
        <f t="shared" si="122"/>
        <v>-4.232242167452302E-2</v>
      </c>
      <c r="EM83" s="67">
        <f t="shared" si="123"/>
        <v>0.6452254120835863</v>
      </c>
      <c r="EN83" s="67">
        <f t="shared" si="124"/>
        <v>0.95856067000683376</v>
      </c>
      <c r="EO83" s="66">
        <f t="shared" si="23"/>
        <v>1378.759432673246</v>
      </c>
      <c r="EP83" s="66">
        <f t="shared" si="125"/>
        <v>348.00253984193097</v>
      </c>
      <c r="EQ83" s="66">
        <f t="shared" si="126"/>
        <v>1.5781716997919275</v>
      </c>
      <c r="ER83" s="66">
        <f t="shared" si="127"/>
        <v>0.80522265385410252</v>
      </c>
      <c r="ES83" s="66">
        <f t="shared" si="128"/>
        <v>-0.43815554714032906</v>
      </c>
      <c r="ET83" s="66">
        <f t="shared" si="129"/>
        <v>-4.232242167452302E-2</v>
      </c>
      <c r="EU83" s="67">
        <f t="shared" si="130"/>
        <v>0.6452254120835863</v>
      </c>
      <c r="EV83" s="67">
        <f t="shared" si="131"/>
        <v>0.95856067000683376</v>
      </c>
      <c r="EW83" s="66">
        <f t="shared" si="24"/>
        <v>0.17790700015503874</v>
      </c>
      <c r="EX83" s="66">
        <f t="shared" si="132"/>
        <v>74.852539841930991</v>
      </c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</row>
    <row r="84" spans="19:166" x14ac:dyDescent="0.25">
      <c r="S84" s="50">
        <v>0.22</v>
      </c>
      <c r="T84" s="66">
        <f t="shared" si="25"/>
        <v>0.21498371335504882</v>
      </c>
      <c r="U84" s="66">
        <f t="shared" si="26"/>
        <v>0.78501628664495116</v>
      </c>
      <c r="V84" s="66">
        <f t="shared" si="27"/>
        <v>0.21498371335504882</v>
      </c>
      <c r="W84" s="66">
        <f t="shared" si="28"/>
        <v>0.78501628664495116</v>
      </c>
      <c r="X84" s="66">
        <f t="shared" si="29"/>
        <v>0.20164051355206847</v>
      </c>
      <c r="Y84" s="66">
        <f t="shared" si="30"/>
        <v>0.79835948644793153</v>
      </c>
      <c r="Z84" s="56">
        <f t="shared" si="7"/>
        <v>343.92920891650846</v>
      </c>
      <c r="AA84" s="66">
        <f t="shared" si="31"/>
        <v>1.5867229165997148</v>
      </c>
      <c r="AB84" s="66">
        <f t="shared" si="32"/>
        <v>0.80315931228674797</v>
      </c>
      <c r="AC84" s="66">
        <f t="shared" si="143"/>
        <v>-0.43064127259550444</v>
      </c>
      <c r="AD84" s="66">
        <f t="shared" si="144"/>
        <v>-4.7002262522610305E-2</v>
      </c>
      <c r="AE84" s="67">
        <f t="shared" si="35"/>
        <v>0.6500920747937613</v>
      </c>
      <c r="AF84" s="67">
        <f t="shared" si="36"/>
        <v>0.95408523894850383</v>
      </c>
      <c r="AG84" s="66">
        <f t="shared" si="9"/>
        <v>1382.0519023232584</v>
      </c>
      <c r="AH84" s="66">
        <f t="shared" si="37"/>
        <v>348.08155693299847</v>
      </c>
      <c r="AI84" s="66">
        <f t="shared" si="38"/>
        <v>1.5780082475552795</v>
      </c>
      <c r="AJ84" s="66">
        <f t="shared" si="39"/>
        <v>0.80526225413084562</v>
      </c>
      <c r="AK84" s="66">
        <f t="shared" si="133"/>
        <v>-0.42412048783877604</v>
      </c>
      <c r="AL84" s="66">
        <f t="shared" si="134"/>
        <v>-4.6116121247254505E-2</v>
      </c>
      <c r="AM84" s="67">
        <f t="shared" si="135"/>
        <v>0.65434503653973342</v>
      </c>
      <c r="AN84" s="67">
        <f t="shared" si="136"/>
        <v>0.95493106796559712</v>
      </c>
      <c r="AO84" s="66">
        <f t="shared" si="10"/>
        <v>1382.0924458980153</v>
      </c>
      <c r="AP84" s="66">
        <f t="shared" si="40"/>
        <v>348.08252902731135</v>
      </c>
      <c r="AQ84" s="66">
        <f t="shared" si="41"/>
        <v>1.5780062372794434</v>
      </c>
      <c r="AR84" s="66">
        <f t="shared" si="42"/>
        <v>0.80526274120668073</v>
      </c>
      <c r="AS84" s="66">
        <f t="shared" si="137"/>
        <v>-0.42411898251631941</v>
      </c>
      <c r="AT84" s="66">
        <f t="shared" si="138"/>
        <v>-4.6115917299323128E-2</v>
      </c>
      <c r="AU84" s="67">
        <f t="shared" si="139"/>
        <v>0.65434602154075261</v>
      </c>
      <c r="AV84" s="67">
        <f t="shared" si="140"/>
        <v>0.95493126272183293</v>
      </c>
      <c r="AW84" s="66">
        <f t="shared" si="11"/>
        <v>1382.0924694699386</v>
      </c>
      <c r="AX84" s="66">
        <f t="shared" si="43"/>
        <v>348.08252959247778</v>
      </c>
      <c r="AY84" s="66">
        <f t="shared" si="44"/>
        <v>1.5780062361106919</v>
      </c>
      <c r="AZ84" s="66">
        <f t="shared" si="45"/>
        <v>0.80526274148986132</v>
      </c>
      <c r="BA84" s="66">
        <f t="shared" si="141"/>
        <v>-0.4241189816411422</v>
      </c>
      <c r="BB84" s="66">
        <f t="shared" si="142"/>
        <v>-4.611591718075006E-2</v>
      </c>
      <c r="BC84" s="67">
        <f t="shared" si="46"/>
        <v>0.65434602211342141</v>
      </c>
      <c r="BD84" s="67">
        <f t="shared" si="47"/>
        <v>0.95493126283506202</v>
      </c>
      <c r="BE84" s="66">
        <f t="shared" si="12"/>
        <v>1382.0924694836467</v>
      </c>
      <c r="BF84" s="66">
        <f t="shared" si="48"/>
        <v>348.08252959280645</v>
      </c>
      <c r="BG84" s="66">
        <f t="shared" si="49"/>
        <v>1.5780062361100125</v>
      </c>
      <c r="BH84" s="66">
        <f t="shared" si="50"/>
        <v>0.80526274149002597</v>
      </c>
      <c r="BI84" s="66">
        <f t="shared" si="51"/>
        <v>-0.42411898164063261</v>
      </c>
      <c r="BJ84" s="66">
        <f t="shared" si="52"/>
        <v>-4.6115917180681726E-2</v>
      </c>
      <c r="BK84" s="67">
        <f t="shared" si="53"/>
        <v>0.65434602211375481</v>
      </c>
      <c r="BL84" s="67">
        <f t="shared" si="54"/>
        <v>0.9549312628351273</v>
      </c>
      <c r="BM84" s="66">
        <f t="shared" si="13"/>
        <v>1382.0924694836553</v>
      </c>
      <c r="BN84" s="66">
        <f t="shared" si="55"/>
        <v>348.08252959280662</v>
      </c>
      <c r="BO84" s="66">
        <f t="shared" si="56"/>
        <v>1.578006236110012</v>
      </c>
      <c r="BP84" s="66">
        <f t="shared" si="57"/>
        <v>0.80526274149002608</v>
      </c>
      <c r="BQ84" s="66">
        <f t="shared" si="58"/>
        <v>-0.42411898164063294</v>
      </c>
      <c r="BR84" s="66">
        <f t="shared" si="59"/>
        <v>-4.6115917180681282E-2</v>
      </c>
      <c r="BS84" s="67">
        <f t="shared" si="60"/>
        <v>0.65434602211375459</v>
      </c>
      <c r="BT84" s="67">
        <f t="shared" si="61"/>
        <v>0.95493126283512775</v>
      </c>
      <c r="BU84" s="66">
        <f t="shared" si="14"/>
        <v>1382.0924694836531</v>
      </c>
      <c r="BV84" s="66">
        <f t="shared" si="62"/>
        <v>348.08252959280657</v>
      </c>
      <c r="BW84" s="66">
        <f t="shared" si="63"/>
        <v>1.5780062361100122</v>
      </c>
      <c r="BX84" s="66">
        <f t="shared" si="64"/>
        <v>0.80526274149002608</v>
      </c>
      <c r="BY84" s="66">
        <f t="shared" si="65"/>
        <v>-0.42411898164063339</v>
      </c>
      <c r="BZ84" s="66">
        <f t="shared" si="66"/>
        <v>-4.6115917180681171E-2</v>
      </c>
      <c r="CA84" s="67">
        <f t="shared" si="67"/>
        <v>0.65434602211375426</v>
      </c>
      <c r="CB84" s="67">
        <f t="shared" si="68"/>
        <v>0.95493126283512786</v>
      </c>
      <c r="CC84" s="66">
        <f t="shared" si="15"/>
        <v>1382.0924694836549</v>
      </c>
      <c r="CD84" s="66">
        <f t="shared" si="69"/>
        <v>348.08252959280662</v>
      </c>
      <c r="CE84" s="66">
        <f t="shared" si="70"/>
        <v>1.578006236110012</v>
      </c>
      <c r="CF84" s="66">
        <f t="shared" si="71"/>
        <v>0.80526274149002608</v>
      </c>
      <c r="CG84" s="66">
        <f t="shared" si="72"/>
        <v>-0.42411898164063294</v>
      </c>
      <c r="CH84" s="66">
        <f t="shared" si="73"/>
        <v>-4.6115917180681282E-2</v>
      </c>
      <c r="CI84" s="67">
        <f t="shared" si="74"/>
        <v>0.65434602211375459</v>
      </c>
      <c r="CJ84" s="67">
        <f t="shared" si="75"/>
        <v>0.95493126283512775</v>
      </c>
      <c r="CK84" s="66">
        <f t="shared" si="16"/>
        <v>1382.0924694836531</v>
      </c>
      <c r="CL84" s="66">
        <f t="shared" si="76"/>
        <v>348.08252959280657</v>
      </c>
      <c r="CM84" s="66">
        <f t="shared" si="77"/>
        <v>1.5780062361100122</v>
      </c>
      <c r="CN84" s="66">
        <f t="shared" si="78"/>
        <v>0.80526274149002608</v>
      </c>
      <c r="CO84" s="66">
        <f t="shared" si="79"/>
        <v>-0.42411898164063339</v>
      </c>
      <c r="CP84" s="66">
        <f t="shared" si="80"/>
        <v>-4.6115917180681171E-2</v>
      </c>
      <c r="CQ84" s="67">
        <f t="shared" si="81"/>
        <v>0.65434602211375426</v>
      </c>
      <c r="CR84" s="67">
        <f t="shared" si="82"/>
        <v>0.95493126283512786</v>
      </c>
      <c r="CS84" s="66">
        <f t="shared" si="17"/>
        <v>1382.0924694836549</v>
      </c>
      <c r="CT84" s="66">
        <f t="shared" si="83"/>
        <v>348.08252959280662</v>
      </c>
      <c r="CU84" s="66">
        <f t="shared" si="84"/>
        <v>1.578006236110012</v>
      </c>
      <c r="CV84" s="66">
        <f t="shared" si="85"/>
        <v>0.80526274149002608</v>
      </c>
      <c r="CW84" s="66">
        <f t="shared" si="86"/>
        <v>-0.42411898164063294</v>
      </c>
      <c r="CX84" s="66">
        <f t="shared" si="87"/>
        <v>-4.6115917180681282E-2</v>
      </c>
      <c r="CY84" s="67">
        <f t="shared" si="88"/>
        <v>0.65434602211375459</v>
      </c>
      <c r="CZ84" s="67">
        <f t="shared" si="89"/>
        <v>0.95493126283512775</v>
      </c>
      <c r="DA84" s="66">
        <f t="shared" si="18"/>
        <v>1382.0924694836531</v>
      </c>
      <c r="DB84" s="66">
        <f t="shared" si="90"/>
        <v>348.08252959280657</v>
      </c>
      <c r="DC84" s="66">
        <f t="shared" si="91"/>
        <v>1.5780062361100122</v>
      </c>
      <c r="DD84" s="66">
        <f t="shared" si="92"/>
        <v>0.80526274149002608</v>
      </c>
      <c r="DE84" s="66">
        <f t="shared" si="93"/>
        <v>-0.42411898164063339</v>
      </c>
      <c r="DF84" s="66">
        <f t="shared" si="94"/>
        <v>-4.6115917180681171E-2</v>
      </c>
      <c r="DG84" s="67">
        <f t="shared" si="95"/>
        <v>0.65434602211375426</v>
      </c>
      <c r="DH84" s="67">
        <f t="shared" si="96"/>
        <v>0.95493126283512786</v>
      </c>
      <c r="DI84" s="66">
        <f t="shared" si="19"/>
        <v>1382.0924694836549</v>
      </c>
      <c r="DJ84" s="66">
        <f t="shared" si="97"/>
        <v>348.08252959280662</v>
      </c>
      <c r="DK84" s="66">
        <f t="shared" si="98"/>
        <v>1.578006236110012</v>
      </c>
      <c r="DL84" s="66">
        <f t="shared" si="99"/>
        <v>0.80526274149002608</v>
      </c>
      <c r="DM84" s="66">
        <f t="shared" si="100"/>
        <v>-0.42411898164063294</v>
      </c>
      <c r="DN84" s="66">
        <f t="shared" si="101"/>
        <v>-4.6115917180681282E-2</v>
      </c>
      <c r="DO84" s="67">
        <f t="shared" si="102"/>
        <v>0.65434602211375459</v>
      </c>
      <c r="DP84" s="67">
        <f t="shared" si="103"/>
        <v>0.95493126283512775</v>
      </c>
      <c r="DQ84" s="66">
        <f t="shared" si="20"/>
        <v>1382.0924694836531</v>
      </c>
      <c r="DR84" s="66">
        <f t="shared" si="104"/>
        <v>348.08252959280657</v>
      </c>
      <c r="DS84" s="66">
        <f t="shared" si="105"/>
        <v>1.5780062361100122</v>
      </c>
      <c r="DT84" s="66">
        <f t="shared" si="106"/>
        <v>0.80526274149002608</v>
      </c>
      <c r="DU84" s="66">
        <f t="shared" si="107"/>
        <v>-0.42411898164063339</v>
      </c>
      <c r="DV84" s="66">
        <f t="shared" si="108"/>
        <v>-4.6115917180681171E-2</v>
      </c>
      <c r="DW84" s="67">
        <f t="shared" si="109"/>
        <v>0.65434602211375426</v>
      </c>
      <c r="DX84" s="67">
        <f t="shared" si="110"/>
        <v>0.95493126283512786</v>
      </c>
      <c r="DY84" s="66">
        <f t="shared" si="21"/>
        <v>1382.0924694836549</v>
      </c>
      <c r="DZ84" s="66">
        <f t="shared" si="111"/>
        <v>348.08252959280662</v>
      </c>
      <c r="EA84" s="66">
        <f t="shared" si="112"/>
        <v>1.578006236110012</v>
      </c>
      <c r="EB84" s="66">
        <f t="shared" si="113"/>
        <v>0.80526274149002608</v>
      </c>
      <c r="EC84" s="66">
        <f t="shared" si="114"/>
        <v>-0.42411898164063294</v>
      </c>
      <c r="ED84" s="66">
        <f t="shared" si="115"/>
        <v>-4.6115917180681282E-2</v>
      </c>
      <c r="EE84" s="67">
        <f t="shared" si="116"/>
        <v>0.65434602211375459</v>
      </c>
      <c r="EF84" s="67">
        <f t="shared" si="117"/>
        <v>0.95493126283512775</v>
      </c>
      <c r="EG84" s="66">
        <f t="shared" si="22"/>
        <v>1382.0924694836531</v>
      </c>
      <c r="EH84" s="66">
        <f t="shared" si="118"/>
        <v>348.08252959280657</v>
      </c>
      <c r="EI84" s="66">
        <f t="shared" si="119"/>
        <v>1.5780062361100122</v>
      </c>
      <c r="EJ84" s="66">
        <f t="shared" si="120"/>
        <v>0.80526274149002608</v>
      </c>
      <c r="EK84" s="66">
        <f t="shared" si="121"/>
        <v>-0.42411898164063339</v>
      </c>
      <c r="EL84" s="66">
        <f t="shared" si="122"/>
        <v>-4.6115917180681171E-2</v>
      </c>
      <c r="EM84" s="67">
        <f t="shared" si="123"/>
        <v>0.65434602211375426</v>
      </c>
      <c r="EN84" s="67">
        <f t="shared" si="124"/>
        <v>0.95493126283512786</v>
      </c>
      <c r="EO84" s="66">
        <f t="shared" si="23"/>
        <v>1382.0924694836549</v>
      </c>
      <c r="EP84" s="66">
        <f t="shared" si="125"/>
        <v>348.08252959280662</v>
      </c>
      <c r="EQ84" s="66">
        <f t="shared" si="126"/>
        <v>1.578006236110012</v>
      </c>
      <c r="ER84" s="66">
        <f t="shared" si="127"/>
        <v>0.80526274149002608</v>
      </c>
      <c r="ES84" s="66">
        <f t="shared" si="128"/>
        <v>-0.42411898164063294</v>
      </c>
      <c r="ET84" s="66">
        <f t="shared" si="129"/>
        <v>-4.6115917180681282E-2</v>
      </c>
      <c r="EU84" s="67">
        <f t="shared" si="130"/>
        <v>0.65434602211375459</v>
      </c>
      <c r="EV84" s="67">
        <f t="shared" si="131"/>
        <v>0.95493126283512775</v>
      </c>
      <c r="EW84" s="66">
        <f t="shared" si="24"/>
        <v>0.18947025070432608</v>
      </c>
      <c r="EX84" s="66">
        <f t="shared" si="132"/>
        <v>74.932529592806645</v>
      </c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</row>
    <row r="85" spans="19:166" x14ac:dyDescent="0.25">
      <c r="S85" s="50">
        <v>0.23</v>
      </c>
      <c r="T85" s="66">
        <f t="shared" si="25"/>
        <v>0.22482142111199296</v>
      </c>
      <c r="U85" s="66">
        <f t="shared" si="26"/>
        <v>0.77517857888800701</v>
      </c>
      <c r="V85" s="66">
        <f t="shared" si="27"/>
        <v>0.22482142111199296</v>
      </c>
      <c r="W85" s="66">
        <f t="shared" si="28"/>
        <v>0.77517857888800701</v>
      </c>
      <c r="X85" s="66">
        <f t="shared" si="29"/>
        <v>0.21103177436629772</v>
      </c>
      <c r="Y85" s="66">
        <f t="shared" si="30"/>
        <v>0.78896822563370228</v>
      </c>
      <c r="Z85" s="56">
        <f t="shared" si="7"/>
        <v>343.86905088922077</v>
      </c>
      <c r="AA85" s="66">
        <f t="shared" si="31"/>
        <v>1.5868510763240813</v>
      </c>
      <c r="AB85" s="66">
        <f t="shared" si="32"/>
        <v>0.80312851313511979</v>
      </c>
      <c r="AC85" s="66">
        <f t="shared" si="143"/>
        <v>-0.41689693581160991</v>
      </c>
      <c r="AD85" s="66">
        <f t="shared" si="144"/>
        <v>-5.1033236982257424E-2</v>
      </c>
      <c r="AE85" s="67">
        <f t="shared" si="35"/>
        <v>0.65908884490062192</v>
      </c>
      <c r="AF85" s="67">
        <f t="shared" si="36"/>
        <v>0.95024708666199398</v>
      </c>
      <c r="AG85" s="66">
        <f t="shared" si="9"/>
        <v>1385.2707844458641</v>
      </c>
      <c r="AH85" s="66">
        <f t="shared" si="37"/>
        <v>348.1586647596219</v>
      </c>
      <c r="AI85" s="66">
        <f t="shared" si="38"/>
        <v>1.577848832597422</v>
      </c>
      <c r="AJ85" s="66">
        <f t="shared" si="39"/>
        <v>0.8053008821062464</v>
      </c>
      <c r="AK85" s="66">
        <f t="shared" si="133"/>
        <v>-0.41041420459719435</v>
      </c>
      <c r="AL85" s="66">
        <f t="shared" si="134"/>
        <v>-5.0044343557308829E-2</v>
      </c>
      <c r="AM85" s="67">
        <f t="shared" si="135"/>
        <v>0.66337542007365069</v>
      </c>
      <c r="AN85" s="67">
        <f t="shared" si="136"/>
        <v>0.95118724453942649</v>
      </c>
      <c r="AO85" s="66">
        <f t="shared" si="10"/>
        <v>1385.1660033768824</v>
      </c>
      <c r="AP85" s="66">
        <f t="shared" si="40"/>
        <v>348.15615696853376</v>
      </c>
      <c r="AQ85" s="66">
        <f t="shared" si="41"/>
        <v>1.5778540159132199</v>
      </c>
      <c r="AR85" s="66">
        <f t="shared" si="42"/>
        <v>0.80529962604201322</v>
      </c>
      <c r="AS85" s="66">
        <f t="shared" si="137"/>
        <v>-0.4104179404182407</v>
      </c>
      <c r="AT85" s="66">
        <f t="shared" si="138"/>
        <v>-5.0044911649309964E-2</v>
      </c>
      <c r="AU85" s="67">
        <f t="shared" si="139"/>
        <v>0.66337294182642392</v>
      </c>
      <c r="AV85" s="67">
        <f t="shared" si="140"/>
        <v>0.95118670417771478</v>
      </c>
      <c r="AW85" s="66">
        <f t="shared" si="11"/>
        <v>1385.1660262999835</v>
      </c>
      <c r="AX85" s="66">
        <f t="shared" si="43"/>
        <v>348.15615751718315</v>
      </c>
      <c r="AY85" s="66">
        <f t="shared" si="44"/>
        <v>1.5778540147792148</v>
      </c>
      <c r="AZ85" s="66">
        <f t="shared" si="45"/>
        <v>0.80529962631681418</v>
      </c>
      <c r="BA85" s="66">
        <f t="shared" si="141"/>
        <v>-0.41041793960091866</v>
      </c>
      <c r="BB85" s="66">
        <f t="shared" si="142"/>
        <v>-5.0044911525022551E-2</v>
      </c>
      <c r="BC85" s="67">
        <f t="shared" si="46"/>
        <v>0.66337294236861322</v>
      </c>
      <c r="BD85" s="67">
        <f t="shared" si="47"/>
        <v>0.95118670429593533</v>
      </c>
      <c r="BE85" s="66">
        <f t="shared" si="12"/>
        <v>1385.166026294962</v>
      </c>
      <c r="BF85" s="66">
        <f t="shared" si="48"/>
        <v>348.15615751706287</v>
      </c>
      <c r="BG85" s="66">
        <f t="shared" si="49"/>
        <v>1.5778540147794633</v>
      </c>
      <c r="BH85" s="66">
        <f t="shared" si="50"/>
        <v>0.80529962631675389</v>
      </c>
      <c r="BI85" s="66">
        <f t="shared" si="51"/>
        <v>-0.41041793960109757</v>
      </c>
      <c r="BJ85" s="66">
        <f t="shared" si="52"/>
        <v>-5.0044911525049973E-2</v>
      </c>
      <c r="BK85" s="67">
        <f t="shared" si="53"/>
        <v>0.66337294236849453</v>
      </c>
      <c r="BL85" s="67">
        <f t="shared" si="54"/>
        <v>0.95118670429590924</v>
      </c>
      <c r="BM85" s="66">
        <f t="shared" si="13"/>
        <v>1385.1660262949638</v>
      </c>
      <c r="BN85" s="66">
        <f t="shared" si="55"/>
        <v>348.15615751706292</v>
      </c>
      <c r="BO85" s="66">
        <f t="shared" si="56"/>
        <v>1.5778540147794633</v>
      </c>
      <c r="BP85" s="66">
        <f t="shared" si="57"/>
        <v>0.80529962631675389</v>
      </c>
      <c r="BQ85" s="66">
        <f t="shared" si="58"/>
        <v>-0.41041793960109757</v>
      </c>
      <c r="BR85" s="66">
        <f t="shared" si="59"/>
        <v>-5.0044911525049973E-2</v>
      </c>
      <c r="BS85" s="67">
        <f t="shared" si="60"/>
        <v>0.66337294236849453</v>
      </c>
      <c r="BT85" s="67">
        <f t="shared" si="61"/>
        <v>0.95118670429590924</v>
      </c>
      <c r="BU85" s="66">
        <f t="shared" si="14"/>
        <v>1385.1660262949656</v>
      </c>
      <c r="BV85" s="66">
        <f t="shared" si="62"/>
        <v>348.15615751706298</v>
      </c>
      <c r="BW85" s="66">
        <f t="shared" si="63"/>
        <v>1.5778540147794631</v>
      </c>
      <c r="BX85" s="66">
        <f t="shared" si="64"/>
        <v>0.805299626316754</v>
      </c>
      <c r="BY85" s="66">
        <f t="shared" si="65"/>
        <v>-0.41041793960109801</v>
      </c>
      <c r="BZ85" s="66">
        <f t="shared" si="66"/>
        <v>-5.0044911525049418E-2</v>
      </c>
      <c r="CA85" s="67">
        <f t="shared" si="67"/>
        <v>0.6633729423684942</v>
      </c>
      <c r="CB85" s="67">
        <f t="shared" si="68"/>
        <v>0.95118670429590979</v>
      </c>
      <c r="CC85" s="66">
        <f t="shared" si="15"/>
        <v>1385.1660262949633</v>
      </c>
      <c r="CD85" s="66">
        <f t="shared" si="69"/>
        <v>348.15615751706292</v>
      </c>
      <c r="CE85" s="66">
        <f t="shared" si="70"/>
        <v>1.5778540147794633</v>
      </c>
      <c r="CF85" s="66">
        <f t="shared" si="71"/>
        <v>0.80529962631675389</v>
      </c>
      <c r="CG85" s="66">
        <f t="shared" si="72"/>
        <v>-0.41041793960109757</v>
      </c>
      <c r="CH85" s="66">
        <f t="shared" si="73"/>
        <v>-5.0044911525049973E-2</v>
      </c>
      <c r="CI85" s="67">
        <f t="shared" si="74"/>
        <v>0.66337294236849453</v>
      </c>
      <c r="CJ85" s="67">
        <f t="shared" si="75"/>
        <v>0.95118670429590924</v>
      </c>
      <c r="CK85" s="66">
        <f t="shared" si="16"/>
        <v>1385.1660262949656</v>
      </c>
      <c r="CL85" s="66">
        <f t="shared" si="76"/>
        <v>348.15615751706298</v>
      </c>
      <c r="CM85" s="66">
        <f t="shared" si="77"/>
        <v>1.5778540147794631</v>
      </c>
      <c r="CN85" s="66">
        <f t="shared" si="78"/>
        <v>0.805299626316754</v>
      </c>
      <c r="CO85" s="66">
        <f t="shared" si="79"/>
        <v>-0.41041793960109801</v>
      </c>
      <c r="CP85" s="66">
        <f t="shared" si="80"/>
        <v>-5.0044911525049418E-2</v>
      </c>
      <c r="CQ85" s="67">
        <f t="shared" si="81"/>
        <v>0.6633729423684942</v>
      </c>
      <c r="CR85" s="67">
        <f t="shared" si="82"/>
        <v>0.95118670429590979</v>
      </c>
      <c r="CS85" s="66">
        <f t="shared" si="17"/>
        <v>1385.1660262949633</v>
      </c>
      <c r="CT85" s="66">
        <f t="shared" si="83"/>
        <v>348.15615751706292</v>
      </c>
      <c r="CU85" s="66">
        <f t="shared" si="84"/>
        <v>1.5778540147794633</v>
      </c>
      <c r="CV85" s="66">
        <f t="shared" si="85"/>
        <v>0.80529962631675389</v>
      </c>
      <c r="CW85" s="66">
        <f t="shared" si="86"/>
        <v>-0.41041793960109757</v>
      </c>
      <c r="CX85" s="66">
        <f t="shared" si="87"/>
        <v>-5.0044911525049973E-2</v>
      </c>
      <c r="CY85" s="67">
        <f t="shared" si="88"/>
        <v>0.66337294236849453</v>
      </c>
      <c r="CZ85" s="67">
        <f t="shared" si="89"/>
        <v>0.95118670429590924</v>
      </c>
      <c r="DA85" s="66">
        <f t="shared" si="18"/>
        <v>1385.1660262949656</v>
      </c>
      <c r="DB85" s="66">
        <f t="shared" si="90"/>
        <v>348.15615751706298</v>
      </c>
      <c r="DC85" s="66">
        <f t="shared" si="91"/>
        <v>1.5778540147794631</v>
      </c>
      <c r="DD85" s="66">
        <f t="shared" si="92"/>
        <v>0.805299626316754</v>
      </c>
      <c r="DE85" s="66">
        <f t="shared" si="93"/>
        <v>-0.41041793960109801</v>
      </c>
      <c r="DF85" s="66">
        <f t="shared" si="94"/>
        <v>-5.0044911525049418E-2</v>
      </c>
      <c r="DG85" s="67">
        <f t="shared" si="95"/>
        <v>0.6633729423684942</v>
      </c>
      <c r="DH85" s="67">
        <f t="shared" si="96"/>
        <v>0.95118670429590979</v>
      </c>
      <c r="DI85" s="66">
        <f t="shared" si="19"/>
        <v>1385.1660262949633</v>
      </c>
      <c r="DJ85" s="66">
        <f t="shared" si="97"/>
        <v>348.15615751706292</v>
      </c>
      <c r="DK85" s="66">
        <f t="shared" si="98"/>
        <v>1.5778540147794633</v>
      </c>
      <c r="DL85" s="66">
        <f t="shared" si="99"/>
        <v>0.80529962631675389</v>
      </c>
      <c r="DM85" s="66">
        <f t="shared" si="100"/>
        <v>-0.41041793960109757</v>
      </c>
      <c r="DN85" s="66">
        <f t="shared" si="101"/>
        <v>-5.0044911525049973E-2</v>
      </c>
      <c r="DO85" s="67">
        <f t="shared" si="102"/>
        <v>0.66337294236849453</v>
      </c>
      <c r="DP85" s="67">
        <f t="shared" si="103"/>
        <v>0.95118670429590924</v>
      </c>
      <c r="DQ85" s="66">
        <f t="shared" si="20"/>
        <v>1385.1660262949656</v>
      </c>
      <c r="DR85" s="66">
        <f t="shared" si="104"/>
        <v>348.15615751706298</v>
      </c>
      <c r="DS85" s="66">
        <f t="shared" si="105"/>
        <v>1.5778540147794631</v>
      </c>
      <c r="DT85" s="66">
        <f t="shared" si="106"/>
        <v>0.805299626316754</v>
      </c>
      <c r="DU85" s="66">
        <f t="shared" si="107"/>
        <v>-0.41041793960109801</v>
      </c>
      <c r="DV85" s="66">
        <f t="shared" si="108"/>
        <v>-5.0044911525049418E-2</v>
      </c>
      <c r="DW85" s="67">
        <f t="shared" si="109"/>
        <v>0.6633729423684942</v>
      </c>
      <c r="DX85" s="67">
        <f t="shared" si="110"/>
        <v>0.95118670429590979</v>
      </c>
      <c r="DY85" s="66">
        <f t="shared" si="21"/>
        <v>1385.1660262949633</v>
      </c>
      <c r="DZ85" s="66">
        <f t="shared" si="111"/>
        <v>348.15615751706292</v>
      </c>
      <c r="EA85" s="66">
        <f t="shared" si="112"/>
        <v>1.5778540147794633</v>
      </c>
      <c r="EB85" s="66">
        <f t="shared" si="113"/>
        <v>0.80529962631675389</v>
      </c>
      <c r="EC85" s="66">
        <f t="shared" si="114"/>
        <v>-0.41041793960109757</v>
      </c>
      <c r="ED85" s="66">
        <f t="shared" si="115"/>
        <v>-5.0044911525049973E-2</v>
      </c>
      <c r="EE85" s="67">
        <f t="shared" si="116"/>
        <v>0.66337294236849453</v>
      </c>
      <c r="EF85" s="67">
        <f t="shared" si="117"/>
        <v>0.95118670429590924</v>
      </c>
      <c r="EG85" s="66">
        <f t="shared" si="22"/>
        <v>1385.1660262949656</v>
      </c>
      <c r="EH85" s="66">
        <f t="shared" si="118"/>
        <v>348.15615751706298</v>
      </c>
      <c r="EI85" s="66">
        <f t="shared" si="119"/>
        <v>1.5778540147794631</v>
      </c>
      <c r="EJ85" s="66">
        <f t="shared" si="120"/>
        <v>0.805299626316754</v>
      </c>
      <c r="EK85" s="66">
        <f t="shared" si="121"/>
        <v>-0.41041793960109801</v>
      </c>
      <c r="EL85" s="66">
        <f t="shared" si="122"/>
        <v>-5.0044911525049418E-2</v>
      </c>
      <c r="EM85" s="67">
        <f t="shared" si="123"/>
        <v>0.6633729423684942</v>
      </c>
      <c r="EN85" s="67">
        <f t="shared" si="124"/>
        <v>0.95118670429590979</v>
      </c>
      <c r="EO85" s="66">
        <f t="shared" si="23"/>
        <v>1385.1660262949633</v>
      </c>
      <c r="EP85" s="66">
        <f t="shared" si="125"/>
        <v>348.15615751706292</v>
      </c>
      <c r="EQ85" s="66">
        <f t="shared" si="126"/>
        <v>1.5778540147794633</v>
      </c>
      <c r="ER85" s="66">
        <f t="shared" si="127"/>
        <v>0.80529962631675389</v>
      </c>
      <c r="ES85" s="66">
        <f t="shared" si="128"/>
        <v>-0.41041793960109757</v>
      </c>
      <c r="ET85" s="66">
        <f t="shared" si="129"/>
        <v>-5.0044911525049973E-2</v>
      </c>
      <c r="EU85" s="67">
        <f t="shared" si="130"/>
        <v>0.66337294236849453</v>
      </c>
      <c r="EV85" s="67">
        <f t="shared" si="131"/>
        <v>0.95118670429590924</v>
      </c>
      <c r="EW85" s="66">
        <f t="shared" si="24"/>
        <v>0.20126173043361201</v>
      </c>
      <c r="EX85" s="66">
        <f t="shared" si="132"/>
        <v>75.006157517062945</v>
      </c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</row>
    <row r="86" spans="19:166" x14ac:dyDescent="0.25">
      <c r="S86" s="50">
        <v>0.24</v>
      </c>
      <c r="T86" s="66">
        <f t="shared" si="25"/>
        <v>0.23466488383753967</v>
      </c>
      <c r="U86" s="66">
        <f t="shared" si="26"/>
        <v>0.7653351161624603</v>
      </c>
      <c r="V86" s="66">
        <f t="shared" si="27"/>
        <v>0.23466488383753967</v>
      </c>
      <c r="W86" s="66">
        <f t="shared" si="28"/>
        <v>0.7653351161624603</v>
      </c>
      <c r="X86" s="66">
        <f t="shared" si="29"/>
        <v>0.22044317369549674</v>
      </c>
      <c r="Y86" s="66">
        <f t="shared" si="30"/>
        <v>0.77955682630450318</v>
      </c>
      <c r="Z86" s="56">
        <f t="shared" si="7"/>
        <v>343.80889286193315</v>
      </c>
      <c r="AA86" s="66">
        <f t="shared" si="31"/>
        <v>1.5869792912548972</v>
      </c>
      <c r="AB86" s="66">
        <f t="shared" si="32"/>
        <v>0.80309770438700712</v>
      </c>
      <c r="AC86" s="66">
        <f t="shared" si="143"/>
        <v>-0.40346409232332525</v>
      </c>
      <c r="AD86" s="66">
        <f t="shared" si="144"/>
        <v>-5.5201923057618785E-2</v>
      </c>
      <c r="AE86" s="67">
        <f t="shared" si="35"/>
        <v>0.66800201276863924</v>
      </c>
      <c r="AF86" s="67">
        <f t="shared" si="36"/>
        <v>0.94629405007260181</v>
      </c>
      <c r="AG86" s="66">
        <f t="shared" si="9"/>
        <v>1388.2286249577467</v>
      </c>
      <c r="AH86" s="66">
        <f t="shared" si="37"/>
        <v>348.22939505542439</v>
      </c>
      <c r="AI86" s="66">
        <f t="shared" si="38"/>
        <v>1.5777026789653843</v>
      </c>
      <c r="AJ86" s="66">
        <f t="shared" si="39"/>
        <v>0.80533630177616167</v>
      </c>
      <c r="AK86" s="66">
        <f t="shared" si="133"/>
        <v>-0.39703683632817988</v>
      </c>
      <c r="AL86" s="66">
        <f t="shared" si="134"/>
        <v>-5.4105162320013611E-2</v>
      </c>
      <c r="AM86" s="67">
        <f t="shared" si="135"/>
        <v>0.67230925977198708</v>
      </c>
      <c r="AN86" s="67">
        <f t="shared" si="136"/>
        <v>0.94733247758211914</v>
      </c>
      <c r="AO86" s="66">
        <f t="shared" si="10"/>
        <v>1387.9728459537771</v>
      </c>
      <c r="AP86" s="66">
        <f t="shared" si="40"/>
        <v>348.22328334991772</v>
      </c>
      <c r="AQ86" s="66">
        <f t="shared" si="41"/>
        <v>1.5777153050176358</v>
      </c>
      <c r="AR86" s="66">
        <f t="shared" si="42"/>
        <v>0.80533324171869647</v>
      </c>
      <c r="AS86" s="66">
        <f t="shared" si="137"/>
        <v>-0.39704559266564871</v>
      </c>
      <c r="AT86" s="66">
        <f t="shared" si="138"/>
        <v>-5.4106651702442055E-2</v>
      </c>
      <c r="AU86" s="67">
        <f t="shared" si="139"/>
        <v>0.67230337283099917</v>
      </c>
      <c r="AV86" s="67">
        <f t="shared" si="140"/>
        <v>0.94733106664282385</v>
      </c>
      <c r="AW86" s="66">
        <f t="shared" si="11"/>
        <v>1387.9731013643191</v>
      </c>
      <c r="AX86" s="66">
        <f t="shared" si="43"/>
        <v>348.22328945326149</v>
      </c>
      <c r="AY86" s="66">
        <f t="shared" si="44"/>
        <v>1.5777152924085864</v>
      </c>
      <c r="AZ86" s="66">
        <f t="shared" si="45"/>
        <v>0.8053332447746151</v>
      </c>
      <c r="BA86" s="66">
        <f t="shared" si="141"/>
        <v>-0.39704558392111478</v>
      </c>
      <c r="BB86" s="66">
        <f t="shared" si="142"/>
        <v>-5.4106650215060559E-2</v>
      </c>
      <c r="BC86" s="67">
        <f t="shared" si="46"/>
        <v>0.67230337870997881</v>
      </c>
      <c r="BD86" s="67">
        <f t="shared" si="47"/>
        <v>0.94733106805186662</v>
      </c>
      <c r="BE86" s="66">
        <f t="shared" si="12"/>
        <v>1387.9731011091233</v>
      </c>
      <c r="BF86" s="66">
        <f t="shared" si="48"/>
        <v>348.22328944716327</v>
      </c>
      <c r="BG86" s="66">
        <f t="shared" si="49"/>
        <v>1.5777152924211848</v>
      </c>
      <c r="BH86" s="66">
        <f t="shared" si="50"/>
        <v>0.80533324477156176</v>
      </c>
      <c r="BI86" s="66">
        <f t="shared" si="51"/>
        <v>-0.39704558392985173</v>
      </c>
      <c r="BJ86" s="66">
        <f t="shared" si="52"/>
        <v>-5.4106650216546537E-2</v>
      </c>
      <c r="BK86" s="67">
        <f t="shared" si="53"/>
        <v>0.67230337870410495</v>
      </c>
      <c r="BL86" s="67">
        <f t="shared" si="54"/>
        <v>0.94733106805045886</v>
      </c>
      <c r="BM86" s="66">
        <f t="shared" si="13"/>
        <v>1387.9731011093811</v>
      </c>
      <c r="BN86" s="66">
        <f t="shared" si="55"/>
        <v>348.22328944716941</v>
      </c>
      <c r="BO86" s="66">
        <f t="shared" si="56"/>
        <v>1.5777152924211721</v>
      </c>
      <c r="BP86" s="66">
        <f t="shared" si="57"/>
        <v>0.80533324477156487</v>
      </c>
      <c r="BQ86" s="66">
        <f t="shared" si="58"/>
        <v>-0.39704558392984335</v>
      </c>
      <c r="BR86" s="66">
        <f t="shared" si="59"/>
        <v>-5.4106650216545149E-2</v>
      </c>
      <c r="BS86" s="67">
        <f t="shared" si="60"/>
        <v>0.67230337870411061</v>
      </c>
      <c r="BT86" s="67">
        <f t="shared" si="61"/>
        <v>0.94733106805046019</v>
      </c>
      <c r="BU86" s="66">
        <f t="shared" si="14"/>
        <v>1387.9731011093811</v>
      </c>
      <c r="BV86" s="66">
        <f t="shared" si="62"/>
        <v>348.22328944716941</v>
      </c>
      <c r="BW86" s="66">
        <f t="shared" si="63"/>
        <v>1.5777152924211721</v>
      </c>
      <c r="BX86" s="66">
        <f t="shared" si="64"/>
        <v>0.80533324477156487</v>
      </c>
      <c r="BY86" s="66">
        <f t="shared" si="65"/>
        <v>-0.39704558392984335</v>
      </c>
      <c r="BZ86" s="66">
        <f t="shared" si="66"/>
        <v>-5.4106650216545149E-2</v>
      </c>
      <c r="CA86" s="67">
        <f t="shared" si="67"/>
        <v>0.67230337870411061</v>
      </c>
      <c r="CB86" s="67">
        <f t="shared" si="68"/>
        <v>0.94733106805046019</v>
      </c>
      <c r="CC86" s="66">
        <f t="shared" si="15"/>
        <v>1387.9731011093811</v>
      </c>
      <c r="CD86" s="66">
        <f t="shared" si="69"/>
        <v>348.22328944716941</v>
      </c>
      <c r="CE86" s="66">
        <f t="shared" si="70"/>
        <v>1.5777152924211721</v>
      </c>
      <c r="CF86" s="66">
        <f t="shared" si="71"/>
        <v>0.80533324477156487</v>
      </c>
      <c r="CG86" s="66">
        <f t="shared" si="72"/>
        <v>-0.39704558392984335</v>
      </c>
      <c r="CH86" s="66">
        <f t="shared" si="73"/>
        <v>-5.4106650216545149E-2</v>
      </c>
      <c r="CI86" s="67">
        <f t="shared" si="74"/>
        <v>0.67230337870411061</v>
      </c>
      <c r="CJ86" s="67">
        <f t="shared" si="75"/>
        <v>0.94733106805046019</v>
      </c>
      <c r="CK86" s="66">
        <f t="shared" si="16"/>
        <v>1387.9731011093811</v>
      </c>
      <c r="CL86" s="66">
        <f t="shared" si="76"/>
        <v>348.22328944716941</v>
      </c>
      <c r="CM86" s="66">
        <f t="shared" si="77"/>
        <v>1.5777152924211721</v>
      </c>
      <c r="CN86" s="66">
        <f t="shared" si="78"/>
        <v>0.80533324477156487</v>
      </c>
      <c r="CO86" s="66">
        <f t="shared" si="79"/>
        <v>-0.39704558392984335</v>
      </c>
      <c r="CP86" s="66">
        <f t="shared" si="80"/>
        <v>-5.4106650216545149E-2</v>
      </c>
      <c r="CQ86" s="67">
        <f t="shared" si="81"/>
        <v>0.67230337870411061</v>
      </c>
      <c r="CR86" s="67">
        <f t="shared" si="82"/>
        <v>0.94733106805046019</v>
      </c>
      <c r="CS86" s="66">
        <f t="shared" si="17"/>
        <v>1387.9731011093811</v>
      </c>
      <c r="CT86" s="66">
        <f t="shared" si="83"/>
        <v>348.22328944716941</v>
      </c>
      <c r="CU86" s="66">
        <f t="shared" si="84"/>
        <v>1.5777152924211721</v>
      </c>
      <c r="CV86" s="66">
        <f t="shared" si="85"/>
        <v>0.80533324477156487</v>
      </c>
      <c r="CW86" s="66">
        <f t="shared" si="86"/>
        <v>-0.39704558392984335</v>
      </c>
      <c r="CX86" s="66">
        <f t="shared" si="87"/>
        <v>-5.4106650216545149E-2</v>
      </c>
      <c r="CY86" s="67">
        <f t="shared" si="88"/>
        <v>0.67230337870411061</v>
      </c>
      <c r="CZ86" s="67">
        <f t="shared" si="89"/>
        <v>0.94733106805046019</v>
      </c>
      <c r="DA86" s="66">
        <f t="shared" si="18"/>
        <v>1387.9731011093811</v>
      </c>
      <c r="DB86" s="66">
        <f t="shared" si="90"/>
        <v>348.22328944716941</v>
      </c>
      <c r="DC86" s="66">
        <f t="shared" si="91"/>
        <v>1.5777152924211721</v>
      </c>
      <c r="DD86" s="66">
        <f t="shared" si="92"/>
        <v>0.80533324477156487</v>
      </c>
      <c r="DE86" s="66">
        <f t="shared" si="93"/>
        <v>-0.39704558392984335</v>
      </c>
      <c r="DF86" s="66">
        <f t="shared" si="94"/>
        <v>-5.4106650216545149E-2</v>
      </c>
      <c r="DG86" s="67">
        <f t="shared" si="95"/>
        <v>0.67230337870411061</v>
      </c>
      <c r="DH86" s="67">
        <f t="shared" si="96"/>
        <v>0.94733106805046019</v>
      </c>
      <c r="DI86" s="66">
        <f t="shared" si="19"/>
        <v>1387.9731011093811</v>
      </c>
      <c r="DJ86" s="66">
        <f t="shared" si="97"/>
        <v>348.22328944716941</v>
      </c>
      <c r="DK86" s="66">
        <f t="shared" si="98"/>
        <v>1.5777152924211721</v>
      </c>
      <c r="DL86" s="66">
        <f t="shared" si="99"/>
        <v>0.80533324477156487</v>
      </c>
      <c r="DM86" s="66">
        <f t="shared" si="100"/>
        <v>-0.39704558392984335</v>
      </c>
      <c r="DN86" s="66">
        <f t="shared" si="101"/>
        <v>-5.4106650216545149E-2</v>
      </c>
      <c r="DO86" s="67">
        <f t="shared" si="102"/>
        <v>0.67230337870411061</v>
      </c>
      <c r="DP86" s="67">
        <f t="shared" si="103"/>
        <v>0.94733106805046019</v>
      </c>
      <c r="DQ86" s="66">
        <f t="shared" si="20"/>
        <v>1387.9731011093811</v>
      </c>
      <c r="DR86" s="66">
        <f t="shared" si="104"/>
        <v>348.22328944716941</v>
      </c>
      <c r="DS86" s="66">
        <f t="shared" si="105"/>
        <v>1.5777152924211721</v>
      </c>
      <c r="DT86" s="66">
        <f t="shared" si="106"/>
        <v>0.80533324477156487</v>
      </c>
      <c r="DU86" s="66">
        <f t="shared" si="107"/>
        <v>-0.39704558392984335</v>
      </c>
      <c r="DV86" s="66">
        <f t="shared" si="108"/>
        <v>-5.4106650216545149E-2</v>
      </c>
      <c r="DW86" s="67">
        <f t="shared" si="109"/>
        <v>0.67230337870411061</v>
      </c>
      <c r="DX86" s="67">
        <f t="shared" si="110"/>
        <v>0.94733106805046019</v>
      </c>
      <c r="DY86" s="66">
        <f t="shared" si="21"/>
        <v>1387.9731011093811</v>
      </c>
      <c r="DZ86" s="66">
        <f t="shared" si="111"/>
        <v>348.22328944716941</v>
      </c>
      <c r="EA86" s="66">
        <f t="shared" si="112"/>
        <v>1.5777152924211721</v>
      </c>
      <c r="EB86" s="66">
        <f t="shared" si="113"/>
        <v>0.80533324477156487</v>
      </c>
      <c r="EC86" s="66">
        <f t="shared" si="114"/>
        <v>-0.39704558392984335</v>
      </c>
      <c r="ED86" s="66">
        <f t="shared" si="115"/>
        <v>-5.4106650216545149E-2</v>
      </c>
      <c r="EE86" s="67">
        <f t="shared" si="116"/>
        <v>0.67230337870411061</v>
      </c>
      <c r="EF86" s="67">
        <f t="shared" si="117"/>
        <v>0.94733106805046019</v>
      </c>
      <c r="EG86" s="66">
        <f t="shared" si="22"/>
        <v>1387.9731011093811</v>
      </c>
      <c r="EH86" s="66">
        <f t="shared" si="118"/>
        <v>348.22328944716941</v>
      </c>
      <c r="EI86" s="66">
        <f t="shared" si="119"/>
        <v>1.5777152924211721</v>
      </c>
      <c r="EJ86" s="66">
        <f t="shared" si="120"/>
        <v>0.80533324477156487</v>
      </c>
      <c r="EK86" s="66">
        <f t="shared" si="121"/>
        <v>-0.39704558392984335</v>
      </c>
      <c r="EL86" s="66">
        <f t="shared" si="122"/>
        <v>-5.4106650216545149E-2</v>
      </c>
      <c r="EM86" s="67">
        <f t="shared" si="123"/>
        <v>0.67230337870411061</v>
      </c>
      <c r="EN86" s="67">
        <f t="shared" si="124"/>
        <v>0.94733106805046019</v>
      </c>
      <c r="EO86" s="66">
        <f t="shared" si="23"/>
        <v>1387.9731011093811</v>
      </c>
      <c r="EP86" s="66">
        <f t="shared" si="125"/>
        <v>348.22328944716941</v>
      </c>
      <c r="EQ86" s="66">
        <f t="shared" si="126"/>
        <v>1.5777152924211721</v>
      </c>
      <c r="ER86" s="66">
        <f t="shared" si="127"/>
        <v>0.80533324477156487</v>
      </c>
      <c r="ES86" s="66">
        <f t="shared" si="128"/>
        <v>-0.39704558392984335</v>
      </c>
      <c r="ET86" s="66">
        <f t="shared" si="129"/>
        <v>-5.4106650216545149E-2</v>
      </c>
      <c r="EU86" s="67">
        <f t="shared" si="130"/>
        <v>0.67230337870411061</v>
      </c>
      <c r="EV86" s="67">
        <f t="shared" si="131"/>
        <v>0.94733106805046019</v>
      </c>
      <c r="EW86" s="66">
        <f t="shared" si="24"/>
        <v>0.21327078466569493</v>
      </c>
      <c r="EX86" s="66">
        <f t="shared" si="132"/>
        <v>75.073289447169429</v>
      </c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</row>
    <row r="87" spans="19:166" x14ac:dyDescent="0.25">
      <c r="S87" s="50">
        <v>0.25</v>
      </c>
      <c r="T87" s="66">
        <f t="shared" si="25"/>
        <v>0.24451410658307207</v>
      </c>
      <c r="U87" s="66">
        <f t="shared" si="26"/>
        <v>0.75548589341692796</v>
      </c>
      <c r="V87" s="66">
        <f t="shared" si="27"/>
        <v>0.24451410658307207</v>
      </c>
      <c r="W87" s="66">
        <f t="shared" si="28"/>
        <v>0.75548589341692796</v>
      </c>
      <c r="X87" s="66">
        <f t="shared" si="29"/>
        <v>0.22987477638640427</v>
      </c>
      <c r="Y87" s="66">
        <f t="shared" si="30"/>
        <v>0.7701252236135957</v>
      </c>
      <c r="Z87" s="56">
        <f t="shared" si="7"/>
        <v>343.74873483464552</v>
      </c>
      <c r="AA87" s="66">
        <f t="shared" si="31"/>
        <v>1.5871075614274233</v>
      </c>
      <c r="AB87" s="66">
        <f t="shared" si="32"/>
        <v>0.80306688603794685</v>
      </c>
      <c r="AC87" s="66">
        <f t="shared" si="143"/>
        <v>-0.39033746230602406</v>
      </c>
      <c r="AD87" s="66">
        <f t="shared" si="144"/>
        <v>-5.9505370692005732E-2</v>
      </c>
      <c r="AE87" s="67">
        <f t="shared" si="35"/>
        <v>0.67682843187154285</v>
      </c>
      <c r="AF87" s="67">
        <f t="shared" si="36"/>
        <v>0.94223047314797137</v>
      </c>
      <c r="AG87" s="66">
        <f t="shared" si="9"/>
        <v>1390.9178133743706</v>
      </c>
      <c r="AH87" s="66">
        <f t="shared" si="37"/>
        <v>348.29359818761662</v>
      </c>
      <c r="AI87" s="66">
        <f t="shared" si="38"/>
        <v>1.5775700758573279</v>
      </c>
      <c r="AJ87" s="66">
        <f t="shared" si="39"/>
        <v>0.80536844172519739</v>
      </c>
      <c r="AK87" s="66">
        <f t="shared" si="133"/>
        <v>-0.38398173212343167</v>
      </c>
      <c r="AL87" s="66">
        <f t="shared" si="134"/>
        <v>-5.8295911589575033E-2</v>
      </c>
      <c r="AM87" s="67">
        <f t="shared" si="135"/>
        <v>0.68114387011803834</v>
      </c>
      <c r="AN87" s="67">
        <f t="shared" si="136"/>
        <v>0.94337075179150098</v>
      </c>
      <c r="AO87" s="66">
        <f t="shared" si="10"/>
        <v>1390.5067128193357</v>
      </c>
      <c r="AP87" s="66">
        <f t="shared" si="40"/>
        <v>348.28378968522009</v>
      </c>
      <c r="AQ87" s="66">
        <f t="shared" si="41"/>
        <v>1.5775903301412382</v>
      </c>
      <c r="AR87" s="66">
        <f t="shared" si="42"/>
        <v>0.80536353229398316</v>
      </c>
      <c r="AS87" s="66">
        <f t="shared" si="137"/>
        <v>-0.38399524400695478</v>
      </c>
      <c r="AT87" s="66">
        <f t="shared" si="138"/>
        <v>-5.8298474286487878E-2</v>
      </c>
      <c r="AU87" s="67">
        <f t="shared" si="139"/>
        <v>0.68113466664358113</v>
      </c>
      <c r="AV87" s="67">
        <f t="shared" si="140"/>
        <v>0.94336833422128541</v>
      </c>
      <c r="AW87" s="66">
        <f t="shared" si="11"/>
        <v>1390.5074348959165</v>
      </c>
      <c r="AX87" s="66">
        <f t="shared" si="43"/>
        <v>348.28380691534255</v>
      </c>
      <c r="AY87" s="66">
        <f t="shared" si="44"/>
        <v>1.5775902945602875</v>
      </c>
      <c r="AZ87" s="66">
        <f t="shared" si="45"/>
        <v>0.80536354091836004</v>
      </c>
      <c r="BA87" s="66">
        <f t="shared" si="141"/>
        <v>-0.38399522027051652</v>
      </c>
      <c r="BB87" s="66">
        <f t="shared" si="142"/>
        <v>-5.829846978454456E-2</v>
      </c>
      <c r="BC87" s="67">
        <f t="shared" si="46"/>
        <v>0.6811346828112923</v>
      </c>
      <c r="BD87" s="67">
        <f t="shared" si="47"/>
        <v>0.94336833846827628</v>
      </c>
      <c r="BE87" s="66">
        <f t="shared" si="12"/>
        <v>1390.5074336268701</v>
      </c>
      <c r="BF87" s="66">
        <f t="shared" si="48"/>
        <v>348.2838068850607</v>
      </c>
      <c r="BG87" s="66">
        <f t="shared" si="49"/>
        <v>1.5775902946228206</v>
      </c>
      <c r="BH87" s="66">
        <f t="shared" si="50"/>
        <v>0.80536354090320272</v>
      </c>
      <c r="BI87" s="66">
        <f t="shared" si="51"/>
        <v>-0.38399522031223204</v>
      </c>
      <c r="BJ87" s="66">
        <f t="shared" si="52"/>
        <v>-5.8298469792457286E-2</v>
      </c>
      <c r="BK87" s="67">
        <f t="shared" si="53"/>
        <v>0.68113468278287836</v>
      </c>
      <c r="BL87" s="67">
        <f t="shared" si="54"/>
        <v>0.94336833846081158</v>
      </c>
      <c r="BM87" s="66">
        <f t="shared" si="13"/>
        <v>1390.507433629102</v>
      </c>
      <c r="BN87" s="66">
        <f t="shared" si="55"/>
        <v>348.2838068851139</v>
      </c>
      <c r="BO87" s="66">
        <f t="shared" si="56"/>
        <v>1.5775902946227109</v>
      </c>
      <c r="BP87" s="66">
        <f t="shared" si="57"/>
        <v>0.80536354090322937</v>
      </c>
      <c r="BQ87" s="66">
        <f t="shared" si="58"/>
        <v>-0.3839952203121596</v>
      </c>
      <c r="BR87" s="66">
        <f t="shared" si="59"/>
        <v>-5.8298469792443186E-2</v>
      </c>
      <c r="BS87" s="67">
        <f t="shared" si="60"/>
        <v>0.68113468278292766</v>
      </c>
      <c r="BT87" s="67">
        <f t="shared" si="61"/>
        <v>0.94336833846082491</v>
      </c>
      <c r="BU87" s="66">
        <f t="shared" si="14"/>
        <v>1390.5074336290988</v>
      </c>
      <c r="BV87" s="66">
        <f t="shared" si="62"/>
        <v>348.28380688511385</v>
      </c>
      <c r="BW87" s="66">
        <f t="shared" si="63"/>
        <v>1.5775902946227109</v>
      </c>
      <c r="BX87" s="66">
        <f t="shared" si="64"/>
        <v>0.80536354090322937</v>
      </c>
      <c r="BY87" s="66">
        <f t="shared" si="65"/>
        <v>-0.3839952203121596</v>
      </c>
      <c r="BZ87" s="66">
        <f t="shared" si="66"/>
        <v>-5.8298469792443186E-2</v>
      </c>
      <c r="CA87" s="67">
        <f t="shared" si="67"/>
        <v>0.68113468278292766</v>
      </c>
      <c r="CB87" s="67">
        <f t="shared" si="68"/>
        <v>0.94336833846082491</v>
      </c>
      <c r="CC87" s="66">
        <f t="shared" si="15"/>
        <v>1390.5074336291007</v>
      </c>
      <c r="CD87" s="66">
        <f t="shared" si="69"/>
        <v>348.2838068851139</v>
      </c>
      <c r="CE87" s="66">
        <f t="shared" si="70"/>
        <v>1.5775902946227109</v>
      </c>
      <c r="CF87" s="66">
        <f t="shared" si="71"/>
        <v>0.80536354090322937</v>
      </c>
      <c r="CG87" s="66">
        <f t="shared" si="72"/>
        <v>-0.3839952203121596</v>
      </c>
      <c r="CH87" s="66">
        <f t="shared" si="73"/>
        <v>-5.8298469792443186E-2</v>
      </c>
      <c r="CI87" s="67">
        <f t="shared" si="74"/>
        <v>0.68113468278292766</v>
      </c>
      <c r="CJ87" s="67">
        <f t="shared" si="75"/>
        <v>0.94336833846082491</v>
      </c>
      <c r="CK87" s="66">
        <f t="shared" si="16"/>
        <v>1390.5074336290988</v>
      </c>
      <c r="CL87" s="66">
        <f t="shared" si="76"/>
        <v>348.28380688511385</v>
      </c>
      <c r="CM87" s="66">
        <f t="shared" si="77"/>
        <v>1.5775902946227109</v>
      </c>
      <c r="CN87" s="66">
        <f t="shared" si="78"/>
        <v>0.80536354090322937</v>
      </c>
      <c r="CO87" s="66">
        <f t="shared" si="79"/>
        <v>-0.3839952203121596</v>
      </c>
      <c r="CP87" s="66">
        <f t="shared" si="80"/>
        <v>-5.8298469792443186E-2</v>
      </c>
      <c r="CQ87" s="67">
        <f t="shared" si="81"/>
        <v>0.68113468278292766</v>
      </c>
      <c r="CR87" s="67">
        <f t="shared" si="82"/>
        <v>0.94336833846082491</v>
      </c>
      <c r="CS87" s="66">
        <f t="shared" si="17"/>
        <v>1390.5074336291007</v>
      </c>
      <c r="CT87" s="66">
        <f t="shared" si="83"/>
        <v>348.2838068851139</v>
      </c>
      <c r="CU87" s="66">
        <f t="shared" si="84"/>
        <v>1.5775902946227109</v>
      </c>
      <c r="CV87" s="66">
        <f t="shared" si="85"/>
        <v>0.80536354090322937</v>
      </c>
      <c r="CW87" s="66">
        <f t="shared" si="86"/>
        <v>-0.3839952203121596</v>
      </c>
      <c r="CX87" s="66">
        <f t="shared" si="87"/>
        <v>-5.8298469792443186E-2</v>
      </c>
      <c r="CY87" s="67">
        <f t="shared" si="88"/>
        <v>0.68113468278292766</v>
      </c>
      <c r="CZ87" s="67">
        <f t="shared" si="89"/>
        <v>0.94336833846082491</v>
      </c>
      <c r="DA87" s="66">
        <f t="shared" si="18"/>
        <v>1390.5074336290988</v>
      </c>
      <c r="DB87" s="66">
        <f t="shared" si="90"/>
        <v>348.28380688511385</v>
      </c>
      <c r="DC87" s="66">
        <f t="shared" si="91"/>
        <v>1.5775902946227109</v>
      </c>
      <c r="DD87" s="66">
        <f t="shared" si="92"/>
        <v>0.80536354090322937</v>
      </c>
      <c r="DE87" s="66">
        <f t="shared" si="93"/>
        <v>-0.3839952203121596</v>
      </c>
      <c r="DF87" s="66">
        <f t="shared" si="94"/>
        <v>-5.8298469792443186E-2</v>
      </c>
      <c r="DG87" s="67">
        <f t="shared" si="95"/>
        <v>0.68113468278292766</v>
      </c>
      <c r="DH87" s="67">
        <f t="shared" si="96"/>
        <v>0.94336833846082491</v>
      </c>
      <c r="DI87" s="66">
        <f t="shared" si="19"/>
        <v>1390.5074336291007</v>
      </c>
      <c r="DJ87" s="66">
        <f t="shared" si="97"/>
        <v>348.2838068851139</v>
      </c>
      <c r="DK87" s="66">
        <f t="shared" si="98"/>
        <v>1.5775902946227109</v>
      </c>
      <c r="DL87" s="66">
        <f t="shared" si="99"/>
        <v>0.80536354090322937</v>
      </c>
      <c r="DM87" s="66">
        <f t="shared" si="100"/>
        <v>-0.3839952203121596</v>
      </c>
      <c r="DN87" s="66">
        <f t="shared" si="101"/>
        <v>-5.8298469792443186E-2</v>
      </c>
      <c r="DO87" s="67">
        <f t="shared" si="102"/>
        <v>0.68113468278292766</v>
      </c>
      <c r="DP87" s="67">
        <f t="shared" si="103"/>
        <v>0.94336833846082491</v>
      </c>
      <c r="DQ87" s="66">
        <f t="shared" si="20"/>
        <v>1390.5074336290988</v>
      </c>
      <c r="DR87" s="66">
        <f t="shared" si="104"/>
        <v>348.28380688511385</v>
      </c>
      <c r="DS87" s="66">
        <f t="shared" si="105"/>
        <v>1.5775902946227109</v>
      </c>
      <c r="DT87" s="66">
        <f t="shared" si="106"/>
        <v>0.80536354090322937</v>
      </c>
      <c r="DU87" s="66">
        <f t="shared" si="107"/>
        <v>-0.3839952203121596</v>
      </c>
      <c r="DV87" s="66">
        <f t="shared" si="108"/>
        <v>-5.8298469792443186E-2</v>
      </c>
      <c r="DW87" s="67">
        <f t="shared" si="109"/>
        <v>0.68113468278292766</v>
      </c>
      <c r="DX87" s="67">
        <f t="shared" si="110"/>
        <v>0.94336833846082491</v>
      </c>
      <c r="DY87" s="66">
        <f t="shared" si="21"/>
        <v>1390.5074336291007</v>
      </c>
      <c r="DZ87" s="66">
        <f t="shared" si="111"/>
        <v>348.2838068851139</v>
      </c>
      <c r="EA87" s="66">
        <f t="shared" si="112"/>
        <v>1.5775902946227109</v>
      </c>
      <c r="EB87" s="66">
        <f t="shared" si="113"/>
        <v>0.80536354090322937</v>
      </c>
      <c r="EC87" s="66">
        <f t="shared" si="114"/>
        <v>-0.3839952203121596</v>
      </c>
      <c r="ED87" s="66">
        <f t="shared" si="115"/>
        <v>-5.8298469792443186E-2</v>
      </c>
      <c r="EE87" s="67">
        <f t="shared" si="116"/>
        <v>0.68113468278292766</v>
      </c>
      <c r="EF87" s="67">
        <f t="shared" si="117"/>
        <v>0.94336833846082491</v>
      </c>
      <c r="EG87" s="66">
        <f t="shared" si="22"/>
        <v>1390.5074336290988</v>
      </c>
      <c r="EH87" s="66">
        <f t="shared" si="118"/>
        <v>348.28380688511385</v>
      </c>
      <c r="EI87" s="66">
        <f t="shared" si="119"/>
        <v>1.5775902946227109</v>
      </c>
      <c r="EJ87" s="66">
        <f t="shared" si="120"/>
        <v>0.80536354090322937</v>
      </c>
      <c r="EK87" s="66">
        <f t="shared" si="121"/>
        <v>-0.3839952203121596</v>
      </c>
      <c r="EL87" s="66">
        <f t="shared" si="122"/>
        <v>-5.8298469792443186E-2</v>
      </c>
      <c r="EM87" s="67">
        <f t="shared" si="123"/>
        <v>0.68113468278292766</v>
      </c>
      <c r="EN87" s="67">
        <f t="shared" si="124"/>
        <v>0.94336833846082491</v>
      </c>
      <c r="EO87" s="66">
        <f t="shared" si="23"/>
        <v>1390.5074336291007</v>
      </c>
      <c r="EP87" s="66">
        <f t="shared" si="125"/>
        <v>348.2838068851139</v>
      </c>
      <c r="EQ87" s="66">
        <f t="shared" si="126"/>
        <v>1.5775902946227109</v>
      </c>
      <c r="ER87" s="66">
        <f t="shared" si="127"/>
        <v>0.80536354090322937</v>
      </c>
      <c r="ES87" s="66">
        <f t="shared" si="128"/>
        <v>-0.3839952203121596</v>
      </c>
      <c r="ET87" s="66">
        <f t="shared" si="129"/>
        <v>-5.8298469792443186E-2</v>
      </c>
      <c r="EU87" s="67">
        <f t="shared" si="130"/>
        <v>0.68113468278292766</v>
      </c>
      <c r="EV87" s="67">
        <f t="shared" si="131"/>
        <v>0.94336833846082491</v>
      </c>
      <c r="EW87" s="66">
        <f t="shared" si="24"/>
        <v>0.22548626868740668</v>
      </c>
      <c r="EX87" s="66">
        <f t="shared" si="132"/>
        <v>75.133806885113927</v>
      </c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</row>
    <row r="88" spans="19:166" x14ac:dyDescent="0.25">
      <c r="S88" s="50">
        <v>0.26</v>
      </c>
      <c r="T88" s="66">
        <f t="shared" si="25"/>
        <v>0.25436909440588679</v>
      </c>
      <c r="U88" s="66">
        <f t="shared" si="26"/>
        <v>0.74563090559411327</v>
      </c>
      <c r="V88" s="66">
        <f t="shared" si="27"/>
        <v>0.25436909440588679</v>
      </c>
      <c r="W88" s="66">
        <f t="shared" si="28"/>
        <v>0.74563090559411327</v>
      </c>
      <c r="X88" s="66">
        <f t="shared" si="29"/>
        <v>0.23932664756446989</v>
      </c>
      <c r="Y88" s="66">
        <f t="shared" si="30"/>
        <v>0.76067335243553003</v>
      </c>
      <c r="Z88" s="56">
        <f t="shared" si="7"/>
        <v>343.68857680735783</v>
      </c>
      <c r="AA88" s="66">
        <f t="shared" si="31"/>
        <v>1.5872358868769489</v>
      </c>
      <c r="AB88" s="66">
        <f t="shared" si="32"/>
        <v>0.80303605808347289</v>
      </c>
      <c r="AC88" s="66">
        <f t="shared" si="143"/>
        <v>-0.37751186757492405</v>
      </c>
      <c r="AD88" s="66">
        <f t="shared" si="144"/>
        <v>-6.394068985845669E-2</v>
      </c>
      <c r="AE88" s="67">
        <f t="shared" si="35"/>
        <v>0.6855650655412352</v>
      </c>
      <c r="AF88" s="67">
        <f t="shared" si="36"/>
        <v>0.93806063438985932</v>
      </c>
      <c r="AG88" s="66">
        <f t="shared" si="9"/>
        <v>1393.3314886738858</v>
      </c>
      <c r="AH88" s="66">
        <f t="shared" si="37"/>
        <v>348.35114037743887</v>
      </c>
      <c r="AI88" s="66">
        <f t="shared" si="38"/>
        <v>1.5774512810491002</v>
      </c>
      <c r="AJ88" s="66">
        <f t="shared" si="39"/>
        <v>0.80539723824305254</v>
      </c>
      <c r="AK88" s="66">
        <f t="shared" si="133"/>
        <v>-0.37124237650935399</v>
      </c>
      <c r="AL88" s="66">
        <f t="shared" si="134"/>
        <v>-6.2614014705354881E-2</v>
      </c>
      <c r="AM88" s="67">
        <f t="shared" si="135"/>
        <v>0.6898767113840848</v>
      </c>
      <c r="AN88" s="67">
        <f t="shared" si="136"/>
        <v>0.9393059620155616</v>
      </c>
      <c r="AO88" s="66">
        <f t="shared" si="10"/>
        <v>1392.7620999100695</v>
      </c>
      <c r="AP88" s="66">
        <f t="shared" si="40"/>
        <v>348.33757318815736</v>
      </c>
      <c r="AQ88" s="66">
        <f t="shared" si="41"/>
        <v>1.5774792859236941</v>
      </c>
      <c r="AR88" s="66">
        <f t="shared" si="42"/>
        <v>0.80539044941861815</v>
      </c>
      <c r="AS88" s="66">
        <f t="shared" si="137"/>
        <v>-0.37126034202623559</v>
      </c>
      <c r="AT88" s="66">
        <f t="shared" si="138"/>
        <v>-6.2617803383769433E-2</v>
      </c>
      <c r="AU88" s="67">
        <f t="shared" si="139"/>
        <v>0.6898643175037118</v>
      </c>
      <c r="AV88" s="67">
        <f t="shared" si="140"/>
        <v>0.93930240329407999</v>
      </c>
      <c r="AW88" s="66">
        <f t="shared" si="11"/>
        <v>1392.7635182743561</v>
      </c>
      <c r="AX88" s="66">
        <f t="shared" si="43"/>
        <v>348.33760698985429</v>
      </c>
      <c r="AY88" s="66">
        <f t="shared" si="44"/>
        <v>1.5774792161481923</v>
      </c>
      <c r="AZ88" s="66">
        <f t="shared" si="45"/>
        <v>0.80539046633308231</v>
      </c>
      <c r="BA88" s="66">
        <f t="shared" si="141"/>
        <v>-0.37126029726443238</v>
      </c>
      <c r="BB88" s="66">
        <f t="shared" si="142"/>
        <v>-6.2617793944033162E-2</v>
      </c>
      <c r="BC88" s="67">
        <f t="shared" si="46"/>
        <v>0.68986434838328325</v>
      </c>
      <c r="BD88" s="67">
        <f t="shared" si="47"/>
        <v>0.93930241216084709</v>
      </c>
      <c r="BE88" s="66">
        <f t="shared" si="12"/>
        <v>1392.7635147389244</v>
      </c>
      <c r="BF88" s="66">
        <f t="shared" si="48"/>
        <v>348.33760690559978</v>
      </c>
      <c r="BG88" s="66">
        <f t="shared" si="49"/>
        <v>1.5774792163221152</v>
      </c>
      <c r="BH88" s="66">
        <f t="shared" si="50"/>
        <v>0.80539046629092115</v>
      </c>
      <c r="BI88" s="66">
        <f t="shared" si="51"/>
        <v>-0.37126029737600624</v>
      </c>
      <c r="BJ88" s="66">
        <f t="shared" si="52"/>
        <v>-6.2617793967562729E-2</v>
      </c>
      <c r="BK88" s="67">
        <f t="shared" si="53"/>
        <v>0.68986434830631249</v>
      </c>
      <c r="BL88" s="67">
        <f t="shared" si="54"/>
        <v>0.93930241213874566</v>
      </c>
      <c r="BM88" s="66">
        <f t="shared" si="13"/>
        <v>1392.7635147477383</v>
      </c>
      <c r="BN88" s="66">
        <f t="shared" si="55"/>
        <v>348.33760690580988</v>
      </c>
      <c r="BO88" s="66">
        <f t="shared" si="56"/>
        <v>1.5774792163216818</v>
      </c>
      <c r="BP88" s="66">
        <f t="shared" si="57"/>
        <v>0.80539046629102629</v>
      </c>
      <c r="BQ88" s="66">
        <f t="shared" si="58"/>
        <v>-0.3712602973757283</v>
      </c>
      <c r="BR88" s="66">
        <f t="shared" si="59"/>
        <v>-6.2617793967503832E-2</v>
      </c>
      <c r="BS88" s="67">
        <f t="shared" si="60"/>
        <v>0.68986434830650423</v>
      </c>
      <c r="BT88" s="67">
        <f t="shared" si="61"/>
        <v>0.93930241213880095</v>
      </c>
      <c r="BU88" s="66">
        <f t="shared" si="14"/>
        <v>1392.7635147477158</v>
      </c>
      <c r="BV88" s="66">
        <f t="shared" si="62"/>
        <v>348.33760690580937</v>
      </c>
      <c r="BW88" s="66">
        <f t="shared" si="63"/>
        <v>1.5774792163216826</v>
      </c>
      <c r="BX88" s="66">
        <f t="shared" si="64"/>
        <v>0.80539046629102595</v>
      </c>
      <c r="BY88" s="66">
        <f t="shared" si="65"/>
        <v>-0.37126029737572869</v>
      </c>
      <c r="BZ88" s="66">
        <f t="shared" si="66"/>
        <v>-6.2617793967503943E-2</v>
      </c>
      <c r="CA88" s="67">
        <f t="shared" si="67"/>
        <v>0.68986434830650389</v>
      </c>
      <c r="CB88" s="67">
        <f t="shared" si="68"/>
        <v>0.93930241213880084</v>
      </c>
      <c r="CC88" s="66">
        <f t="shared" si="15"/>
        <v>1392.7635147477142</v>
      </c>
      <c r="CD88" s="66">
        <f t="shared" si="69"/>
        <v>348.33760690580931</v>
      </c>
      <c r="CE88" s="66">
        <f t="shared" si="70"/>
        <v>1.5774792163216829</v>
      </c>
      <c r="CF88" s="66">
        <f t="shared" si="71"/>
        <v>0.80539046629102595</v>
      </c>
      <c r="CG88" s="66">
        <f t="shared" si="72"/>
        <v>-0.37126029737572869</v>
      </c>
      <c r="CH88" s="66">
        <f t="shared" si="73"/>
        <v>-6.2617793967504498E-2</v>
      </c>
      <c r="CI88" s="67">
        <f t="shared" si="74"/>
        <v>0.68986434830650389</v>
      </c>
      <c r="CJ88" s="67">
        <f t="shared" si="75"/>
        <v>0.93930241213880039</v>
      </c>
      <c r="CK88" s="66">
        <f t="shared" si="16"/>
        <v>1392.7635147477165</v>
      </c>
      <c r="CL88" s="66">
        <f t="shared" si="76"/>
        <v>348.33760690580937</v>
      </c>
      <c r="CM88" s="66">
        <f t="shared" si="77"/>
        <v>1.5774792163216826</v>
      </c>
      <c r="CN88" s="66">
        <f t="shared" si="78"/>
        <v>0.80539046629102595</v>
      </c>
      <c r="CO88" s="66">
        <f t="shared" si="79"/>
        <v>-0.37126029737572869</v>
      </c>
      <c r="CP88" s="66">
        <f t="shared" si="80"/>
        <v>-6.2617793967503943E-2</v>
      </c>
      <c r="CQ88" s="67">
        <f t="shared" si="81"/>
        <v>0.68986434830650389</v>
      </c>
      <c r="CR88" s="67">
        <f t="shared" si="82"/>
        <v>0.93930241213880084</v>
      </c>
      <c r="CS88" s="66">
        <f t="shared" si="17"/>
        <v>1392.7635147477142</v>
      </c>
      <c r="CT88" s="66">
        <f t="shared" si="83"/>
        <v>348.33760690580931</v>
      </c>
      <c r="CU88" s="66">
        <f t="shared" si="84"/>
        <v>1.5774792163216829</v>
      </c>
      <c r="CV88" s="66">
        <f t="shared" si="85"/>
        <v>0.80539046629102595</v>
      </c>
      <c r="CW88" s="66">
        <f t="shared" si="86"/>
        <v>-0.37126029737572869</v>
      </c>
      <c r="CX88" s="66">
        <f t="shared" si="87"/>
        <v>-6.2617793967504498E-2</v>
      </c>
      <c r="CY88" s="67">
        <f t="shared" si="88"/>
        <v>0.68986434830650389</v>
      </c>
      <c r="CZ88" s="67">
        <f t="shared" si="89"/>
        <v>0.93930241213880039</v>
      </c>
      <c r="DA88" s="66">
        <f t="shared" si="18"/>
        <v>1392.7635147477165</v>
      </c>
      <c r="DB88" s="66">
        <f t="shared" si="90"/>
        <v>348.33760690580937</v>
      </c>
      <c r="DC88" s="66">
        <f t="shared" si="91"/>
        <v>1.5774792163216826</v>
      </c>
      <c r="DD88" s="66">
        <f t="shared" si="92"/>
        <v>0.80539046629102595</v>
      </c>
      <c r="DE88" s="66">
        <f t="shared" si="93"/>
        <v>-0.37126029737572869</v>
      </c>
      <c r="DF88" s="66">
        <f t="shared" si="94"/>
        <v>-6.2617793967503943E-2</v>
      </c>
      <c r="DG88" s="67">
        <f t="shared" si="95"/>
        <v>0.68986434830650389</v>
      </c>
      <c r="DH88" s="67">
        <f t="shared" si="96"/>
        <v>0.93930241213880084</v>
      </c>
      <c r="DI88" s="66">
        <f t="shared" si="19"/>
        <v>1392.7635147477142</v>
      </c>
      <c r="DJ88" s="66">
        <f t="shared" si="97"/>
        <v>348.33760690580931</v>
      </c>
      <c r="DK88" s="66">
        <f t="shared" si="98"/>
        <v>1.5774792163216829</v>
      </c>
      <c r="DL88" s="66">
        <f t="shared" si="99"/>
        <v>0.80539046629102595</v>
      </c>
      <c r="DM88" s="66">
        <f t="shared" si="100"/>
        <v>-0.37126029737572869</v>
      </c>
      <c r="DN88" s="66">
        <f t="shared" si="101"/>
        <v>-6.2617793967504498E-2</v>
      </c>
      <c r="DO88" s="67">
        <f t="shared" si="102"/>
        <v>0.68986434830650389</v>
      </c>
      <c r="DP88" s="67">
        <f t="shared" si="103"/>
        <v>0.93930241213880039</v>
      </c>
      <c r="DQ88" s="66">
        <f t="shared" si="20"/>
        <v>1392.7635147477165</v>
      </c>
      <c r="DR88" s="66">
        <f t="shared" si="104"/>
        <v>348.33760690580937</v>
      </c>
      <c r="DS88" s="66">
        <f t="shared" si="105"/>
        <v>1.5774792163216826</v>
      </c>
      <c r="DT88" s="66">
        <f t="shared" si="106"/>
        <v>0.80539046629102595</v>
      </c>
      <c r="DU88" s="66">
        <f t="shared" si="107"/>
        <v>-0.37126029737572869</v>
      </c>
      <c r="DV88" s="66">
        <f t="shared" si="108"/>
        <v>-6.2617793967503943E-2</v>
      </c>
      <c r="DW88" s="67">
        <f t="shared" si="109"/>
        <v>0.68986434830650389</v>
      </c>
      <c r="DX88" s="67">
        <f t="shared" si="110"/>
        <v>0.93930241213880084</v>
      </c>
      <c r="DY88" s="66">
        <f t="shared" si="21"/>
        <v>1392.7635147477142</v>
      </c>
      <c r="DZ88" s="66">
        <f t="shared" si="111"/>
        <v>348.33760690580931</v>
      </c>
      <c r="EA88" s="66">
        <f t="shared" si="112"/>
        <v>1.5774792163216829</v>
      </c>
      <c r="EB88" s="66">
        <f t="shared" si="113"/>
        <v>0.80539046629102595</v>
      </c>
      <c r="EC88" s="66">
        <f t="shared" si="114"/>
        <v>-0.37126029737572869</v>
      </c>
      <c r="ED88" s="66">
        <f t="shared" si="115"/>
        <v>-6.2617793967504498E-2</v>
      </c>
      <c r="EE88" s="67">
        <f t="shared" si="116"/>
        <v>0.68986434830650389</v>
      </c>
      <c r="EF88" s="67">
        <f t="shared" si="117"/>
        <v>0.93930241213880039</v>
      </c>
      <c r="EG88" s="66">
        <f t="shared" si="22"/>
        <v>1392.7635147477165</v>
      </c>
      <c r="EH88" s="66">
        <f t="shared" si="118"/>
        <v>348.33760690580937</v>
      </c>
      <c r="EI88" s="66">
        <f t="shared" si="119"/>
        <v>1.5774792163216826</v>
      </c>
      <c r="EJ88" s="66">
        <f t="shared" si="120"/>
        <v>0.80539046629102595</v>
      </c>
      <c r="EK88" s="66">
        <f t="shared" si="121"/>
        <v>-0.37126029737572869</v>
      </c>
      <c r="EL88" s="66">
        <f t="shared" si="122"/>
        <v>-6.2617793967503943E-2</v>
      </c>
      <c r="EM88" s="67">
        <f t="shared" si="123"/>
        <v>0.68986434830650389</v>
      </c>
      <c r="EN88" s="67">
        <f t="shared" si="124"/>
        <v>0.93930241213880084</v>
      </c>
      <c r="EO88" s="66">
        <f t="shared" si="23"/>
        <v>1392.7635147477142</v>
      </c>
      <c r="EP88" s="66">
        <f t="shared" si="125"/>
        <v>348.33760690580931</v>
      </c>
      <c r="EQ88" s="66">
        <f t="shared" si="126"/>
        <v>1.5774792163216829</v>
      </c>
      <c r="ER88" s="66">
        <f t="shared" si="127"/>
        <v>0.80539046629102595</v>
      </c>
      <c r="ES88" s="66">
        <f t="shared" si="128"/>
        <v>-0.37126029737572869</v>
      </c>
      <c r="ET88" s="66">
        <f t="shared" si="129"/>
        <v>-6.2617793967504498E-2</v>
      </c>
      <c r="EU88" s="67">
        <f t="shared" si="130"/>
        <v>0.68986434830650389</v>
      </c>
      <c r="EV88" s="67">
        <f t="shared" si="131"/>
        <v>0.93930241213880039</v>
      </c>
      <c r="EW88" s="66">
        <f t="shared" si="24"/>
        <v>0.23789658757628426</v>
      </c>
      <c r="EX88" s="66">
        <f t="shared" si="132"/>
        <v>75.187606905809332</v>
      </c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</row>
    <row r="89" spans="19:166" x14ac:dyDescent="0.25">
      <c r="S89" s="50">
        <v>0.27</v>
      </c>
      <c r="T89" s="66">
        <f t="shared" si="25"/>
        <v>0.26422985236920243</v>
      </c>
      <c r="U89" s="66">
        <f t="shared" si="26"/>
        <v>0.73577014763079751</v>
      </c>
      <c r="V89" s="66">
        <f t="shared" si="27"/>
        <v>0.26422985236920243</v>
      </c>
      <c r="W89" s="66">
        <f t="shared" si="28"/>
        <v>0.73577014763079751</v>
      </c>
      <c r="X89" s="66">
        <f t="shared" si="29"/>
        <v>0.24879885263535317</v>
      </c>
      <c r="Y89" s="66">
        <f t="shared" si="30"/>
        <v>0.75120114736464694</v>
      </c>
      <c r="Z89" s="56">
        <f t="shared" si="7"/>
        <v>343.62841878007021</v>
      </c>
      <c r="AA89" s="66">
        <f t="shared" si="31"/>
        <v>1.5873642676387945</v>
      </c>
      <c r="AB89" s="66">
        <f t="shared" si="32"/>
        <v>0.80300522051911682</v>
      </c>
      <c r="AC89" s="66">
        <f t="shared" si="143"/>
        <v>-0.36498222922862722</v>
      </c>
      <c r="AD89" s="66">
        <f t="shared" si="144"/>
        <v>-6.8505049125016648E-2</v>
      </c>
      <c r="AE89" s="67">
        <f t="shared" si="35"/>
        <v>0.69420898739756376</v>
      </c>
      <c r="AF89" s="67">
        <f t="shared" si="36"/>
        <v>0.93378874527550593</v>
      </c>
      <c r="AG89" s="66">
        <f t="shared" si="9"/>
        <v>1395.4635591223819</v>
      </c>
      <c r="AH89" s="66">
        <f t="shared" si="37"/>
        <v>348.40190382897703</v>
      </c>
      <c r="AI89" s="66">
        <f t="shared" si="38"/>
        <v>1.5773465208253565</v>
      </c>
      <c r="AJ89" s="66">
        <f t="shared" si="39"/>
        <v>0.80542263535403358</v>
      </c>
      <c r="AK89" s="66">
        <f t="shared" si="133"/>
        <v>-0.35881238964556078</v>
      </c>
      <c r="AL89" s="66">
        <f t="shared" si="134"/>
        <v>-6.7056980473337802E-2</v>
      </c>
      <c r="AM89" s="67">
        <f t="shared" si="135"/>
        <v>0.69850538590249689</v>
      </c>
      <c r="AN89" s="67">
        <f t="shared" si="136"/>
        <v>0.93514191498969623</v>
      </c>
      <c r="AO89" s="66">
        <f t="shared" si="10"/>
        <v>1394.7342657993433</v>
      </c>
      <c r="AP89" s="66">
        <f t="shared" si="40"/>
        <v>348.38454662395577</v>
      </c>
      <c r="AQ89" s="66">
        <f t="shared" si="41"/>
        <v>1.5773823365654966</v>
      </c>
      <c r="AR89" s="66">
        <f t="shared" si="42"/>
        <v>0.80541395223355161</v>
      </c>
      <c r="AS89" s="66">
        <f t="shared" si="137"/>
        <v>-0.35883447708389743</v>
      </c>
      <c r="AT89" s="66">
        <f t="shared" si="138"/>
        <v>-6.7062146283147661E-2</v>
      </c>
      <c r="AU89" s="67">
        <f t="shared" si="139"/>
        <v>0.69848995787824131</v>
      </c>
      <c r="AV89" s="67">
        <f t="shared" si="140"/>
        <v>0.93513708423689557</v>
      </c>
      <c r="AW89" s="66">
        <f t="shared" si="11"/>
        <v>1394.7366002774552</v>
      </c>
      <c r="AX89" s="66">
        <f t="shared" si="43"/>
        <v>348.38460219601257</v>
      </c>
      <c r="AY89" s="66">
        <f t="shared" si="44"/>
        <v>1.5773822218882938</v>
      </c>
      <c r="AZ89" s="66">
        <f t="shared" si="45"/>
        <v>0.80541398003527631</v>
      </c>
      <c r="BA89" s="66">
        <f t="shared" si="141"/>
        <v>-0.35883440636320818</v>
      </c>
      <c r="BB89" s="66">
        <f t="shared" si="142"/>
        <v>-6.7062129742785526E-2</v>
      </c>
      <c r="BC89" s="67">
        <f t="shared" si="46"/>
        <v>0.69849000727593435</v>
      </c>
      <c r="BD89" s="67">
        <f t="shared" si="47"/>
        <v>0.93513709970440162</v>
      </c>
      <c r="BE89" s="66">
        <f t="shared" si="12"/>
        <v>1394.7365927996445</v>
      </c>
      <c r="BF89" s="66">
        <f t="shared" si="48"/>
        <v>348.38460201800405</v>
      </c>
      <c r="BG89" s="66">
        <f t="shared" si="49"/>
        <v>1.577382222255628</v>
      </c>
      <c r="BH89" s="66">
        <f t="shared" si="50"/>
        <v>0.80541397994622177</v>
      </c>
      <c r="BI89" s="66">
        <f t="shared" si="51"/>
        <v>-0.35883440658973997</v>
      </c>
      <c r="BJ89" s="66">
        <f t="shared" si="52"/>
        <v>-6.7062129795768144E-2</v>
      </c>
      <c r="BK89" s="67">
        <f t="shared" si="53"/>
        <v>0.69849000711770415</v>
      </c>
      <c r="BL89" s="67">
        <f t="shared" si="54"/>
        <v>0.9351370996548557</v>
      </c>
      <c r="BM89" s="66">
        <f t="shared" si="13"/>
        <v>1394.7365928235981</v>
      </c>
      <c r="BN89" s="66">
        <f t="shared" si="55"/>
        <v>348.38460201857424</v>
      </c>
      <c r="BO89" s="66">
        <f t="shared" si="56"/>
        <v>1.5773822222544513</v>
      </c>
      <c r="BP89" s="66">
        <f t="shared" si="57"/>
        <v>0.8054139799465071</v>
      </c>
      <c r="BQ89" s="66">
        <f t="shared" si="58"/>
        <v>-0.35883440658901511</v>
      </c>
      <c r="BR89" s="66">
        <f t="shared" si="59"/>
        <v>-6.7062129795598391E-2</v>
      </c>
      <c r="BS89" s="67">
        <f t="shared" si="60"/>
        <v>0.69849000711821041</v>
      </c>
      <c r="BT89" s="67">
        <f t="shared" si="61"/>
        <v>0.93513709965501446</v>
      </c>
      <c r="BU89" s="66">
        <f t="shared" si="14"/>
        <v>1394.7365928235201</v>
      </c>
      <c r="BV89" s="66">
        <f t="shared" si="62"/>
        <v>348.38460201857237</v>
      </c>
      <c r="BW89" s="66">
        <f t="shared" si="63"/>
        <v>1.5773822222544553</v>
      </c>
      <c r="BX89" s="66">
        <f t="shared" si="64"/>
        <v>0.8054139799465061</v>
      </c>
      <c r="BY89" s="66">
        <f t="shared" si="65"/>
        <v>-0.35883440658901639</v>
      </c>
      <c r="BZ89" s="66">
        <f t="shared" si="66"/>
        <v>-6.706212979559939E-2</v>
      </c>
      <c r="CA89" s="67">
        <f t="shared" si="67"/>
        <v>0.69849000711820952</v>
      </c>
      <c r="CB89" s="67">
        <f t="shared" si="68"/>
        <v>0.93513709965501346</v>
      </c>
      <c r="CC89" s="66">
        <f t="shared" si="15"/>
        <v>1394.7365928235213</v>
      </c>
      <c r="CD89" s="66">
        <f t="shared" si="69"/>
        <v>348.38460201857237</v>
      </c>
      <c r="CE89" s="66">
        <f t="shared" si="70"/>
        <v>1.5773822222544553</v>
      </c>
      <c r="CF89" s="66">
        <f t="shared" si="71"/>
        <v>0.8054139799465061</v>
      </c>
      <c r="CG89" s="66">
        <f t="shared" si="72"/>
        <v>-0.35883440658901639</v>
      </c>
      <c r="CH89" s="66">
        <f t="shared" si="73"/>
        <v>-6.706212979559939E-2</v>
      </c>
      <c r="CI89" s="67">
        <f t="shared" si="74"/>
        <v>0.69849000711820952</v>
      </c>
      <c r="CJ89" s="67">
        <f t="shared" si="75"/>
        <v>0.93513709965501346</v>
      </c>
      <c r="CK89" s="66">
        <f t="shared" si="16"/>
        <v>1394.7365928235213</v>
      </c>
      <c r="CL89" s="66">
        <f t="shared" si="76"/>
        <v>348.38460201857237</v>
      </c>
      <c r="CM89" s="66">
        <f t="shared" si="77"/>
        <v>1.5773822222544553</v>
      </c>
      <c r="CN89" s="66">
        <f t="shared" si="78"/>
        <v>0.8054139799465061</v>
      </c>
      <c r="CO89" s="66">
        <f t="shared" si="79"/>
        <v>-0.35883440658901639</v>
      </c>
      <c r="CP89" s="66">
        <f t="shared" si="80"/>
        <v>-6.706212979559939E-2</v>
      </c>
      <c r="CQ89" s="67">
        <f t="shared" si="81"/>
        <v>0.69849000711820952</v>
      </c>
      <c r="CR89" s="67">
        <f t="shared" si="82"/>
        <v>0.93513709965501346</v>
      </c>
      <c r="CS89" s="66">
        <f t="shared" si="17"/>
        <v>1394.7365928235213</v>
      </c>
      <c r="CT89" s="66">
        <f t="shared" si="83"/>
        <v>348.38460201857237</v>
      </c>
      <c r="CU89" s="66">
        <f t="shared" si="84"/>
        <v>1.5773822222544553</v>
      </c>
      <c r="CV89" s="66">
        <f t="shared" si="85"/>
        <v>0.8054139799465061</v>
      </c>
      <c r="CW89" s="66">
        <f t="shared" si="86"/>
        <v>-0.35883440658901639</v>
      </c>
      <c r="CX89" s="66">
        <f t="shared" si="87"/>
        <v>-6.706212979559939E-2</v>
      </c>
      <c r="CY89" s="67">
        <f t="shared" si="88"/>
        <v>0.69849000711820952</v>
      </c>
      <c r="CZ89" s="67">
        <f t="shared" si="89"/>
        <v>0.93513709965501346</v>
      </c>
      <c r="DA89" s="66">
        <f t="shared" si="18"/>
        <v>1394.7365928235213</v>
      </c>
      <c r="DB89" s="66">
        <f t="shared" si="90"/>
        <v>348.38460201857237</v>
      </c>
      <c r="DC89" s="66">
        <f t="shared" si="91"/>
        <v>1.5773822222544553</v>
      </c>
      <c r="DD89" s="66">
        <f t="shared" si="92"/>
        <v>0.8054139799465061</v>
      </c>
      <c r="DE89" s="66">
        <f t="shared" si="93"/>
        <v>-0.35883440658901639</v>
      </c>
      <c r="DF89" s="66">
        <f t="shared" si="94"/>
        <v>-6.706212979559939E-2</v>
      </c>
      <c r="DG89" s="67">
        <f t="shared" si="95"/>
        <v>0.69849000711820952</v>
      </c>
      <c r="DH89" s="67">
        <f t="shared" si="96"/>
        <v>0.93513709965501346</v>
      </c>
      <c r="DI89" s="66">
        <f t="shared" si="19"/>
        <v>1394.7365928235213</v>
      </c>
      <c r="DJ89" s="66">
        <f t="shared" si="97"/>
        <v>348.38460201857237</v>
      </c>
      <c r="DK89" s="66">
        <f t="shared" si="98"/>
        <v>1.5773822222544553</v>
      </c>
      <c r="DL89" s="66">
        <f t="shared" si="99"/>
        <v>0.8054139799465061</v>
      </c>
      <c r="DM89" s="66">
        <f t="shared" si="100"/>
        <v>-0.35883440658901639</v>
      </c>
      <c r="DN89" s="66">
        <f t="shared" si="101"/>
        <v>-6.706212979559939E-2</v>
      </c>
      <c r="DO89" s="67">
        <f t="shared" si="102"/>
        <v>0.69849000711820952</v>
      </c>
      <c r="DP89" s="67">
        <f t="shared" si="103"/>
        <v>0.93513709965501346</v>
      </c>
      <c r="DQ89" s="66">
        <f t="shared" si="20"/>
        <v>1394.7365928235213</v>
      </c>
      <c r="DR89" s="66">
        <f t="shared" si="104"/>
        <v>348.38460201857237</v>
      </c>
      <c r="DS89" s="66">
        <f t="shared" si="105"/>
        <v>1.5773822222544553</v>
      </c>
      <c r="DT89" s="66">
        <f t="shared" si="106"/>
        <v>0.8054139799465061</v>
      </c>
      <c r="DU89" s="66">
        <f t="shared" si="107"/>
        <v>-0.35883440658901639</v>
      </c>
      <c r="DV89" s="66">
        <f t="shared" si="108"/>
        <v>-6.706212979559939E-2</v>
      </c>
      <c r="DW89" s="67">
        <f t="shared" si="109"/>
        <v>0.69849000711820952</v>
      </c>
      <c r="DX89" s="67">
        <f t="shared" si="110"/>
        <v>0.93513709965501346</v>
      </c>
      <c r="DY89" s="66">
        <f t="shared" si="21"/>
        <v>1394.7365928235213</v>
      </c>
      <c r="DZ89" s="66">
        <f t="shared" si="111"/>
        <v>348.38460201857237</v>
      </c>
      <c r="EA89" s="66">
        <f t="shared" si="112"/>
        <v>1.5773822222544553</v>
      </c>
      <c r="EB89" s="66">
        <f t="shared" si="113"/>
        <v>0.8054139799465061</v>
      </c>
      <c r="EC89" s="66">
        <f t="shared" si="114"/>
        <v>-0.35883440658901639</v>
      </c>
      <c r="ED89" s="66">
        <f t="shared" si="115"/>
        <v>-6.706212979559939E-2</v>
      </c>
      <c r="EE89" s="67">
        <f t="shared" si="116"/>
        <v>0.69849000711820952</v>
      </c>
      <c r="EF89" s="67">
        <f t="shared" si="117"/>
        <v>0.93513709965501346</v>
      </c>
      <c r="EG89" s="66">
        <f t="shared" si="22"/>
        <v>1394.7365928235213</v>
      </c>
      <c r="EH89" s="66">
        <f t="shared" si="118"/>
        <v>348.38460201857237</v>
      </c>
      <c r="EI89" s="66">
        <f t="shared" si="119"/>
        <v>1.5773822222544553</v>
      </c>
      <c r="EJ89" s="66">
        <f t="shared" si="120"/>
        <v>0.8054139799465061</v>
      </c>
      <c r="EK89" s="66">
        <f t="shared" si="121"/>
        <v>-0.35883440658901639</v>
      </c>
      <c r="EL89" s="66">
        <f t="shared" si="122"/>
        <v>-6.706212979559939E-2</v>
      </c>
      <c r="EM89" s="67">
        <f t="shared" si="123"/>
        <v>0.69849000711820952</v>
      </c>
      <c r="EN89" s="67">
        <f t="shared" si="124"/>
        <v>0.93513709965501346</v>
      </c>
      <c r="EO89" s="66">
        <f t="shared" si="23"/>
        <v>1394.7365928235213</v>
      </c>
      <c r="EP89" s="66">
        <f t="shared" si="125"/>
        <v>348.38460201857237</v>
      </c>
      <c r="EQ89" s="66">
        <f t="shared" si="126"/>
        <v>1.5773822222544553</v>
      </c>
      <c r="ER89" s="66">
        <f t="shared" si="127"/>
        <v>0.8054139799465061</v>
      </c>
      <c r="ES89" s="66">
        <f t="shared" si="128"/>
        <v>-0.35883440658901639</v>
      </c>
      <c r="ET89" s="66">
        <f t="shared" si="129"/>
        <v>-6.706212979559939E-2</v>
      </c>
      <c r="EU89" s="67">
        <f t="shared" si="130"/>
        <v>0.69849000711820952</v>
      </c>
      <c r="EV89" s="67">
        <f t="shared" si="131"/>
        <v>0.93513709965501346</v>
      </c>
      <c r="EW89" s="66">
        <f t="shared" si="24"/>
        <v>0.25048973799937685</v>
      </c>
      <c r="EX89" s="66">
        <f t="shared" si="132"/>
        <v>75.234602018572389</v>
      </c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</row>
    <row r="90" spans="19:166" x14ac:dyDescent="0.25">
      <c r="S90" s="50">
        <v>0.28000000000000003</v>
      </c>
      <c r="T90" s="66">
        <f t="shared" si="25"/>
        <v>0.27409638554216864</v>
      </c>
      <c r="U90" s="66">
        <f t="shared" si="26"/>
        <v>0.72590361445783136</v>
      </c>
      <c r="V90" s="66">
        <f t="shared" si="27"/>
        <v>0.27409638554216864</v>
      </c>
      <c r="W90" s="66">
        <f t="shared" si="28"/>
        <v>0.72590361445783136</v>
      </c>
      <c r="X90" s="66">
        <f t="shared" si="29"/>
        <v>0.25829145728643221</v>
      </c>
      <c r="Y90" s="66">
        <f t="shared" si="30"/>
        <v>0.7417085427135679</v>
      </c>
      <c r="Z90" s="56">
        <f t="shared" si="7"/>
        <v>343.56826075278252</v>
      </c>
      <c r="AA90" s="66">
        <f t="shared" si="31"/>
        <v>1.5874927037483091</v>
      </c>
      <c r="AB90" s="66">
        <f t="shared" si="32"/>
        <v>0.802974373340407</v>
      </c>
      <c r="AC90" s="66">
        <f t="shared" si="143"/>
        <v>-0.35274356535677048</v>
      </c>
      <c r="AD90" s="66">
        <f t="shared" si="144"/>
        <v>-7.3195674259685539E-2</v>
      </c>
      <c r="AE90" s="67">
        <f t="shared" si="35"/>
        <v>0.70275738161143175</v>
      </c>
      <c r="AF90" s="67">
        <f t="shared" si="36"/>
        <v>0.92941894886688525</v>
      </c>
      <c r="AG90" s="66">
        <f t="shared" si="9"/>
        <v>1397.3087183208377</v>
      </c>
      <c r="AH90" s="66">
        <f t="shared" si="37"/>
        <v>348.44578680119758</v>
      </c>
      <c r="AI90" s="66">
        <f t="shared" si="38"/>
        <v>1.5772559900076519</v>
      </c>
      <c r="AJ90" s="66">
        <f t="shared" si="39"/>
        <v>0.8054445848217241</v>
      </c>
      <c r="AK90" s="66">
        <f t="shared" si="133"/>
        <v>-0.34668552732733215</v>
      </c>
      <c r="AL90" s="66">
        <f t="shared" si="134"/>
        <v>-7.1622399335580789E-2</v>
      </c>
      <c r="AM90" s="67">
        <f t="shared" si="135"/>
        <v>0.70702763417111791</v>
      </c>
      <c r="AN90" s="67">
        <f t="shared" si="136"/>
        <v>0.93088233124267716</v>
      </c>
      <c r="AO90" s="66">
        <f t="shared" si="10"/>
        <v>1396.4192342428962</v>
      </c>
      <c r="AP90" s="66">
        <f t="shared" si="40"/>
        <v>348.42463811805806</v>
      </c>
      <c r="AQ90" s="66">
        <f t="shared" si="41"/>
        <v>1.5772996163640731</v>
      </c>
      <c r="AR90" s="66">
        <f t="shared" si="42"/>
        <v>0.80543400724910374</v>
      </c>
      <c r="AS90" s="66">
        <f t="shared" si="137"/>
        <v>-0.34671138199950213</v>
      </c>
      <c r="AT90" s="66">
        <f t="shared" si="138"/>
        <v>-7.1629089757485886E-2</v>
      </c>
      <c r="AU90" s="67">
        <f t="shared" si="139"/>
        <v>0.70700935443973056</v>
      </c>
      <c r="AV90" s="67">
        <f t="shared" si="140"/>
        <v>0.9308761032679711</v>
      </c>
      <c r="AW90" s="66">
        <f t="shared" si="11"/>
        <v>1396.4226900883721</v>
      </c>
      <c r="AX90" s="66">
        <f t="shared" si="43"/>
        <v>348.42472030596753</v>
      </c>
      <c r="AY90" s="66">
        <f t="shared" si="44"/>
        <v>1.5772994468109527</v>
      </c>
      <c r="AZ90" s="66">
        <f t="shared" si="45"/>
        <v>0.80543404835783139</v>
      </c>
      <c r="BA90" s="66">
        <f t="shared" si="141"/>
        <v>-0.34671128151635078</v>
      </c>
      <c r="BB90" s="66">
        <f t="shared" si="142"/>
        <v>-7.1629063755029476E-2</v>
      </c>
      <c r="BC90" s="67">
        <f t="shared" si="46"/>
        <v>0.70700942548226209</v>
      </c>
      <c r="BD90" s="67">
        <f t="shared" si="47"/>
        <v>0.93087612747303672</v>
      </c>
      <c r="BE90" s="66">
        <f t="shared" si="12"/>
        <v>1396.4226766517343</v>
      </c>
      <c r="BF90" s="66">
        <f t="shared" si="48"/>
        <v>348.42471998641389</v>
      </c>
      <c r="BG90" s="66">
        <f t="shared" si="49"/>
        <v>1.5772994474701896</v>
      </c>
      <c r="BH90" s="66">
        <f t="shared" si="50"/>
        <v>0.80543404819799724</v>
      </c>
      <c r="BI90" s="66">
        <f t="shared" si="51"/>
        <v>-0.34671128190703815</v>
      </c>
      <c r="BJ90" s="66">
        <f t="shared" si="52"/>
        <v>-7.1629063856128994E-2</v>
      </c>
      <c r="BK90" s="67">
        <f t="shared" si="53"/>
        <v>0.70700942520604237</v>
      </c>
      <c r="BL90" s="67">
        <f t="shared" si="54"/>
        <v>0.93087612737892556</v>
      </c>
      <c r="BM90" s="66">
        <f t="shared" si="13"/>
        <v>1396.4226767039793</v>
      </c>
      <c r="BN90" s="66">
        <f t="shared" si="55"/>
        <v>348.42471998765637</v>
      </c>
      <c r="BO90" s="66">
        <f t="shared" si="56"/>
        <v>1.5772994474676263</v>
      </c>
      <c r="BP90" s="66">
        <f t="shared" si="57"/>
        <v>0.80543404819861875</v>
      </c>
      <c r="BQ90" s="66">
        <f t="shared" si="58"/>
        <v>-0.34671128190551914</v>
      </c>
      <c r="BR90" s="66">
        <f t="shared" si="59"/>
        <v>-7.162906385573603E-2</v>
      </c>
      <c r="BS90" s="67">
        <f t="shared" si="60"/>
        <v>0.7070094252071164</v>
      </c>
      <c r="BT90" s="67">
        <f t="shared" si="61"/>
        <v>0.93087612737929137</v>
      </c>
      <c r="BU90" s="66">
        <f t="shared" si="14"/>
        <v>1396.4226767037767</v>
      </c>
      <c r="BV90" s="66">
        <f t="shared" si="62"/>
        <v>348.42471998765154</v>
      </c>
      <c r="BW90" s="66">
        <f t="shared" si="63"/>
        <v>1.5772994474676363</v>
      </c>
      <c r="BX90" s="66">
        <f t="shared" si="64"/>
        <v>0.8054340481986163</v>
      </c>
      <c r="BY90" s="66">
        <f t="shared" si="65"/>
        <v>-0.34671128190552525</v>
      </c>
      <c r="BZ90" s="66">
        <f t="shared" si="66"/>
        <v>-7.1629063855737307E-2</v>
      </c>
      <c r="CA90" s="67">
        <f t="shared" si="67"/>
        <v>0.70700942520711207</v>
      </c>
      <c r="CB90" s="67">
        <f t="shared" si="68"/>
        <v>0.93087612737929015</v>
      </c>
      <c r="CC90" s="66">
        <f t="shared" si="15"/>
        <v>1396.4226767037767</v>
      </c>
      <c r="CD90" s="66">
        <f t="shared" si="69"/>
        <v>348.42471998765154</v>
      </c>
      <c r="CE90" s="66">
        <f t="shared" si="70"/>
        <v>1.5772994474676363</v>
      </c>
      <c r="CF90" s="66">
        <f t="shared" si="71"/>
        <v>0.8054340481986163</v>
      </c>
      <c r="CG90" s="66">
        <f t="shared" si="72"/>
        <v>-0.34671128190552525</v>
      </c>
      <c r="CH90" s="66">
        <f t="shared" si="73"/>
        <v>-7.1629063855737307E-2</v>
      </c>
      <c r="CI90" s="67">
        <f t="shared" si="74"/>
        <v>0.70700942520711207</v>
      </c>
      <c r="CJ90" s="67">
        <f t="shared" si="75"/>
        <v>0.93087612737929015</v>
      </c>
      <c r="CK90" s="66">
        <f t="shared" si="16"/>
        <v>1396.4226767037767</v>
      </c>
      <c r="CL90" s="66">
        <f t="shared" si="76"/>
        <v>348.42471998765154</v>
      </c>
      <c r="CM90" s="66">
        <f t="shared" si="77"/>
        <v>1.5772994474676363</v>
      </c>
      <c r="CN90" s="66">
        <f t="shared" si="78"/>
        <v>0.8054340481986163</v>
      </c>
      <c r="CO90" s="66">
        <f t="shared" si="79"/>
        <v>-0.34671128190552525</v>
      </c>
      <c r="CP90" s="66">
        <f t="shared" si="80"/>
        <v>-7.1629063855737307E-2</v>
      </c>
      <c r="CQ90" s="67">
        <f t="shared" si="81"/>
        <v>0.70700942520711207</v>
      </c>
      <c r="CR90" s="67">
        <f t="shared" si="82"/>
        <v>0.93087612737929015</v>
      </c>
      <c r="CS90" s="66">
        <f t="shared" si="17"/>
        <v>1396.4226767037767</v>
      </c>
      <c r="CT90" s="66">
        <f t="shared" si="83"/>
        <v>348.42471998765154</v>
      </c>
      <c r="CU90" s="66">
        <f t="shared" si="84"/>
        <v>1.5772994474676363</v>
      </c>
      <c r="CV90" s="66">
        <f t="shared" si="85"/>
        <v>0.8054340481986163</v>
      </c>
      <c r="CW90" s="66">
        <f t="shared" si="86"/>
        <v>-0.34671128190552525</v>
      </c>
      <c r="CX90" s="66">
        <f t="shared" si="87"/>
        <v>-7.1629063855737307E-2</v>
      </c>
      <c r="CY90" s="67">
        <f t="shared" si="88"/>
        <v>0.70700942520711207</v>
      </c>
      <c r="CZ90" s="67">
        <f t="shared" si="89"/>
        <v>0.93087612737929015</v>
      </c>
      <c r="DA90" s="66">
        <f t="shared" si="18"/>
        <v>1396.4226767037767</v>
      </c>
      <c r="DB90" s="66">
        <f t="shared" si="90"/>
        <v>348.42471998765154</v>
      </c>
      <c r="DC90" s="66">
        <f t="shared" si="91"/>
        <v>1.5772994474676363</v>
      </c>
      <c r="DD90" s="66">
        <f t="shared" si="92"/>
        <v>0.8054340481986163</v>
      </c>
      <c r="DE90" s="66">
        <f t="shared" si="93"/>
        <v>-0.34671128190552525</v>
      </c>
      <c r="DF90" s="66">
        <f t="shared" si="94"/>
        <v>-7.1629063855737307E-2</v>
      </c>
      <c r="DG90" s="67">
        <f t="shared" si="95"/>
        <v>0.70700942520711207</v>
      </c>
      <c r="DH90" s="67">
        <f t="shared" si="96"/>
        <v>0.93087612737929015</v>
      </c>
      <c r="DI90" s="66">
        <f t="shared" si="19"/>
        <v>1396.4226767037767</v>
      </c>
      <c r="DJ90" s="66">
        <f t="shared" si="97"/>
        <v>348.42471998765154</v>
      </c>
      <c r="DK90" s="66">
        <f t="shared" si="98"/>
        <v>1.5772994474676363</v>
      </c>
      <c r="DL90" s="66">
        <f t="shared" si="99"/>
        <v>0.8054340481986163</v>
      </c>
      <c r="DM90" s="66">
        <f t="shared" si="100"/>
        <v>-0.34671128190552525</v>
      </c>
      <c r="DN90" s="66">
        <f t="shared" si="101"/>
        <v>-7.1629063855737307E-2</v>
      </c>
      <c r="DO90" s="67">
        <f t="shared" si="102"/>
        <v>0.70700942520711207</v>
      </c>
      <c r="DP90" s="67">
        <f t="shared" si="103"/>
        <v>0.93087612737929015</v>
      </c>
      <c r="DQ90" s="66">
        <f t="shared" si="20"/>
        <v>1396.4226767037767</v>
      </c>
      <c r="DR90" s="66">
        <f t="shared" si="104"/>
        <v>348.42471998765154</v>
      </c>
      <c r="DS90" s="66">
        <f t="shared" si="105"/>
        <v>1.5772994474676363</v>
      </c>
      <c r="DT90" s="66">
        <f t="shared" si="106"/>
        <v>0.8054340481986163</v>
      </c>
      <c r="DU90" s="66">
        <f t="shared" si="107"/>
        <v>-0.34671128190552525</v>
      </c>
      <c r="DV90" s="66">
        <f t="shared" si="108"/>
        <v>-7.1629063855737307E-2</v>
      </c>
      <c r="DW90" s="67">
        <f t="shared" si="109"/>
        <v>0.70700942520711207</v>
      </c>
      <c r="DX90" s="67">
        <f t="shared" si="110"/>
        <v>0.93087612737929015</v>
      </c>
      <c r="DY90" s="66">
        <f t="shared" si="21"/>
        <v>1396.4226767037767</v>
      </c>
      <c r="DZ90" s="66">
        <f t="shared" si="111"/>
        <v>348.42471998765154</v>
      </c>
      <c r="EA90" s="66">
        <f t="shared" si="112"/>
        <v>1.5772994474676363</v>
      </c>
      <c r="EB90" s="66">
        <f t="shared" si="113"/>
        <v>0.8054340481986163</v>
      </c>
      <c r="EC90" s="66">
        <f t="shared" si="114"/>
        <v>-0.34671128190552525</v>
      </c>
      <c r="ED90" s="66">
        <f t="shared" si="115"/>
        <v>-7.1629063855737307E-2</v>
      </c>
      <c r="EE90" s="67">
        <f t="shared" si="116"/>
        <v>0.70700942520711207</v>
      </c>
      <c r="EF90" s="67">
        <f t="shared" si="117"/>
        <v>0.93087612737929015</v>
      </c>
      <c r="EG90" s="66">
        <f t="shared" si="22"/>
        <v>1396.4226767037767</v>
      </c>
      <c r="EH90" s="66">
        <f t="shared" si="118"/>
        <v>348.42471998765154</v>
      </c>
      <c r="EI90" s="66">
        <f t="shared" si="119"/>
        <v>1.5772994474676363</v>
      </c>
      <c r="EJ90" s="66">
        <f t="shared" si="120"/>
        <v>0.8054340481986163</v>
      </c>
      <c r="EK90" s="66">
        <f t="shared" si="121"/>
        <v>-0.34671128190552525</v>
      </c>
      <c r="EL90" s="66">
        <f t="shared" si="122"/>
        <v>-7.1629063855737307E-2</v>
      </c>
      <c r="EM90" s="67">
        <f t="shared" si="123"/>
        <v>0.70700942520711207</v>
      </c>
      <c r="EN90" s="67">
        <f t="shared" si="124"/>
        <v>0.93087612737929015</v>
      </c>
      <c r="EO90" s="66">
        <f t="shared" si="23"/>
        <v>1396.4226767037767</v>
      </c>
      <c r="EP90" s="66">
        <f t="shared" si="125"/>
        <v>348.42471998765154</v>
      </c>
      <c r="EQ90" s="66">
        <f t="shared" si="126"/>
        <v>1.5772994474676363</v>
      </c>
      <c r="ER90" s="66">
        <f t="shared" si="127"/>
        <v>0.8054340481986163</v>
      </c>
      <c r="ES90" s="66">
        <f t="shared" si="128"/>
        <v>-0.34671128190552525</v>
      </c>
      <c r="ET90" s="66">
        <f t="shared" si="129"/>
        <v>-7.1629063855737307E-2</v>
      </c>
      <c r="EU90" s="67">
        <f t="shared" si="130"/>
        <v>0.70700942520711207</v>
      </c>
      <c r="EV90" s="67">
        <f t="shared" si="131"/>
        <v>0.93087612737929015</v>
      </c>
      <c r="EW90" s="66">
        <f t="shared" si="24"/>
        <v>0.26325335168906561</v>
      </c>
      <c r="EX90" s="66">
        <f t="shared" si="132"/>
        <v>75.274719987651565</v>
      </c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</row>
    <row r="91" spans="19:166" x14ac:dyDescent="0.25">
      <c r="S91" s="50">
        <v>0.28999999999999998</v>
      </c>
      <c r="T91" s="66">
        <f t="shared" si="25"/>
        <v>0.28396869899987442</v>
      </c>
      <c r="U91" s="66">
        <f t="shared" si="26"/>
        <v>0.71603130100012558</v>
      </c>
      <c r="V91" s="66">
        <f t="shared" si="27"/>
        <v>0.28396869899987442</v>
      </c>
      <c r="W91" s="66">
        <f t="shared" si="28"/>
        <v>0.71603130100012558</v>
      </c>
      <c r="X91" s="66">
        <f t="shared" si="29"/>
        <v>0.2678045274883219</v>
      </c>
      <c r="Y91" s="66">
        <f t="shared" si="30"/>
        <v>0.73219547251167805</v>
      </c>
      <c r="Z91" s="56">
        <f t="shared" si="7"/>
        <v>343.50810272549489</v>
      </c>
      <c r="AA91" s="66">
        <f t="shared" si="31"/>
        <v>1.5876211952408723</v>
      </c>
      <c r="AB91" s="66">
        <f t="shared" si="32"/>
        <v>0.80294351654286933</v>
      </c>
      <c r="AC91" s="66">
        <f t="shared" si="143"/>
        <v>-0.34079098880990222</v>
      </c>
      <c r="AD91" s="66">
        <f t="shared" si="144"/>
        <v>-7.8009846873828448E-2</v>
      </c>
      <c r="AE91" s="67">
        <f t="shared" si="35"/>
        <v>0.71120754300767086</v>
      </c>
      <c r="AF91" s="67">
        <f t="shared" si="36"/>
        <v>0.92495531858037783</v>
      </c>
      <c r="AG91" s="66">
        <f t="shared" si="9"/>
        <v>1398.8624573189757</v>
      </c>
      <c r="AH91" s="66">
        <f t="shared" si="37"/>
        <v>348.48270362230977</v>
      </c>
      <c r="AI91" s="66">
        <f t="shared" si="38"/>
        <v>1.5771798520800748</v>
      </c>
      <c r="AJ91" s="66">
        <f t="shared" si="39"/>
        <v>0.80546304612859398</v>
      </c>
      <c r="AK91" s="66">
        <f t="shared" si="133"/>
        <v>-0.33485568079524231</v>
      </c>
      <c r="AL91" s="66">
        <f t="shared" si="134"/>
        <v>-7.6307939540865233E-2</v>
      </c>
      <c r="AM91" s="67">
        <f t="shared" si="135"/>
        <v>0.71544133082621619</v>
      </c>
      <c r="AN91" s="67">
        <f t="shared" si="136"/>
        <v>0.926530847141247</v>
      </c>
      <c r="AO91" s="66">
        <f t="shared" si="10"/>
        <v>1397.8137933934663</v>
      </c>
      <c r="AP91" s="66">
        <f t="shared" si="40"/>
        <v>348.45779092357708</v>
      </c>
      <c r="AQ91" s="66">
        <f t="shared" si="41"/>
        <v>1.5772312303126439</v>
      </c>
      <c r="AR91" s="66">
        <f t="shared" si="42"/>
        <v>0.8054505882074513</v>
      </c>
      <c r="AS91" s="66">
        <f t="shared" si="137"/>
        <v>-0.33488493148908427</v>
      </c>
      <c r="AT91" s="66">
        <f t="shared" si="138"/>
        <v>-7.6316296278279128E-2</v>
      </c>
      <c r="AU91" s="67">
        <f t="shared" si="139"/>
        <v>0.71542040397695017</v>
      </c>
      <c r="AV91" s="67">
        <f t="shared" si="140"/>
        <v>0.92652310439860364</v>
      </c>
      <c r="AW91" s="66">
        <f t="shared" si="11"/>
        <v>1397.8185570563915</v>
      </c>
      <c r="AX91" s="66">
        <f t="shared" si="43"/>
        <v>348.45790412532364</v>
      </c>
      <c r="AY91" s="66">
        <f t="shared" si="44"/>
        <v>1.5772309968327642</v>
      </c>
      <c r="AZ91" s="66">
        <f t="shared" si="45"/>
        <v>0.80545064481905959</v>
      </c>
      <c r="BA91" s="66">
        <f t="shared" si="141"/>
        <v>-0.33488479856515246</v>
      </c>
      <c r="BB91" s="66">
        <f t="shared" si="142"/>
        <v>-7.6316258302068507E-2</v>
      </c>
      <c r="BC91" s="67">
        <f t="shared" si="46"/>
        <v>0.71542049907344951</v>
      </c>
      <c r="BD91" s="67">
        <f t="shared" si="47"/>
        <v>0.92652313958444088</v>
      </c>
      <c r="BE91" s="66">
        <f t="shared" si="12"/>
        <v>1397.8185353998454</v>
      </c>
      <c r="BF91" s="66">
        <f t="shared" si="48"/>
        <v>348.45790361068697</v>
      </c>
      <c r="BG91" s="66">
        <f t="shared" si="49"/>
        <v>1.5772309978942078</v>
      </c>
      <c r="BH91" s="66">
        <f t="shared" si="50"/>
        <v>0.80545064456169246</v>
      </c>
      <c r="BI91" s="66">
        <f t="shared" si="51"/>
        <v>-0.33488479916944935</v>
      </c>
      <c r="BJ91" s="66">
        <f t="shared" si="52"/>
        <v>-7.6316258474715959E-2</v>
      </c>
      <c r="BK91" s="67">
        <f t="shared" si="53"/>
        <v>0.71542049864112311</v>
      </c>
      <c r="BL91" s="67">
        <f t="shared" si="54"/>
        <v>0.92652313942447895</v>
      </c>
      <c r="BM91" s="66">
        <f t="shared" si="13"/>
        <v>1397.8185354982998</v>
      </c>
      <c r="BN91" s="66">
        <f t="shared" si="55"/>
        <v>348.45790361302659</v>
      </c>
      <c r="BO91" s="66">
        <f t="shared" si="56"/>
        <v>1.5772309978893826</v>
      </c>
      <c r="BP91" s="66">
        <f t="shared" si="57"/>
        <v>0.80545064456286253</v>
      </c>
      <c r="BQ91" s="66">
        <f t="shared" si="58"/>
        <v>-0.33488479916670227</v>
      </c>
      <c r="BR91" s="66">
        <f t="shared" si="59"/>
        <v>-7.6316258473931087E-2</v>
      </c>
      <c r="BS91" s="67">
        <f t="shared" si="60"/>
        <v>0.71542049864308843</v>
      </c>
      <c r="BT91" s="67">
        <f t="shared" si="61"/>
        <v>0.92652313942520614</v>
      </c>
      <c r="BU91" s="66">
        <f t="shared" si="14"/>
        <v>1397.8185354978505</v>
      </c>
      <c r="BV91" s="66">
        <f t="shared" si="62"/>
        <v>348.4579036130159</v>
      </c>
      <c r="BW91" s="66">
        <f t="shared" si="63"/>
        <v>1.5772309978894044</v>
      </c>
      <c r="BX91" s="66">
        <f t="shared" si="64"/>
        <v>0.8054506445628572</v>
      </c>
      <c r="BY91" s="66">
        <f t="shared" si="65"/>
        <v>-0.33488479916671432</v>
      </c>
      <c r="BZ91" s="66">
        <f t="shared" si="66"/>
        <v>-7.6316258473934695E-2</v>
      </c>
      <c r="CA91" s="67">
        <f t="shared" si="67"/>
        <v>0.71542049864307988</v>
      </c>
      <c r="CB91" s="67">
        <f t="shared" si="68"/>
        <v>0.92652313942520281</v>
      </c>
      <c r="CC91" s="66">
        <f t="shared" si="15"/>
        <v>1397.8185354978516</v>
      </c>
      <c r="CD91" s="66">
        <f t="shared" si="69"/>
        <v>348.4579036130159</v>
      </c>
      <c r="CE91" s="66">
        <f t="shared" si="70"/>
        <v>1.5772309978894044</v>
      </c>
      <c r="CF91" s="66">
        <f t="shared" si="71"/>
        <v>0.8054506445628572</v>
      </c>
      <c r="CG91" s="66">
        <f t="shared" si="72"/>
        <v>-0.33488479916671432</v>
      </c>
      <c r="CH91" s="66">
        <f t="shared" si="73"/>
        <v>-7.6316258473934695E-2</v>
      </c>
      <c r="CI91" s="67">
        <f t="shared" si="74"/>
        <v>0.71542049864307988</v>
      </c>
      <c r="CJ91" s="67">
        <f t="shared" si="75"/>
        <v>0.92652313942520281</v>
      </c>
      <c r="CK91" s="66">
        <f t="shared" si="16"/>
        <v>1397.8185354978516</v>
      </c>
      <c r="CL91" s="66">
        <f t="shared" si="76"/>
        <v>348.4579036130159</v>
      </c>
      <c r="CM91" s="66">
        <f t="shared" si="77"/>
        <v>1.5772309978894044</v>
      </c>
      <c r="CN91" s="66">
        <f t="shared" si="78"/>
        <v>0.8054506445628572</v>
      </c>
      <c r="CO91" s="66">
        <f t="shared" si="79"/>
        <v>-0.33488479916671432</v>
      </c>
      <c r="CP91" s="66">
        <f t="shared" si="80"/>
        <v>-7.6316258473934695E-2</v>
      </c>
      <c r="CQ91" s="67">
        <f t="shared" si="81"/>
        <v>0.71542049864307988</v>
      </c>
      <c r="CR91" s="67">
        <f t="shared" si="82"/>
        <v>0.92652313942520281</v>
      </c>
      <c r="CS91" s="66">
        <f t="shared" si="17"/>
        <v>1397.8185354978516</v>
      </c>
      <c r="CT91" s="66">
        <f t="shared" si="83"/>
        <v>348.4579036130159</v>
      </c>
      <c r="CU91" s="66">
        <f t="shared" si="84"/>
        <v>1.5772309978894044</v>
      </c>
      <c r="CV91" s="66">
        <f t="shared" si="85"/>
        <v>0.8054506445628572</v>
      </c>
      <c r="CW91" s="66">
        <f t="shared" si="86"/>
        <v>-0.33488479916671432</v>
      </c>
      <c r="CX91" s="66">
        <f t="shared" si="87"/>
        <v>-7.6316258473934695E-2</v>
      </c>
      <c r="CY91" s="67">
        <f t="shared" si="88"/>
        <v>0.71542049864307988</v>
      </c>
      <c r="CZ91" s="67">
        <f t="shared" si="89"/>
        <v>0.92652313942520281</v>
      </c>
      <c r="DA91" s="66">
        <f t="shared" si="18"/>
        <v>1397.8185354978516</v>
      </c>
      <c r="DB91" s="66">
        <f t="shared" si="90"/>
        <v>348.4579036130159</v>
      </c>
      <c r="DC91" s="66">
        <f t="shared" si="91"/>
        <v>1.5772309978894044</v>
      </c>
      <c r="DD91" s="66">
        <f t="shared" si="92"/>
        <v>0.8054506445628572</v>
      </c>
      <c r="DE91" s="66">
        <f t="shared" si="93"/>
        <v>-0.33488479916671432</v>
      </c>
      <c r="DF91" s="66">
        <f t="shared" si="94"/>
        <v>-7.6316258473934695E-2</v>
      </c>
      <c r="DG91" s="67">
        <f t="shared" si="95"/>
        <v>0.71542049864307988</v>
      </c>
      <c r="DH91" s="67">
        <f t="shared" si="96"/>
        <v>0.92652313942520281</v>
      </c>
      <c r="DI91" s="66">
        <f t="shared" si="19"/>
        <v>1397.8185354978516</v>
      </c>
      <c r="DJ91" s="66">
        <f t="shared" si="97"/>
        <v>348.4579036130159</v>
      </c>
      <c r="DK91" s="66">
        <f t="shared" si="98"/>
        <v>1.5772309978894044</v>
      </c>
      <c r="DL91" s="66">
        <f t="shared" si="99"/>
        <v>0.8054506445628572</v>
      </c>
      <c r="DM91" s="66">
        <f t="shared" si="100"/>
        <v>-0.33488479916671432</v>
      </c>
      <c r="DN91" s="66">
        <f t="shared" si="101"/>
        <v>-7.6316258473934695E-2</v>
      </c>
      <c r="DO91" s="67">
        <f t="shared" si="102"/>
        <v>0.71542049864307988</v>
      </c>
      <c r="DP91" s="67">
        <f t="shared" si="103"/>
        <v>0.92652313942520281</v>
      </c>
      <c r="DQ91" s="66">
        <f t="shared" si="20"/>
        <v>1397.8185354978516</v>
      </c>
      <c r="DR91" s="66">
        <f t="shared" si="104"/>
        <v>348.4579036130159</v>
      </c>
      <c r="DS91" s="66">
        <f t="shared" si="105"/>
        <v>1.5772309978894044</v>
      </c>
      <c r="DT91" s="66">
        <f t="shared" si="106"/>
        <v>0.8054506445628572</v>
      </c>
      <c r="DU91" s="66">
        <f t="shared" si="107"/>
        <v>-0.33488479916671432</v>
      </c>
      <c r="DV91" s="66">
        <f t="shared" si="108"/>
        <v>-7.6316258473934695E-2</v>
      </c>
      <c r="DW91" s="67">
        <f t="shared" si="109"/>
        <v>0.71542049864307988</v>
      </c>
      <c r="DX91" s="67">
        <f t="shared" si="110"/>
        <v>0.92652313942520281</v>
      </c>
      <c r="DY91" s="66">
        <f t="shared" si="21"/>
        <v>1397.8185354978516</v>
      </c>
      <c r="DZ91" s="66">
        <f t="shared" si="111"/>
        <v>348.4579036130159</v>
      </c>
      <c r="EA91" s="66">
        <f t="shared" si="112"/>
        <v>1.5772309978894044</v>
      </c>
      <c r="EB91" s="66">
        <f t="shared" si="113"/>
        <v>0.8054506445628572</v>
      </c>
      <c r="EC91" s="66">
        <f t="shared" si="114"/>
        <v>-0.33488479916671432</v>
      </c>
      <c r="ED91" s="66">
        <f t="shared" si="115"/>
        <v>-7.6316258473934695E-2</v>
      </c>
      <c r="EE91" s="67">
        <f t="shared" si="116"/>
        <v>0.71542049864307988</v>
      </c>
      <c r="EF91" s="67">
        <f t="shared" si="117"/>
        <v>0.92652313942520281</v>
      </c>
      <c r="EG91" s="66">
        <f t="shared" si="22"/>
        <v>1397.8185354978516</v>
      </c>
      <c r="EH91" s="66">
        <f t="shared" si="118"/>
        <v>348.4579036130159</v>
      </c>
      <c r="EI91" s="66">
        <f t="shared" si="119"/>
        <v>1.5772309978894044</v>
      </c>
      <c r="EJ91" s="66">
        <f t="shared" si="120"/>
        <v>0.8054506445628572</v>
      </c>
      <c r="EK91" s="66">
        <f t="shared" si="121"/>
        <v>-0.33488479916671432</v>
      </c>
      <c r="EL91" s="66">
        <f t="shared" si="122"/>
        <v>-7.6316258473934695E-2</v>
      </c>
      <c r="EM91" s="67">
        <f t="shared" si="123"/>
        <v>0.71542049864307988</v>
      </c>
      <c r="EN91" s="67">
        <f t="shared" si="124"/>
        <v>0.92652313942520281</v>
      </c>
      <c r="EO91" s="66">
        <f t="shared" si="23"/>
        <v>1397.8185354978516</v>
      </c>
      <c r="EP91" s="66">
        <f t="shared" si="125"/>
        <v>348.4579036130159</v>
      </c>
      <c r="EQ91" s="66">
        <f t="shared" si="126"/>
        <v>1.5772309978894044</v>
      </c>
      <c r="ER91" s="66">
        <f t="shared" si="127"/>
        <v>0.8054506445628572</v>
      </c>
      <c r="ES91" s="66">
        <f t="shared" si="128"/>
        <v>-0.33488479916671432</v>
      </c>
      <c r="ET91" s="66">
        <f t="shared" si="129"/>
        <v>-7.6316258473934695E-2</v>
      </c>
      <c r="EU91" s="67">
        <f t="shared" si="130"/>
        <v>0.71542049864307988</v>
      </c>
      <c r="EV91" s="67">
        <f t="shared" si="131"/>
        <v>0.92652313942520281</v>
      </c>
      <c r="EW91" s="66">
        <f t="shared" si="24"/>
        <v>0.27617474029021155</v>
      </c>
      <c r="EX91" s="66">
        <f t="shared" si="132"/>
        <v>75.307903613015924</v>
      </c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</row>
    <row r="92" spans="19:166" x14ac:dyDescent="0.25">
      <c r="S92" s="61">
        <v>0.3</v>
      </c>
      <c r="T92" s="61">
        <f t="shared" si="25"/>
        <v>0.29384679782335699</v>
      </c>
      <c r="U92" s="61">
        <f t="shared" si="26"/>
        <v>0.7061532021766429</v>
      </c>
      <c r="V92" s="61">
        <f t="shared" si="27"/>
        <v>0.29384679782335699</v>
      </c>
      <c r="W92" s="61">
        <f t="shared" si="28"/>
        <v>0.7061532021766429</v>
      </c>
      <c r="X92" s="61">
        <f t="shared" si="29"/>
        <v>0.27733812949640285</v>
      </c>
      <c r="Y92" s="61">
        <f t="shared" si="30"/>
        <v>0.72266187050359709</v>
      </c>
      <c r="Z92" s="64">
        <f t="shared" si="7"/>
        <v>343.44794469820721</v>
      </c>
      <c r="AA92" s="61">
        <f t="shared" si="31"/>
        <v>1.5877497421518934</v>
      </c>
      <c r="AB92" s="61">
        <f t="shared" si="32"/>
        <v>0.80291265012202684</v>
      </c>
      <c r="AC92" s="61">
        <f t="shared" si="143"/>
        <v>-0.32911970502955007</v>
      </c>
      <c r="AD92" s="61">
        <f t="shared" si="144"/>
        <v>-8.2944903102777301E-2</v>
      </c>
      <c r="AE92" s="65">
        <f t="shared" si="35"/>
        <v>0.71955687701427262</v>
      </c>
      <c r="AF92" s="65">
        <f t="shared" si="36"/>
        <v>0.92040185710965783</v>
      </c>
      <c r="AG92" s="61">
        <f t="shared" si="9"/>
        <v>1400.1210726828417</v>
      </c>
      <c r="AH92" s="61">
        <f t="shared" si="37"/>
        <v>348.51258464606298</v>
      </c>
      <c r="AI92" s="61">
        <f t="shared" si="38"/>
        <v>1.5771182394122234</v>
      </c>
      <c r="AJ92" s="61">
        <f t="shared" si="39"/>
        <v>0.80547798643053548</v>
      </c>
      <c r="AK92" s="61">
        <f t="shared" si="133"/>
        <v>-0.32331687635528983</v>
      </c>
      <c r="AL92" s="61">
        <f t="shared" si="134"/>
        <v>-8.1111343329512531E-2</v>
      </c>
      <c r="AM92" s="65">
        <f t="shared" si="135"/>
        <v>0.72374448051511264</v>
      </c>
      <c r="AN92" s="65">
        <f t="shared" si="136"/>
        <v>0.92209101704470797</v>
      </c>
      <c r="AO92" s="61">
        <f t="shared" si="10"/>
        <v>1398.9154917281437</v>
      </c>
      <c r="AP92" s="61">
        <f t="shared" si="40"/>
        <v>348.48396314931006</v>
      </c>
      <c r="AQ92" s="61">
        <f t="shared" si="41"/>
        <v>1.5771772547579404</v>
      </c>
      <c r="AR92" s="61">
        <f t="shared" si="42"/>
        <v>0.80546367592937296</v>
      </c>
      <c r="AS92" s="61">
        <f t="shared" si="137"/>
        <v>-0.32334914136923965</v>
      </c>
      <c r="AT92" s="61">
        <f t="shared" si="138"/>
        <v>-8.1121500278338976E-2</v>
      </c>
      <c r="AU92" s="65">
        <f t="shared" si="139"/>
        <v>0.72372112926606891</v>
      </c>
      <c r="AV92" s="65">
        <f t="shared" si="140"/>
        <v>0.92208165146099752</v>
      </c>
      <c r="AW92" s="61">
        <f t="shared" si="11"/>
        <v>1398.9217272374783</v>
      </c>
      <c r="AX92" s="61">
        <f t="shared" si="43"/>
        <v>348.48411123545793</v>
      </c>
      <c r="AY92" s="61">
        <f t="shared" si="44"/>
        <v>1.5771769493849535</v>
      </c>
      <c r="AZ92" s="61">
        <f t="shared" si="45"/>
        <v>0.80546374997656323</v>
      </c>
      <c r="BA92" s="61">
        <f t="shared" si="141"/>
        <v>-0.32334897441651261</v>
      </c>
      <c r="BB92" s="61">
        <f t="shared" si="142"/>
        <v>-8.1121447720927831E-2</v>
      </c>
      <c r="BC92" s="65">
        <f t="shared" si="46"/>
        <v>0.72372125009329513</v>
      </c>
      <c r="BD92" s="65">
        <f t="shared" si="47"/>
        <v>0.92208169992322331</v>
      </c>
      <c r="BE92" s="61">
        <f t="shared" si="12"/>
        <v>1398.9216949589168</v>
      </c>
      <c r="BF92" s="61">
        <f t="shared" si="48"/>
        <v>348.48411046888066</v>
      </c>
      <c r="BG92" s="61">
        <f t="shared" si="49"/>
        <v>1.5771769509657352</v>
      </c>
      <c r="BH92" s="61">
        <f t="shared" si="50"/>
        <v>0.8054637495932534</v>
      </c>
      <c r="BI92" s="61">
        <f t="shared" si="51"/>
        <v>-0.32334897528075401</v>
      </c>
      <c r="BJ92" s="61">
        <f t="shared" si="52"/>
        <v>-8.1121447992993978E-2</v>
      </c>
      <c r="BK92" s="65">
        <f t="shared" si="53"/>
        <v>0.72372124946782523</v>
      </c>
      <c r="BL92" s="65">
        <f t="shared" si="54"/>
        <v>0.92208169967235609</v>
      </c>
      <c r="BM92" s="61">
        <f t="shared" si="13"/>
        <v>1398.9216951260091</v>
      </c>
      <c r="BN92" s="61">
        <f t="shared" si="55"/>
        <v>348.48411047284901</v>
      </c>
      <c r="BO92" s="61">
        <f t="shared" si="56"/>
        <v>1.5771769509575519</v>
      </c>
      <c r="BP92" s="61">
        <f t="shared" si="57"/>
        <v>0.8054637495952377</v>
      </c>
      <c r="BQ92" s="61">
        <f t="shared" si="58"/>
        <v>-0.3233489752762802</v>
      </c>
      <c r="BR92" s="61">
        <f t="shared" si="59"/>
        <v>-8.1121447991585938E-2</v>
      </c>
      <c r="BS92" s="65">
        <f t="shared" si="60"/>
        <v>0.72372124947106309</v>
      </c>
      <c r="BT92" s="65">
        <f t="shared" si="61"/>
        <v>0.92208169967365439</v>
      </c>
      <c r="BU92" s="61">
        <f t="shared" si="14"/>
        <v>1398.9216951251442</v>
      </c>
      <c r="BV92" s="61">
        <f t="shared" si="62"/>
        <v>348.48411047282843</v>
      </c>
      <c r="BW92" s="61">
        <f t="shared" si="63"/>
        <v>1.5771769509575944</v>
      </c>
      <c r="BX92" s="61">
        <f t="shared" si="64"/>
        <v>0.80546374959522737</v>
      </c>
      <c r="BY92" s="61">
        <f t="shared" si="65"/>
        <v>-0.32334897527630285</v>
      </c>
      <c r="BZ92" s="61">
        <f t="shared" si="66"/>
        <v>-8.1121447991593376E-2</v>
      </c>
      <c r="CA92" s="65">
        <f t="shared" si="67"/>
        <v>0.72372124947104666</v>
      </c>
      <c r="CB92" s="65">
        <f t="shared" si="68"/>
        <v>0.9220816996736475</v>
      </c>
      <c r="CC92" s="61">
        <f t="shared" si="15"/>
        <v>1398.9216951251485</v>
      </c>
      <c r="CD92" s="61">
        <f t="shared" si="69"/>
        <v>348.48411047282855</v>
      </c>
      <c r="CE92" s="61">
        <f t="shared" si="70"/>
        <v>1.5771769509575941</v>
      </c>
      <c r="CF92" s="61">
        <f t="shared" si="71"/>
        <v>0.80546374959522749</v>
      </c>
      <c r="CG92" s="61">
        <f t="shared" si="72"/>
        <v>-0.32334897527630313</v>
      </c>
      <c r="CH92" s="61">
        <f t="shared" si="73"/>
        <v>-8.1121447991593376E-2</v>
      </c>
      <c r="CI92" s="65">
        <f t="shared" si="74"/>
        <v>0.72372124947104643</v>
      </c>
      <c r="CJ92" s="65">
        <f t="shared" si="75"/>
        <v>0.9220816996736475</v>
      </c>
      <c r="CK92" s="61">
        <f t="shared" si="16"/>
        <v>1398.9216951251485</v>
      </c>
      <c r="CL92" s="61">
        <f t="shared" si="76"/>
        <v>348.48411047282855</v>
      </c>
      <c r="CM92" s="61">
        <f t="shared" si="77"/>
        <v>1.5771769509575941</v>
      </c>
      <c r="CN92" s="61">
        <f t="shared" si="78"/>
        <v>0.80546374959522749</v>
      </c>
      <c r="CO92" s="61">
        <f t="shared" si="79"/>
        <v>-0.32334897527630313</v>
      </c>
      <c r="CP92" s="61">
        <f t="shared" si="80"/>
        <v>-8.1121447991593376E-2</v>
      </c>
      <c r="CQ92" s="65">
        <f t="shared" si="81"/>
        <v>0.72372124947104643</v>
      </c>
      <c r="CR92" s="65">
        <f t="shared" si="82"/>
        <v>0.9220816996736475</v>
      </c>
      <c r="CS92" s="61">
        <f t="shared" si="17"/>
        <v>1398.9216951251485</v>
      </c>
      <c r="CT92" s="61">
        <f t="shared" si="83"/>
        <v>348.48411047282855</v>
      </c>
      <c r="CU92" s="61">
        <f t="shared" si="84"/>
        <v>1.5771769509575941</v>
      </c>
      <c r="CV92" s="61">
        <f t="shared" si="85"/>
        <v>0.80546374959522749</v>
      </c>
      <c r="CW92" s="61">
        <f t="shared" si="86"/>
        <v>-0.32334897527630313</v>
      </c>
      <c r="CX92" s="61">
        <f t="shared" si="87"/>
        <v>-8.1121447991593376E-2</v>
      </c>
      <c r="CY92" s="65">
        <f t="shared" si="88"/>
        <v>0.72372124947104643</v>
      </c>
      <c r="CZ92" s="65">
        <f t="shared" si="89"/>
        <v>0.9220816996736475</v>
      </c>
      <c r="DA92" s="61">
        <f t="shared" si="18"/>
        <v>1398.9216951251485</v>
      </c>
      <c r="DB92" s="61">
        <f t="shared" si="90"/>
        <v>348.48411047282855</v>
      </c>
      <c r="DC92" s="61">
        <f t="shared" si="91"/>
        <v>1.5771769509575941</v>
      </c>
      <c r="DD92" s="61">
        <f t="shared" si="92"/>
        <v>0.80546374959522749</v>
      </c>
      <c r="DE92" s="61">
        <f t="shared" si="93"/>
        <v>-0.32334897527630313</v>
      </c>
      <c r="DF92" s="61">
        <f t="shared" si="94"/>
        <v>-8.1121447991593376E-2</v>
      </c>
      <c r="DG92" s="65">
        <f t="shared" si="95"/>
        <v>0.72372124947104643</v>
      </c>
      <c r="DH92" s="65">
        <f t="shared" si="96"/>
        <v>0.9220816996736475</v>
      </c>
      <c r="DI92" s="61">
        <f t="shared" si="19"/>
        <v>1398.9216951251485</v>
      </c>
      <c r="DJ92" s="61">
        <f t="shared" si="97"/>
        <v>348.48411047282855</v>
      </c>
      <c r="DK92" s="61">
        <f t="shared" si="98"/>
        <v>1.5771769509575941</v>
      </c>
      <c r="DL92" s="61">
        <f t="shared" si="99"/>
        <v>0.80546374959522749</v>
      </c>
      <c r="DM92" s="61">
        <f t="shared" si="100"/>
        <v>-0.32334897527630313</v>
      </c>
      <c r="DN92" s="61">
        <f t="shared" si="101"/>
        <v>-8.1121447991593376E-2</v>
      </c>
      <c r="DO92" s="65">
        <f t="shared" si="102"/>
        <v>0.72372124947104643</v>
      </c>
      <c r="DP92" s="65">
        <f t="shared" si="103"/>
        <v>0.9220816996736475</v>
      </c>
      <c r="DQ92" s="61">
        <f t="shared" si="20"/>
        <v>1398.9216951251485</v>
      </c>
      <c r="DR92" s="61">
        <f t="shared" si="104"/>
        <v>348.48411047282855</v>
      </c>
      <c r="DS92" s="61">
        <f t="shared" si="105"/>
        <v>1.5771769509575941</v>
      </c>
      <c r="DT92" s="61">
        <f t="shared" si="106"/>
        <v>0.80546374959522749</v>
      </c>
      <c r="DU92" s="61">
        <f t="shared" si="107"/>
        <v>-0.32334897527630313</v>
      </c>
      <c r="DV92" s="61">
        <f t="shared" si="108"/>
        <v>-8.1121447991593376E-2</v>
      </c>
      <c r="DW92" s="65">
        <f t="shared" si="109"/>
        <v>0.72372124947104643</v>
      </c>
      <c r="DX92" s="65">
        <f t="shared" si="110"/>
        <v>0.9220816996736475</v>
      </c>
      <c r="DY92" s="61">
        <f t="shared" si="21"/>
        <v>1398.9216951251485</v>
      </c>
      <c r="DZ92" s="61">
        <f t="shared" si="111"/>
        <v>348.48411047282855</v>
      </c>
      <c r="EA92" s="61">
        <f t="shared" si="112"/>
        <v>1.5771769509575941</v>
      </c>
      <c r="EB92" s="61">
        <f t="shared" si="113"/>
        <v>0.80546374959522749</v>
      </c>
      <c r="EC92" s="61">
        <f t="shared" si="114"/>
        <v>-0.32334897527630313</v>
      </c>
      <c r="ED92" s="61">
        <f t="shared" si="115"/>
        <v>-8.1121447991593376E-2</v>
      </c>
      <c r="EE92" s="65">
        <f t="shared" si="116"/>
        <v>0.72372124947104643</v>
      </c>
      <c r="EF92" s="65">
        <f t="shared" si="117"/>
        <v>0.9220816996736475</v>
      </c>
      <c r="EG92" s="61">
        <f t="shared" si="22"/>
        <v>1398.9216951251485</v>
      </c>
      <c r="EH92" s="61">
        <f t="shared" si="118"/>
        <v>348.48411047282855</v>
      </c>
      <c r="EI92" s="61">
        <f t="shared" si="119"/>
        <v>1.5771769509575941</v>
      </c>
      <c r="EJ92" s="61">
        <f t="shared" si="120"/>
        <v>0.80546374959522749</v>
      </c>
      <c r="EK92" s="61">
        <f t="shared" si="121"/>
        <v>-0.32334897527630313</v>
      </c>
      <c r="EL92" s="61">
        <f t="shared" si="122"/>
        <v>-8.1121447991593376E-2</v>
      </c>
      <c r="EM92" s="65">
        <f t="shared" si="123"/>
        <v>0.72372124947104643</v>
      </c>
      <c r="EN92" s="65">
        <f t="shared" si="124"/>
        <v>0.9220816996736475</v>
      </c>
      <c r="EO92" s="61">
        <f t="shared" si="23"/>
        <v>1398.9216951251485</v>
      </c>
      <c r="EP92" s="61">
        <f t="shared" si="125"/>
        <v>348.48411047282855</v>
      </c>
      <c r="EQ92" s="61">
        <f t="shared" si="126"/>
        <v>1.5771769509575941</v>
      </c>
      <c r="ER92" s="61">
        <f t="shared" si="127"/>
        <v>0.80546374959522749</v>
      </c>
      <c r="ES92" s="61">
        <f t="shared" si="128"/>
        <v>-0.32334897527630313</v>
      </c>
      <c r="ET92" s="61">
        <f t="shared" si="129"/>
        <v>-8.1121447991593376E-2</v>
      </c>
      <c r="EU92" s="65">
        <f t="shared" si="130"/>
        <v>0.72372124947104643</v>
      </c>
      <c r="EV92" s="65">
        <f t="shared" si="131"/>
        <v>0.9220816996736475</v>
      </c>
      <c r="EW92" s="61">
        <f t="shared" si="24"/>
        <v>0.28924094126576838</v>
      </c>
      <c r="EX92" s="61">
        <f t="shared" si="132"/>
        <v>75.33411047282857</v>
      </c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</row>
    <row r="93" spans="19:166" x14ac:dyDescent="0.25">
      <c r="S93" s="50">
        <v>0.31</v>
      </c>
      <c r="T93" s="66">
        <f t="shared" si="25"/>
        <v>0.30373068709961054</v>
      </c>
      <c r="U93" s="66">
        <f t="shared" si="26"/>
        <v>0.6962693129003894</v>
      </c>
      <c r="V93" s="66">
        <f t="shared" si="27"/>
        <v>0.30373068709961054</v>
      </c>
      <c r="W93" s="66">
        <f t="shared" si="28"/>
        <v>0.6962693129003894</v>
      </c>
      <c r="X93" s="66">
        <f t="shared" si="29"/>
        <v>0.28689232985235863</v>
      </c>
      <c r="Y93" s="66">
        <f t="shared" si="30"/>
        <v>0.71310767014764131</v>
      </c>
      <c r="Z93" s="56">
        <f t="shared" si="7"/>
        <v>343.38778667091958</v>
      </c>
      <c r="AA93" s="66">
        <f t="shared" si="31"/>
        <v>1.5878783445168112</v>
      </c>
      <c r="AB93" s="66">
        <f t="shared" si="32"/>
        <v>0.80288177407339989</v>
      </c>
      <c r="AC93" s="66">
        <f t="shared" si="143"/>
        <v>-0.31772500993658109</v>
      </c>
      <c r="AD93" s="66">
        <f t="shared" si="144"/>
        <v>-8.7998232322465675E-2</v>
      </c>
      <c r="AE93" s="67">
        <f t="shared" si="35"/>
        <v>0.72780289946453947</v>
      </c>
      <c r="AF93" s="67">
        <f t="shared" si="36"/>
        <v>0.91576249549468491</v>
      </c>
      <c r="AG93" s="66">
        <f t="shared" si="9"/>
        <v>1401.0816704461556</v>
      </c>
      <c r="AH93" s="66">
        <f t="shared" si="37"/>
        <v>348.53537615008668</v>
      </c>
      <c r="AI93" s="66">
        <f t="shared" si="38"/>
        <v>1.5770712535785798</v>
      </c>
      <c r="AJ93" s="66">
        <f t="shared" si="39"/>
        <v>0.8054893804865163</v>
      </c>
      <c r="AK93" s="66">
        <f t="shared" si="133"/>
        <v>-0.31206327481313839</v>
      </c>
      <c r="AL93" s="66">
        <f t="shared" si="134"/>
        <v>-8.6030423145220636E-2</v>
      </c>
      <c r="AM93" s="67">
        <f t="shared" si="135"/>
        <v>0.73193521369918024</v>
      </c>
      <c r="AN93" s="67">
        <f t="shared" si="136"/>
        <v>0.91756631554224444</v>
      </c>
      <c r="AO93" s="66">
        <f t="shared" si="10"/>
        <v>1399.7226307600013</v>
      </c>
      <c r="AP93" s="66">
        <f t="shared" si="40"/>
        <v>348.50312745032795</v>
      </c>
      <c r="AQ93" s="66">
        <f t="shared" si="41"/>
        <v>1.5771377381127223</v>
      </c>
      <c r="AR93" s="66">
        <f t="shared" si="42"/>
        <v>0.80547325814625104</v>
      </c>
      <c r="AS93" s="66">
        <f t="shared" si="137"/>
        <v>-0.31209816754049596</v>
      </c>
      <c r="AT93" s="66">
        <f t="shared" si="138"/>
        <v>-8.6042504472820969E-2</v>
      </c>
      <c r="AU93" s="67">
        <f t="shared" si="139"/>
        <v>0.73190967492888648</v>
      </c>
      <c r="AV93" s="67">
        <f t="shared" si="140"/>
        <v>0.91755523018995444</v>
      </c>
      <c r="AW93" s="66">
        <f t="shared" si="11"/>
        <v>1399.7304767678049</v>
      </c>
      <c r="AX93" s="66">
        <f t="shared" si="43"/>
        <v>348.5033136992609</v>
      </c>
      <c r="AY93" s="66">
        <f t="shared" si="44"/>
        <v>1.5771373540949987</v>
      </c>
      <c r="AZ93" s="66">
        <f t="shared" si="45"/>
        <v>0.80547335126675101</v>
      </c>
      <c r="BA93" s="66">
        <f t="shared" si="141"/>
        <v>-0.31209796600070538</v>
      </c>
      <c r="BB93" s="66">
        <f t="shared" si="142"/>
        <v>-8.6042434689641623E-2</v>
      </c>
      <c r="BC93" s="67">
        <f t="shared" si="46"/>
        <v>0.73190982243782399</v>
      </c>
      <c r="BD93" s="67">
        <f t="shared" si="47"/>
        <v>0.9175552942198778</v>
      </c>
      <c r="BE93" s="66">
        <f t="shared" si="12"/>
        <v>1399.7304314306091</v>
      </c>
      <c r="BF93" s="66">
        <f t="shared" si="48"/>
        <v>348.50331262304655</v>
      </c>
      <c r="BG93" s="66">
        <f t="shared" si="49"/>
        <v>1.5771373563139919</v>
      </c>
      <c r="BH93" s="66">
        <f t="shared" si="50"/>
        <v>0.8054733507286671</v>
      </c>
      <c r="BI93" s="66">
        <f t="shared" si="51"/>
        <v>-0.31209796716527588</v>
      </c>
      <c r="BJ93" s="66">
        <f t="shared" si="52"/>
        <v>-8.6042435092874126E-2</v>
      </c>
      <c r="BK93" s="67">
        <f t="shared" si="53"/>
        <v>0.73190982158546336</v>
      </c>
      <c r="BL93" s="67">
        <f t="shared" si="54"/>
        <v>0.91755529384988965</v>
      </c>
      <c r="BM93" s="66">
        <f t="shared" si="13"/>
        <v>1399.7304316925838</v>
      </c>
      <c r="BN93" s="66">
        <f t="shared" si="55"/>
        <v>348.50331262926528</v>
      </c>
      <c r="BO93" s="66">
        <f t="shared" si="56"/>
        <v>1.5771373563011697</v>
      </c>
      <c r="BP93" s="66">
        <f t="shared" si="57"/>
        <v>0.80547335073177628</v>
      </c>
      <c r="BQ93" s="66">
        <f t="shared" si="58"/>
        <v>-0.3120979671585461</v>
      </c>
      <c r="BR93" s="66">
        <f t="shared" si="59"/>
        <v>-8.6042435090543712E-2</v>
      </c>
      <c r="BS93" s="67">
        <f t="shared" si="60"/>
        <v>0.73190982159038898</v>
      </c>
      <c r="BT93" s="67">
        <f t="shared" si="61"/>
        <v>0.91755529385202794</v>
      </c>
      <c r="BU93" s="66">
        <f t="shared" si="14"/>
        <v>1399.7304316910702</v>
      </c>
      <c r="BV93" s="66">
        <f t="shared" si="62"/>
        <v>348.50331262922941</v>
      </c>
      <c r="BW93" s="66">
        <f t="shared" si="63"/>
        <v>1.5771373563012436</v>
      </c>
      <c r="BX93" s="66">
        <f t="shared" si="64"/>
        <v>0.8054733507317583</v>
      </c>
      <c r="BY93" s="66">
        <f t="shared" si="65"/>
        <v>-0.31209796715858495</v>
      </c>
      <c r="BZ93" s="66">
        <f t="shared" si="66"/>
        <v>-8.604243509055759E-2</v>
      </c>
      <c r="CA93" s="67">
        <f t="shared" si="67"/>
        <v>0.73190982159036055</v>
      </c>
      <c r="CB93" s="67">
        <f t="shared" si="68"/>
        <v>0.91755529385201529</v>
      </c>
      <c r="CC93" s="66">
        <f t="shared" si="15"/>
        <v>1399.7304316910777</v>
      </c>
      <c r="CD93" s="66">
        <f t="shared" si="69"/>
        <v>348.50331262922953</v>
      </c>
      <c r="CE93" s="66">
        <f t="shared" si="70"/>
        <v>1.5771373563012434</v>
      </c>
      <c r="CF93" s="66">
        <f t="shared" si="71"/>
        <v>0.80547335073175841</v>
      </c>
      <c r="CG93" s="66">
        <f t="shared" si="72"/>
        <v>-0.31209796715858462</v>
      </c>
      <c r="CH93" s="66">
        <f t="shared" si="73"/>
        <v>-8.6042435090557257E-2</v>
      </c>
      <c r="CI93" s="67">
        <f t="shared" si="74"/>
        <v>0.73190982159036078</v>
      </c>
      <c r="CJ93" s="67">
        <f t="shared" si="75"/>
        <v>0.91755529385201551</v>
      </c>
      <c r="CK93" s="66">
        <f t="shared" si="16"/>
        <v>1399.7304316910772</v>
      </c>
      <c r="CL93" s="66">
        <f t="shared" si="76"/>
        <v>348.50331262922953</v>
      </c>
      <c r="CM93" s="66">
        <f t="shared" si="77"/>
        <v>1.5771373563012434</v>
      </c>
      <c r="CN93" s="66">
        <f t="shared" si="78"/>
        <v>0.80547335073175841</v>
      </c>
      <c r="CO93" s="66">
        <f t="shared" si="79"/>
        <v>-0.31209796715858462</v>
      </c>
      <c r="CP93" s="66">
        <f t="shared" si="80"/>
        <v>-8.6042435090557257E-2</v>
      </c>
      <c r="CQ93" s="67">
        <f t="shared" si="81"/>
        <v>0.73190982159036078</v>
      </c>
      <c r="CR93" s="67">
        <f t="shared" si="82"/>
        <v>0.91755529385201551</v>
      </c>
      <c r="CS93" s="66">
        <f t="shared" si="17"/>
        <v>1399.7304316910772</v>
      </c>
      <c r="CT93" s="66">
        <f t="shared" si="83"/>
        <v>348.50331262922953</v>
      </c>
      <c r="CU93" s="66">
        <f t="shared" si="84"/>
        <v>1.5771373563012434</v>
      </c>
      <c r="CV93" s="66">
        <f t="shared" si="85"/>
        <v>0.80547335073175841</v>
      </c>
      <c r="CW93" s="66">
        <f t="shared" si="86"/>
        <v>-0.31209796715858462</v>
      </c>
      <c r="CX93" s="66">
        <f t="shared" si="87"/>
        <v>-8.6042435090557257E-2</v>
      </c>
      <c r="CY93" s="67">
        <f t="shared" si="88"/>
        <v>0.73190982159036078</v>
      </c>
      <c r="CZ93" s="67">
        <f t="shared" si="89"/>
        <v>0.91755529385201551</v>
      </c>
      <c r="DA93" s="66">
        <f t="shared" si="18"/>
        <v>1399.7304316910772</v>
      </c>
      <c r="DB93" s="66">
        <f t="shared" si="90"/>
        <v>348.50331262922953</v>
      </c>
      <c r="DC93" s="66">
        <f t="shared" si="91"/>
        <v>1.5771373563012434</v>
      </c>
      <c r="DD93" s="66">
        <f t="shared" si="92"/>
        <v>0.80547335073175841</v>
      </c>
      <c r="DE93" s="66">
        <f t="shared" si="93"/>
        <v>-0.31209796715858462</v>
      </c>
      <c r="DF93" s="66">
        <f t="shared" si="94"/>
        <v>-8.6042435090557257E-2</v>
      </c>
      <c r="DG93" s="67">
        <f t="shared" si="95"/>
        <v>0.73190982159036078</v>
      </c>
      <c r="DH93" s="67">
        <f t="shared" si="96"/>
        <v>0.91755529385201551</v>
      </c>
      <c r="DI93" s="66">
        <f t="shared" si="19"/>
        <v>1399.7304316910772</v>
      </c>
      <c r="DJ93" s="66">
        <f t="shared" si="97"/>
        <v>348.50331262922953</v>
      </c>
      <c r="DK93" s="66">
        <f t="shared" si="98"/>
        <v>1.5771373563012434</v>
      </c>
      <c r="DL93" s="66">
        <f t="shared" si="99"/>
        <v>0.80547335073175841</v>
      </c>
      <c r="DM93" s="66">
        <f t="shared" si="100"/>
        <v>-0.31209796715858462</v>
      </c>
      <c r="DN93" s="66">
        <f t="shared" si="101"/>
        <v>-8.6042435090557257E-2</v>
      </c>
      <c r="DO93" s="67">
        <f t="shared" si="102"/>
        <v>0.73190982159036078</v>
      </c>
      <c r="DP93" s="67">
        <f t="shared" si="103"/>
        <v>0.91755529385201551</v>
      </c>
      <c r="DQ93" s="66">
        <f t="shared" si="20"/>
        <v>1399.7304316910772</v>
      </c>
      <c r="DR93" s="66">
        <f t="shared" si="104"/>
        <v>348.50331262922953</v>
      </c>
      <c r="DS93" s="66">
        <f t="shared" si="105"/>
        <v>1.5771373563012434</v>
      </c>
      <c r="DT93" s="66">
        <f t="shared" si="106"/>
        <v>0.80547335073175841</v>
      </c>
      <c r="DU93" s="66">
        <f t="shared" si="107"/>
        <v>-0.31209796715858462</v>
      </c>
      <c r="DV93" s="66">
        <f t="shared" si="108"/>
        <v>-8.6042435090557257E-2</v>
      </c>
      <c r="DW93" s="67">
        <f t="shared" si="109"/>
        <v>0.73190982159036078</v>
      </c>
      <c r="DX93" s="67">
        <f t="shared" si="110"/>
        <v>0.91755529385201551</v>
      </c>
      <c r="DY93" s="66">
        <f t="shared" si="21"/>
        <v>1399.7304316910772</v>
      </c>
      <c r="DZ93" s="66">
        <f t="shared" si="111"/>
        <v>348.50331262922953</v>
      </c>
      <c r="EA93" s="66">
        <f t="shared" si="112"/>
        <v>1.5771373563012434</v>
      </c>
      <c r="EB93" s="66">
        <f t="shared" si="113"/>
        <v>0.80547335073175841</v>
      </c>
      <c r="EC93" s="66">
        <f t="shared" si="114"/>
        <v>-0.31209796715858462</v>
      </c>
      <c r="ED93" s="66">
        <f t="shared" si="115"/>
        <v>-8.6042435090557257E-2</v>
      </c>
      <c r="EE93" s="67">
        <f t="shared" si="116"/>
        <v>0.73190982159036078</v>
      </c>
      <c r="EF93" s="67">
        <f t="shared" si="117"/>
        <v>0.91755529385201551</v>
      </c>
      <c r="EG93" s="66">
        <f t="shared" si="22"/>
        <v>1399.7304316910772</v>
      </c>
      <c r="EH93" s="66">
        <f t="shared" si="118"/>
        <v>348.50331262922953</v>
      </c>
      <c r="EI93" s="66">
        <f t="shared" si="119"/>
        <v>1.5771373563012434</v>
      </c>
      <c r="EJ93" s="66">
        <f t="shared" si="120"/>
        <v>0.80547335073175841</v>
      </c>
      <c r="EK93" s="66">
        <f t="shared" si="121"/>
        <v>-0.31209796715858462</v>
      </c>
      <c r="EL93" s="66">
        <f t="shared" si="122"/>
        <v>-8.6042435090557257E-2</v>
      </c>
      <c r="EM93" s="67">
        <f t="shared" si="123"/>
        <v>0.73190982159036078</v>
      </c>
      <c r="EN93" s="67">
        <f t="shared" si="124"/>
        <v>0.91755529385201551</v>
      </c>
      <c r="EO93" s="66">
        <f t="shared" si="23"/>
        <v>1399.7304316910772</v>
      </c>
      <c r="EP93" s="66">
        <f t="shared" si="125"/>
        <v>348.50331262922953</v>
      </c>
      <c r="EQ93" s="66">
        <f t="shared" si="126"/>
        <v>1.5771373563012434</v>
      </c>
      <c r="ER93" s="66">
        <f t="shared" si="127"/>
        <v>0.80547335073175841</v>
      </c>
      <c r="ES93" s="66">
        <f t="shared" si="128"/>
        <v>-0.31209796715858462</v>
      </c>
      <c r="ET93" s="66">
        <f t="shared" si="129"/>
        <v>-8.6042435090557257E-2</v>
      </c>
      <c r="EU93" s="67">
        <f t="shared" si="130"/>
        <v>0.73190982159036078</v>
      </c>
      <c r="EV93" s="67">
        <f t="shared" si="131"/>
        <v>0.91755529385201551</v>
      </c>
      <c r="EW93" s="66">
        <f t="shared" si="24"/>
        <v>0.30243876454432578</v>
      </c>
      <c r="EX93" s="66">
        <f t="shared" si="132"/>
        <v>75.353312629229549</v>
      </c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</row>
    <row r="94" spans="19:166" x14ac:dyDescent="0.25">
      <c r="S94" s="50">
        <v>0.32</v>
      </c>
      <c r="T94" s="66">
        <f t="shared" si="25"/>
        <v>0.31362037192159492</v>
      </c>
      <c r="U94" s="66">
        <f t="shared" si="26"/>
        <v>0.68637962807840514</v>
      </c>
      <c r="V94" s="66">
        <f t="shared" si="27"/>
        <v>0.31362037192159492</v>
      </c>
      <c r="W94" s="66">
        <f t="shared" si="28"/>
        <v>0.68637962807840514</v>
      </c>
      <c r="X94" s="66">
        <f t="shared" si="29"/>
        <v>0.29646719538572458</v>
      </c>
      <c r="Y94" s="66">
        <f t="shared" si="30"/>
        <v>0.70353280461427536</v>
      </c>
      <c r="Z94" s="56">
        <f t="shared" ref="Z94:Z125" si="145">S94*$V$58+(1-S94)*$V$59</f>
        <v>343.3276286436319</v>
      </c>
      <c r="AA94" s="66">
        <f t="shared" si="31"/>
        <v>1.5880070023710955</v>
      </c>
      <c r="AB94" s="66">
        <f t="shared" si="32"/>
        <v>0.80285088839250596</v>
      </c>
      <c r="AC94" s="66">
        <f t="shared" si="143"/>
        <v>-0.30660228787613591</v>
      </c>
      <c r="AD94" s="66">
        <f t="shared" si="144"/>
        <v>-9.3167275900998103E-2</v>
      </c>
      <c r="AE94" s="67">
        <f t="shared" si="35"/>
        <v>0.73594323625861824</v>
      </c>
      <c r="AF94" s="67">
        <f t="shared" si="36"/>
        <v>0.91104109232984021</v>
      </c>
      <c r="AG94" s="66">
        <f t="shared" ref="AG94:AG125" si="146">$S$58/(S94*AE94+(1-S94)*AF94*EXP($Q$64-$Q$65/(Z94+$Q$66))/EXP($P$64-$P$65/(Z94+$P$66)))</f>
        <v>1401.7421659193567</v>
      </c>
      <c r="AH94" s="66">
        <f t="shared" si="37"/>
        <v>348.55104017688421</v>
      </c>
      <c r="AI94" s="66">
        <f t="shared" si="38"/>
        <v>1.5770389657725661</v>
      </c>
      <c r="AJ94" s="66">
        <f t="shared" si="39"/>
        <v>0.80549721056373802</v>
      </c>
      <c r="AK94" s="66">
        <f t="shared" si="133"/>
        <v>-0.30108917072664332</v>
      </c>
      <c r="AL94" s="66">
        <f t="shared" si="134"/>
        <v>-9.1063057886464127E-2</v>
      </c>
      <c r="AM94" s="67">
        <f t="shared" si="135"/>
        <v>0.74001178241618581</v>
      </c>
      <c r="AN94" s="67">
        <f t="shared" si="136"/>
        <v>0.91296013974728885</v>
      </c>
      <c r="AO94" s="66">
        <f t="shared" ref="AO94:AO125" si="147">$S$58/(S94*AM94+(1-S94)*AN94*EXP($Q$64-$Q$65/(AH94+$Q$66))/EXP($P$64-$P$65/(AH94+$P$66)))</f>
        <v>1400.2342546317823</v>
      </c>
      <c r="AP94" s="66">
        <f t="shared" si="40"/>
        <v>348.51527068333485</v>
      </c>
      <c r="AQ94" s="66">
        <f t="shared" si="41"/>
        <v>1.5771127016188649</v>
      </c>
      <c r="AR94" s="66">
        <f t="shared" si="42"/>
        <v>0.80547932931837696</v>
      </c>
      <c r="AS94" s="66">
        <f t="shared" si="137"/>
        <v>-0.30112630476271729</v>
      </c>
      <c r="AT94" s="66">
        <f t="shared" si="138"/>
        <v>-9.1077176248132663E-2</v>
      </c>
      <c r="AU94" s="67">
        <f t="shared" si="139"/>
        <v>0.7399843033021708</v>
      </c>
      <c r="AV94" s="67">
        <f t="shared" si="140"/>
        <v>0.91294725033683577</v>
      </c>
      <c r="AW94" s="66">
        <f t="shared" ref="AW94:AW125" si="148">$S$58/(S94*AU94+(1-S94)*AV94*EXP($Q$64-$Q$65/(AP94+$Q$66))/EXP($P$64-$P$65/(AP94+$P$66)))</f>
        <v>1400.2438221493526</v>
      </c>
      <c r="AX94" s="66">
        <f t="shared" si="43"/>
        <v>348.51549773210087</v>
      </c>
      <c r="AY94" s="66">
        <f t="shared" si="44"/>
        <v>1.5771122335180465</v>
      </c>
      <c r="AZ94" s="66">
        <f t="shared" si="45"/>
        <v>0.80547944283085782</v>
      </c>
      <c r="BA94" s="66">
        <f t="shared" si="141"/>
        <v>-0.30112606902593897</v>
      </c>
      <c r="BB94" s="66">
        <f t="shared" si="142"/>
        <v>-9.1077086618661873E-2</v>
      </c>
      <c r="BC94" s="67">
        <f t="shared" si="46"/>
        <v>0.73998447774370701</v>
      </c>
      <c r="BD94" s="67">
        <f t="shared" si="47"/>
        <v>0.9129473321638184</v>
      </c>
      <c r="BE94" s="66">
        <f t="shared" ref="BE94:BE125" si="149">$S$58/(S94*BC94+(1-S94)*BD94*EXP($Q$64-$Q$65/(AX94+$Q$66))/EXP($P$64-$P$65/(AX94+$P$66)))</f>
        <v>1400.2437613870986</v>
      </c>
      <c r="BF94" s="66">
        <f t="shared" si="48"/>
        <v>348.51549629014301</v>
      </c>
      <c r="BG94" s="66">
        <f t="shared" si="49"/>
        <v>1.5771122364908929</v>
      </c>
      <c r="BH94" s="66">
        <f t="shared" si="50"/>
        <v>0.80547944210995492</v>
      </c>
      <c r="BI94" s="66">
        <f t="shared" si="51"/>
        <v>-0.30112607052307178</v>
      </c>
      <c r="BJ94" s="66">
        <f t="shared" si="52"/>
        <v>-9.1077087187887207E-2</v>
      </c>
      <c r="BK94" s="67">
        <f t="shared" si="53"/>
        <v>0.73998447663585198</v>
      </c>
      <c r="BL94" s="67">
        <f t="shared" si="54"/>
        <v>0.91294733164414565</v>
      </c>
      <c r="BM94" s="66">
        <f t="shared" ref="BM94:BM125" si="150">$S$58/(S94*BK94+(1-S94)*BL94*EXP($Q$64-$Q$65/(BF94+$Q$66))/EXP($P$64-$P$65/(BF94+$P$66)))</f>
        <v>1400.2437617729881</v>
      </c>
      <c r="BN94" s="66">
        <f t="shared" si="55"/>
        <v>348.51549629930059</v>
      </c>
      <c r="BO94" s="66">
        <f t="shared" si="56"/>
        <v>1.5771122364720132</v>
      </c>
      <c r="BP94" s="66">
        <f t="shared" si="57"/>
        <v>0.80547944211453326</v>
      </c>
      <c r="BQ94" s="66">
        <f t="shared" si="58"/>
        <v>-0.3011260705135646</v>
      </c>
      <c r="BR94" s="66">
        <f t="shared" si="59"/>
        <v>-9.1077087184272154E-2</v>
      </c>
      <c r="BS94" s="67">
        <f t="shared" si="60"/>
        <v>0.73998447664288713</v>
      </c>
      <c r="BT94" s="67">
        <f t="shared" si="61"/>
        <v>0.91294733164744601</v>
      </c>
      <c r="BU94" s="66">
        <f t="shared" ref="BU94:BU125" si="151">$S$58/(S94*BS94+(1-S94)*BT94*EXP($Q$64-$Q$65/(BN94+$Q$66))/EXP($P$64-$P$65/(BN94+$P$66)))</f>
        <v>1400.2437617705377</v>
      </c>
      <c r="BV94" s="66">
        <f t="shared" si="62"/>
        <v>348.51549629924244</v>
      </c>
      <c r="BW94" s="66">
        <f t="shared" si="63"/>
        <v>1.5771122364721328</v>
      </c>
      <c r="BX94" s="66">
        <f t="shared" si="64"/>
        <v>0.80547944211450417</v>
      </c>
      <c r="BY94" s="66">
        <f t="shared" si="65"/>
        <v>-0.30112607051362494</v>
      </c>
      <c r="BZ94" s="66">
        <f t="shared" si="66"/>
        <v>-9.107708718429447E-2</v>
      </c>
      <c r="CA94" s="67">
        <f t="shared" si="67"/>
        <v>0.7399844766428425</v>
      </c>
      <c r="CB94" s="67">
        <f t="shared" si="68"/>
        <v>0.91294733164742559</v>
      </c>
      <c r="CC94" s="66">
        <f t="shared" ref="CC94:CC125" si="152">$S$58/(S94*CA94+(1-S94)*CB94*EXP($Q$64-$Q$65/(BV94+$Q$66))/EXP($P$64-$P$65/(BV94+$P$66)))</f>
        <v>1400.243761770555</v>
      </c>
      <c r="CD94" s="66">
        <f t="shared" si="69"/>
        <v>348.51549629924284</v>
      </c>
      <c r="CE94" s="66">
        <f t="shared" si="70"/>
        <v>1.5771122364721322</v>
      </c>
      <c r="CF94" s="66">
        <f t="shared" si="71"/>
        <v>0.8054794421145044</v>
      </c>
      <c r="CG94" s="66">
        <f t="shared" si="72"/>
        <v>-0.30112607051362383</v>
      </c>
      <c r="CH94" s="66">
        <f t="shared" si="73"/>
        <v>-9.1077087184294969E-2</v>
      </c>
      <c r="CI94" s="67">
        <f t="shared" si="74"/>
        <v>0.73998447664284328</v>
      </c>
      <c r="CJ94" s="67">
        <f t="shared" si="75"/>
        <v>0.91294733164742514</v>
      </c>
      <c r="CK94" s="66">
        <f t="shared" ref="CK94:CK125" si="153">$S$58/(S94*CI94+(1-S94)*CJ94*EXP($Q$64-$Q$65/(CD94+$Q$66))/EXP($P$64-$P$65/(CD94+$P$66)))</f>
        <v>1400.2437617705534</v>
      </c>
      <c r="CL94" s="66">
        <f t="shared" si="76"/>
        <v>348.51549629924284</v>
      </c>
      <c r="CM94" s="66">
        <f t="shared" si="77"/>
        <v>1.5771122364721322</v>
      </c>
      <c r="CN94" s="66">
        <f t="shared" si="78"/>
        <v>0.8054794421145044</v>
      </c>
      <c r="CO94" s="66">
        <f t="shared" si="79"/>
        <v>-0.30112607051362383</v>
      </c>
      <c r="CP94" s="66">
        <f t="shared" si="80"/>
        <v>-9.1077087184294969E-2</v>
      </c>
      <c r="CQ94" s="67">
        <f t="shared" si="81"/>
        <v>0.73998447664284328</v>
      </c>
      <c r="CR94" s="67">
        <f t="shared" si="82"/>
        <v>0.91294733164742514</v>
      </c>
      <c r="CS94" s="66">
        <f t="shared" ref="CS94:CS125" si="154">$S$58/(S94*CQ94+(1-S94)*CR94*EXP($Q$64-$Q$65/(CL94+$Q$66))/EXP($P$64-$P$65/(CL94+$P$66)))</f>
        <v>1400.2437617705534</v>
      </c>
      <c r="CT94" s="66">
        <f t="shared" si="83"/>
        <v>348.51549629924284</v>
      </c>
      <c r="CU94" s="66">
        <f t="shared" si="84"/>
        <v>1.5771122364721322</v>
      </c>
      <c r="CV94" s="66">
        <f t="shared" si="85"/>
        <v>0.8054794421145044</v>
      </c>
      <c r="CW94" s="66">
        <f t="shared" si="86"/>
        <v>-0.30112607051362383</v>
      </c>
      <c r="CX94" s="66">
        <f t="shared" si="87"/>
        <v>-9.1077087184294969E-2</v>
      </c>
      <c r="CY94" s="67">
        <f t="shared" si="88"/>
        <v>0.73998447664284328</v>
      </c>
      <c r="CZ94" s="67">
        <f t="shared" si="89"/>
        <v>0.91294733164742514</v>
      </c>
      <c r="DA94" s="66">
        <f t="shared" ref="DA94:DA125" si="155">$S$58/(S94*CY94+(1-S94)*CZ94*EXP($Q$64-$Q$65/(CT94+$Q$66))/EXP($P$64-$P$65/(CT94+$P$66)))</f>
        <v>1400.2437617705534</v>
      </c>
      <c r="DB94" s="66">
        <f t="shared" si="90"/>
        <v>348.51549629924284</v>
      </c>
      <c r="DC94" s="66">
        <f t="shared" si="91"/>
        <v>1.5771122364721322</v>
      </c>
      <c r="DD94" s="66">
        <f t="shared" si="92"/>
        <v>0.8054794421145044</v>
      </c>
      <c r="DE94" s="66">
        <f t="shared" si="93"/>
        <v>-0.30112607051362383</v>
      </c>
      <c r="DF94" s="66">
        <f t="shared" si="94"/>
        <v>-9.1077087184294969E-2</v>
      </c>
      <c r="DG94" s="67">
        <f t="shared" si="95"/>
        <v>0.73998447664284328</v>
      </c>
      <c r="DH94" s="67">
        <f t="shared" si="96"/>
        <v>0.91294733164742514</v>
      </c>
      <c r="DI94" s="66">
        <f t="shared" ref="DI94:DI125" si="156">$S$58/(S94*DG94+(1-S94)*DH94*EXP($Q$64-$Q$65/(DB94+$Q$66))/EXP($P$64-$P$65/(DB94+$P$66)))</f>
        <v>1400.2437617705534</v>
      </c>
      <c r="DJ94" s="66">
        <f t="shared" si="97"/>
        <v>348.51549629924284</v>
      </c>
      <c r="DK94" s="66">
        <f t="shared" si="98"/>
        <v>1.5771122364721322</v>
      </c>
      <c r="DL94" s="66">
        <f t="shared" si="99"/>
        <v>0.8054794421145044</v>
      </c>
      <c r="DM94" s="66">
        <f t="shared" si="100"/>
        <v>-0.30112607051362383</v>
      </c>
      <c r="DN94" s="66">
        <f t="shared" si="101"/>
        <v>-9.1077087184294969E-2</v>
      </c>
      <c r="DO94" s="67">
        <f t="shared" si="102"/>
        <v>0.73998447664284328</v>
      </c>
      <c r="DP94" s="67">
        <f t="shared" si="103"/>
        <v>0.91294733164742514</v>
      </c>
      <c r="DQ94" s="66">
        <f t="shared" ref="DQ94:DQ125" si="157">$S$58/(S94*DO94+(1-S94)*DP94*EXP($Q$64-$Q$65/(DJ94+$Q$66))/EXP($P$64-$P$65/(DJ94+$P$66)))</f>
        <v>1400.2437617705534</v>
      </c>
      <c r="DR94" s="66">
        <f t="shared" si="104"/>
        <v>348.51549629924284</v>
      </c>
      <c r="DS94" s="66">
        <f t="shared" si="105"/>
        <v>1.5771122364721322</v>
      </c>
      <c r="DT94" s="66">
        <f t="shared" si="106"/>
        <v>0.8054794421145044</v>
      </c>
      <c r="DU94" s="66">
        <f t="shared" si="107"/>
        <v>-0.30112607051362383</v>
      </c>
      <c r="DV94" s="66">
        <f t="shared" si="108"/>
        <v>-9.1077087184294969E-2</v>
      </c>
      <c r="DW94" s="67">
        <f t="shared" si="109"/>
        <v>0.73998447664284328</v>
      </c>
      <c r="DX94" s="67">
        <f t="shared" si="110"/>
        <v>0.91294733164742514</v>
      </c>
      <c r="DY94" s="66">
        <f t="shared" ref="DY94:DY125" si="158">$S$58/(S94*DW94+(1-S94)*DX94*EXP($Q$64-$Q$65/(DR94+$Q$66))/EXP($P$64-$P$65/(DR94+$P$66)))</f>
        <v>1400.2437617705534</v>
      </c>
      <c r="DZ94" s="66">
        <f t="shared" si="111"/>
        <v>348.51549629924284</v>
      </c>
      <c r="EA94" s="66">
        <f t="shared" si="112"/>
        <v>1.5771122364721322</v>
      </c>
      <c r="EB94" s="66">
        <f t="shared" si="113"/>
        <v>0.8054794421145044</v>
      </c>
      <c r="EC94" s="66">
        <f t="shared" si="114"/>
        <v>-0.30112607051362383</v>
      </c>
      <c r="ED94" s="66">
        <f t="shared" si="115"/>
        <v>-9.1077087184294969E-2</v>
      </c>
      <c r="EE94" s="67">
        <f t="shared" si="116"/>
        <v>0.73998447664284328</v>
      </c>
      <c r="EF94" s="67">
        <f t="shared" si="117"/>
        <v>0.91294733164742514</v>
      </c>
      <c r="EG94" s="66">
        <f t="shared" ref="EG94:EG125" si="159">$S$58/(S94*EE94+(1-S94)*EF94*EXP($Q$64-$Q$65/(DZ94+$Q$66))/EXP($P$64-$P$65/(DZ94+$P$66)))</f>
        <v>1400.2437617705534</v>
      </c>
      <c r="EH94" s="66">
        <f t="shared" si="118"/>
        <v>348.51549629924284</v>
      </c>
      <c r="EI94" s="66">
        <f t="shared" si="119"/>
        <v>1.5771122364721322</v>
      </c>
      <c r="EJ94" s="66">
        <f t="shared" si="120"/>
        <v>0.8054794421145044</v>
      </c>
      <c r="EK94" s="66">
        <f t="shared" si="121"/>
        <v>-0.30112607051362383</v>
      </c>
      <c r="EL94" s="66">
        <f t="shared" si="122"/>
        <v>-9.1077087184294969E-2</v>
      </c>
      <c r="EM94" s="67">
        <f t="shared" si="123"/>
        <v>0.73998447664284328</v>
      </c>
      <c r="EN94" s="67">
        <f t="shared" si="124"/>
        <v>0.91294733164742514</v>
      </c>
      <c r="EO94" s="66">
        <f t="shared" ref="EO94:EO125" si="160">$S$58/(S94*EM94+(1-S94)*EN94*EXP($Q$64-$Q$65/(EH94+$Q$66))/EXP($P$64-$P$65/(EH94+$P$66)))</f>
        <v>1400.2437617705534</v>
      </c>
      <c r="EP94" s="66">
        <f t="shared" si="125"/>
        <v>348.51549629924284</v>
      </c>
      <c r="EQ94" s="66">
        <f t="shared" si="126"/>
        <v>1.5771122364721322</v>
      </c>
      <c r="ER94" s="66">
        <f t="shared" si="127"/>
        <v>0.8054794421145044</v>
      </c>
      <c r="ES94" s="66">
        <f t="shared" si="128"/>
        <v>-0.30112607051362383</v>
      </c>
      <c r="ET94" s="66">
        <f t="shared" si="129"/>
        <v>-9.1077087184294969E-2</v>
      </c>
      <c r="EU94" s="67">
        <f t="shared" si="130"/>
        <v>0.73998447664284328</v>
      </c>
      <c r="EV94" s="67">
        <f t="shared" si="131"/>
        <v>0.91294733164742514</v>
      </c>
      <c r="EW94" s="66">
        <f t="shared" ref="EW94:EW125" si="161">S94*EU94*EXP($P$64-$P$65/(EP94+$P$66))/$S$58</f>
        <v>0.31575483959274242</v>
      </c>
      <c r="EX94" s="66">
        <f t="shared" si="132"/>
        <v>75.365496299242864</v>
      </c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</row>
    <row r="95" spans="19:166" x14ac:dyDescent="0.25">
      <c r="S95" s="50">
        <v>0.33</v>
      </c>
      <c r="T95" s="66">
        <f t="shared" si="25"/>
        <v>0.32351585738824418</v>
      </c>
      <c r="U95" s="66">
        <f t="shared" si="26"/>
        <v>0.67648414261175593</v>
      </c>
      <c r="V95" s="66">
        <f t="shared" si="27"/>
        <v>0.32351585738824418</v>
      </c>
      <c r="W95" s="66">
        <f t="shared" si="28"/>
        <v>0.67648414261175593</v>
      </c>
      <c r="X95" s="66">
        <f t="shared" si="29"/>
        <v>0.30606279321544566</v>
      </c>
      <c r="Y95" s="66">
        <f t="shared" si="30"/>
        <v>0.69393720678455428</v>
      </c>
      <c r="Z95" s="56">
        <f t="shared" si="145"/>
        <v>343.26747061634427</v>
      </c>
      <c r="AA95" s="66">
        <f t="shared" si="31"/>
        <v>1.5881357157502445</v>
      </c>
      <c r="AB95" s="66">
        <f t="shared" si="32"/>
        <v>0.80281999307485974</v>
      </c>
      <c r="AC95" s="66">
        <f t="shared" si="143"/>
        <v>-0.29574700961730599</v>
      </c>
      <c r="AD95" s="66">
        <f t="shared" si="144"/>
        <v>-9.8449525984018127E-2</v>
      </c>
      <c r="AE95" s="67">
        <f t="shared" si="35"/>
        <v>0.74397562289097985</v>
      </c>
      <c r="AF95" s="67">
        <f t="shared" si="36"/>
        <v>0.90624143310448591</v>
      </c>
      <c r="AG95" s="66">
        <f t="shared" si="146"/>
        <v>1402.1012793738032</v>
      </c>
      <c r="AH95" s="66">
        <f t="shared" si="37"/>
        <v>348.55955431857092</v>
      </c>
      <c r="AI95" s="66">
        <f t="shared" si="38"/>
        <v>1.5770214173128676</v>
      </c>
      <c r="AJ95" s="66">
        <f t="shared" si="39"/>
        <v>0.80550146631888153</v>
      </c>
      <c r="AK95" s="66">
        <f t="shared" si="133"/>
        <v>-0.29038899148108904</v>
      </c>
      <c r="AL95" s="66">
        <f t="shared" si="134"/>
        <v>-9.6207189209575494E-2</v>
      </c>
      <c r="AM95" s="67">
        <f t="shared" si="135"/>
        <v>0.7479725560293442</v>
      </c>
      <c r="AN95" s="67">
        <f t="shared" si="136"/>
        <v>0.90827581162492732</v>
      </c>
      <c r="AO95" s="66">
        <f t="shared" si="147"/>
        <v>1400.4501367133325</v>
      </c>
      <c r="AP95" s="66">
        <f t="shared" si="40"/>
        <v>348.52039352913374</v>
      </c>
      <c r="AQ95" s="66">
        <f t="shared" si="41"/>
        <v>1.5771021401567031</v>
      </c>
      <c r="AR95" s="66">
        <f t="shared" si="42"/>
        <v>0.805481890440645</v>
      </c>
      <c r="AS95" s="66">
        <f t="shared" si="137"/>
        <v>-0.29042798523521163</v>
      </c>
      <c r="AT95" s="66">
        <f t="shared" si="138"/>
        <v>-9.6223444127516267E-2</v>
      </c>
      <c r="AU95" s="67">
        <f t="shared" si="139"/>
        <v>0.74794339034004742</v>
      </c>
      <c r="AV95" s="67">
        <f t="shared" si="140"/>
        <v>0.90826104779613448</v>
      </c>
      <c r="AW95" s="66">
        <f t="shared" si="148"/>
        <v>1400.4615075511008</v>
      </c>
      <c r="AX95" s="66">
        <f t="shared" si="43"/>
        <v>348.52066333997948</v>
      </c>
      <c r="AY95" s="66">
        <f t="shared" si="44"/>
        <v>1.5771015839145257</v>
      </c>
      <c r="AZ95" s="66">
        <f t="shared" si="45"/>
        <v>0.80548202532837276</v>
      </c>
      <c r="BA95" s="66">
        <f t="shared" si="141"/>
        <v>-0.29042771654233651</v>
      </c>
      <c r="BB95" s="66">
        <f t="shared" si="142"/>
        <v>-9.6223332117123472E-2</v>
      </c>
      <c r="BC95" s="67">
        <f t="shared" si="46"/>
        <v>0.74794359130713439</v>
      </c>
      <c r="BD95" s="67">
        <f t="shared" si="47"/>
        <v>0.90826114953081694</v>
      </c>
      <c r="BE95" s="66">
        <f t="shared" si="149"/>
        <v>1400.4614291662235</v>
      </c>
      <c r="BF95" s="66">
        <f t="shared" si="48"/>
        <v>348.52066148004417</v>
      </c>
      <c r="BG95" s="66">
        <f t="shared" si="49"/>
        <v>1.5771015877489658</v>
      </c>
      <c r="BH95" s="66">
        <f t="shared" si="50"/>
        <v>0.80548202439852767</v>
      </c>
      <c r="BI95" s="66">
        <f t="shared" si="51"/>
        <v>-0.29042771839456349</v>
      </c>
      <c r="BJ95" s="66">
        <f t="shared" si="52"/>
        <v>-9.6223332889263824E-2</v>
      </c>
      <c r="BK95" s="67">
        <f t="shared" si="53"/>
        <v>0.74794358992177312</v>
      </c>
      <c r="BL95" s="67">
        <f t="shared" si="54"/>
        <v>0.90826114882951181</v>
      </c>
      <c r="BM95" s="66">
        <f t="shared" si="150"/>
        <v>1400.4614297065666</v>
      </c>
      <c r="BN95" s="66">
        <f t="shared" si="55"/>
        <v>348.52066149286554</v>
      </c>
      <c r="BO95" s="66">
        <f t="shared" si="56"/>
        <v>1.5771015877225332</v>
      </c>
      <c r="BP95" s="66">
        <f t="shared" si="57"/>
        <v>0.80548202440493755</v>
      </c>
      <c r="BQ95" s="66">
        <f t="shared" si="58"/>
        <v>-0.29042771838179537</v>
      </c>
      <c r="BR95" s="66">
        <f t="shared" si="59"/>
        <v>-9.6223332883941082E-2</v>
      </c>
      <c r="BS95" s="67">
        <f t="shared" si="60"/>
        <v>0.74794358993132293</v>
      </c>
      <c r="BT95" s="67">
        <f t="shared" si="61"/>
        <v>0.90826114883434628</v>
      </c>
      <c r="BU95" s="66">
        <f t="shared" si="151"/>
        <v>1400.4614297028411</v>
      </c>
      <c r="BV95" s="66">
        <f t="shared" si="62"/>
        <v>348.52066149277715</v>
      </c>
      <c r="BW95" s="66">
        <f t="shared" si="63"/>
        <v>1.5771015877227152</v>
      </c>
      <c r="BX95" s="66">
        <f t="shared" si="64"/>
        <v>0.80548202440489336</v>
      </c>
      <c r="BY95" s="66">
        <f t="shared" si="65"/>
        <v>-0.29042771838188342</v>
      </c>
      <c r="BZ95" s="66">
        <f t="shared" si="66"/>
        <v>-9.6223332883977497E-2</v>
      </c>
      <c r="CA95" s="67">
        <f t="shared" si="67"/>
        <v>0.74794358993125709</v>
      </c>
      <c r="CB95" s="67">
        <f t="shared" si="68"/>
        <v>0.90826114883431319</v>
      </c>
      <c r="CC95" s="66">
        <f t="shared" si="152"/>
        <v>1400.4614297028675</v>
      </c>
      <c r="CD95" s="66">
        <f t="shared" si="69"/>
        <v>348.52066149277778</v>
      </c>
      <c r="CE95" s="66">
        <f t="shared" si="70"/>
        <v>1.5771015877227141</v>
      </c>
      <c r="CF95" s="66">
        <f t="shared" si="71"/>
        <v>0.80548202440489369</v>
      </c>
      <c r="CG95" s="66">
        <f t="shared" si="72"/>
        <v>-0.29042771838188303</v>
      </c>
      <c r="CH95" s="66">
        <f t="shared" si="73"/>
        <v>-9.6223332883977164E-2</v>
      </c>
      <c r="CI95" s="67">
        <f t="shared" si="74"/>
        <v>0.74794358993125742</v>
      </c>
      <c r="CJ95" s="67">
        <f t="shared" si="75"/>
        <v>0.90826114883431353</v>
      </c>
      <c r="CK95" s="66">
        <f t="shared" si="153"/>
        <v>1400.4614297028668</v>
      </c>
      <c r="CL95" s="66">
        <f t="shared" si="76"/>
        <v>348.52066149277778</v>
      </c>
      <c r="CM95" s="66">
        <f t="shared" si="77"/>
        <v>1.5771015877227141</v>
      </c>
      <c r="CN95" s="66">
        <f t="shared" si="78"/>
        <v>0.80548202440489369</v>
      </c>
      <c r="CO95" s="66">
        <f t="shared" si="79"/>
        <v>-0.29042771838188303</v>
      </c>
      <c r="CP95" s="66">
        <f t="shared" si="80"/>
        <v>-9.6223332883977164E-2</v>
      </c>
      <c r="CQ95" s="67">
        <f t="shared" si="81"/>
        <v>0.74794358993125742</v>
      </c>
      <c r="CR95" s="67">
        <f t="shared" si="82"/>
        <v>0.90826114883431353</v>
      </c>
      <c r="CS95" s="66">
        <f t="shared" si="154"/>
        <v>1400.4614297028668</v>
      </c>
      <c r="CT95" s="66">
        <f t="shared" si="83"/>
        <v>348.52066149277778</v>
      </c>
      <c r="CU95" s="66">
        <f t="shared" si="84"/>
        <v>1.5771015877227141</v>
      </c>
      <c r="CV95" s="66">
        <f t="shared" si="85"/>
        <v>0.80548202440489369</v>
      </c>
      <c r="CW95" s="66">
        <f t="shared" si="86"/>
        <v>-0.29042771838188303</v>
      </c>
      <c r="CX95" s="66">
        <f t="shared" si="87"/>
        <v>-9.6223332883977164E-2</v>
      </c>
      <c r="CY95" s="67">
        <f t="shared" si="88"/>
        <v>0.74794358993125742</v>
      </c>
      <c r="CZ95" s="67">
        <f t="shared" si="89"/>
        <v>0.90826114883431353</v>
      </c>
      <c r="DA95" s="66">
        <f t="shared" si="155"/>
        <v>1400.4614297028668</v>
      </c>
      <c r="DB95" s="66">
        <f t="shared" si="90"/>
        <v>348.52066149277778</v>
      </c>
      <c r="DC95" s="66">
        <f t="shared" si="91"/>
        <v>1.5771015877227141</v>
      </c>
      <c r="DD95" s="66">
        <f t="shared" si="92"/>
        <v>0.80548202440489369</v>
      </c>
      <c r="DE95" s="66">
        <f t="shared" si="93"/>
        <v>-0.29042771838188303</v>
      </c>
      <c r="DF95" s="66">
        <f t="shared" si="94"/>
        <v>-9.6223332883977164E-2</v>
      </c>
      <c r="DG95" s="67">
        <f t="shared" si="95"/>
        <v>0.74794358993125742</v>
      </c>
      <c r="DH95" s="67">
        <f t="shared" si="96"/>
        <v>0.90826114883431353</v>
      </c>
      <c r="DI95" s="66">
        <f t="shared" si="156"/>
        <v>1400.4614297028668</v>
      </c>
      <c r="DJ95" s="66">
        <f t="shared" si="97"/>
        <v>348.52066149277778</v>
      </c>
      <c r="DK95" s="66">
        <f t="shared" si="98"/>
        <v>1.5771015877227141</v>
      </c>
      <c r="DL95" s="66">
        <f t="shared" si="99"/>
        <v>0.80548202440489369</v>
      </c>
      <c r="DM95" s="66">
        <f t="shared" si="100"/>
        <v>-0.29042771838188303</v>
      </c>
      <c r="DN95" s="66">
        <f t="shared" si="101"/>
        <v>-9.6223332883977164E-2</v>
      </c>
      <c r="DO95" s="67">
        <f t="shared" si="102"/>
        <v>0.74794358993125742</v>
      </c>
      <c r="DP95" s="67">
        <f t="shared" si="103"/>
        <v>0.90826114883431353</v>
      </c>
      <c r="DQ95" s="66">
        <f t="shared" si="157"/>
        <v>1400.4614297028668</v>
      </c>
      <c r="DR95" s="66">
        <f t="shared" si="104"/>
        <v>348.52066149277778</v>
      </c>
      <c r="DS95" s="66">
        <f t="shared" si="105"/>
        <v>1.5771015877227141</v>
      </c>
      <c r="DT95" s="66">
        <f t="shared" si="106"/>
        <v>0.80548202440489369</v>
      </c>
      <c r="DU95" s="66">
        <f t="shared" si="107"/>
        <v>-0.29042771838188303</v>
      </c>
      <c r="DV95" s="66">
        <f t="shared" si="108"/>
        <v>-9.6223332883977164E-2</v>
      </c>
      <c r="DW95" s="67">
        <f t="shared" si="109"/>
        <v>0.74794358993125742</v>
      </c>
      <c r="DX95" s="67">
        <f t="shared" si="110"/>
        <v>0.90826114883431353</v>
      </c>
      <c r="DY95" s="66">
        <f t="shared" si="158"/>
        <v>1400.4614297028668</v>
      </c>
      <c r="DZ95" s="66">
        <f t="shared" si="111"/>
        <v>348.52066149277778</v>
      </c>
      <c r="EA95" s="66">
        <f t="shared" si="112"/>
        <v>1.5771015877227141</v>
      </c>
      <c r="EB95" s="66">
        <f t="shared" si="113"/>
        <v>0.80548202440489369</v>
      </c>
      <c r="EC95" s="66">
        <f t="shared" si="114"/>
        <v>-0.29042771838188303</v>
      </c>
      <c r="ED95" s="66">
        <f t="shared" si="115"/>
        <v>-9.6223332883977164E-2</v>
      </c>
      <c r="EE95" s="67">
        <f t="shared" si="116"/>
        <v>0.74794358993125742</v>
      </c>
      <c r="EF95" s="67">
        <f t="shared" si="117"/>
        <v>0.90826114883431353</v>
      </c>
      <c r="EG95" s="66">
        <f t="shared" si="159"/>
        <v>1400.4614297028668</v>
      </c>
      <c r="EH95" s="66">
        <f t="shared" si="118"/>
        <v>348.52066149277778</v>
      </c>
      <c r="EI95" s="66">
        <f t="shared" si="119"/>
        <v>1.5771015877227141</v>
      </c>
      <c r="EJ95" s="66">
        <f t="shared" si="120"/>
        <v>0.80548202440489369</v>
      </c>
      <c r="EK95" s="66">
        <f t="shared" si="121"/>
        <v>-0.29042771838188303</v>
      </c>
      <c r="EL95" s="66">
        <f t="shared" si="122"/>
        <v>-9.6223332883977164E-2</v>
      </c>
      <c r="EM95" s="67">
        <f t="shared" si="123"/>
        <v>0.74794358993125742</v>
      </c>
      <c r="EN95" s="67">
        <f t="shared" si="124"/>
        <v>0.90826114883431353</v>
      </c>
      <c r="EO95" s="66">
        <f t="shared" si="160"/>
        <v>1400.4614297028668</v>
      </c>
      <c r="EP95" s="66">
        <f t="shared" si="125"/>
        <v>348.52066149277778</v>
      </c>
      <c r="EQ95" s="66">
        <f t="shared" si="126"/>
        <v>1.5771015877227141</v>
      </c>
      <c r="ER95" s="66">
        <f t="shared" si="127"/>
        <v>0.80548202440489369</v>
      </c>
      <c r="ES95" s="66">
        <f t="shared" si="128"/>
        <v>-0.29042771838188303</v>
      </c>
      <c r="ET95" s="66">
        <f t="shared" si="129"/>
        <v>-9.6223332883977164E-2</v>
      </c>
      <c r="EU95" s="67">
        <f t="shared" si="130"/>
        <v>0.74794358993125742</v>
      </c>
      <c r="EV95" s="67">
        <f t="shared" si="131"/>
        <v>0.90826114883431353</v>
      </c>
      <c r="EW95" s="66">
        <f t="shared" si="161"/>
        <v>0.32917566260008335</v>
      </c>
      <c r="EX95" s="66">
        <f t="shared" si="132"/>
        <v>75.370661492777799</v>
      </c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</row>
    <row r="96" spans="19:166" x14ac:dyDescent="0.25">
      <c r="S96" s="50">
        <v>0.34</v>
      </c>
      <c r="T96" s="66">
        <f t="shared" si="25"/>
        <v>0.3334171486044758</v>
      </c>
      <c r="U96" s="66">
        <f t="shared" si="26"/>
        <v>0.66658285139552431</v>
      </c>
      <c r="V96" s="66">
        <f t="shared" si="27"/>
        <v>0.3334171486044758</v>
      </c>
      <c r="W96" s="66">
        <f t="shared" si="28"/>
        <v>0.66658285139552431</v>
      </c>
      <c r="X96" s="66">
        <f t="shared" si="29"/>
        <v>0.31567919075144513</v>
      </c>
      <c r="Y96" s="66">
        <f t="shared" si="30"/>
        <v>0.68432080924855487</v>
      </c>
      <c r="Z96" s="56">
        <f t="shared" si="145"/>
        <v>343.20731258905664</v>
      </c>
      <c r="AA96" s="66">
        <f t="shared" si="31"/>
        <v>1.5882644846897878</v>
      </c>
      <c r="AB96" s="66">
        <f t="shared" si="32"/>
        <v>0.80278908811597327</v>
      </c>
      <c r="AC96" s="66">
        <f t="shared" si="143"/>
        <v>-0.28515473040589168</v>
      </c>
      <c r="AD96" s="66">
        <f t="shared" si="144"/>
        <v>-0.10384252431284219</v>
      </c>
      <c r="AE96" s="67">
        <f t="shared" si="35"/>
        <v>0.75189790385028521</v>
      </c>
      <c r="AF96" s="67">
        <f t="shared" si="36"/>
        <v>0.90136722966934602</v>
      </c>
      <c r="AG96" s="66">
        <f t="shared" si="146"/>
        <v>1402.1585276617252</v>
      </c>
      <c r="AH96" s="66">
        <f t="shared" si="37"/>
        <v>348.5609114469238</v>
      </c>
      <c r="AI96" s="66">
        <f t="shared" si="38"/>
        <v>1.5770186202388927</v>
      </c>
      <c r="AJ96" s="66">
        <f t="shared" si="39"/>
        <v>0.80550214465620595</v>
      </c>
      <c r="AK96" s="66">
        <f t="shared" si="133"/>
        <v>-0.27995729619214438</v>
      </c>
      <c r="AL96" s="66">
        <f t="shared" si="134"/>
        <v>-0.10146081789520606</v>
      </c>
      <c r="AM96" s="67">
        <f t="shared" si="135"/>
        <v>0.75581601698854017</v>
      </c>
      <c r="AN96" s="67">
        <f t="shared" si="136"/>
        <v>0.90351658033000715</v>
      </c>
      <c r="AO96" s="66">
        <f t="shared" si="147"/>
        <v>1400.3707633465792</v>
      </c>
      <c r="AP96" s="66">
        <f t="shared" si="40"/>
        <v>348.51851008466065</v>
      </c>
      <c r="AQ96" s="66">
        <f t="shared" si="41"/>
        <v>1.5771060230962468</v>
      </c>
      <c r="AR96" s="66">
        <f t="shared" si="42"/>
        <v>0.80548094883674282</v>
      </c>
      <c r="AS96" s="66">
        <f t="shared" si="137"/>
        <v>-0.27999777699439471</v>
      </c>
      <c r="AT96" s="66">
        <f t="shared" si="138"/>
        <v>-0.10147929432135822</v>
      </c>
      <c r="AU96" s="67">
        <f t="shared" si="139"/>
        <v>0.75578542156908657</v>
      </c>
      <c r="AV96" s="67">
        <f t="shared" si="140"/>
        <v>0.90349988672685289</v>
      </c>
      <c r="AW96" s="66">
        <f t="shared" si="148"/>
        <v>1400.3839892519541</v>
      </c>
      <c r="AX96" s="66">
        <f t="shared" si="43"/>
        <v>348.51882392698121</v>
      </c>
      <c r="AY96" s="66">
        <f t="shared" si="44"/>
        <v>1.5771053760702722</v>
      </c>
      <c r="AZ96" s="66">
        <f t="shared" si="45"/>
        <v>0.80548110573881493</v>
      </c>
      <c r="BA96" s="66">
        <f t="shared" si="141"/>
        <v>-0.27999747732803504</v>
      </c>
      <c r="BB96" s="66">
        <f t="shared" si="142"/>
        <v>-0.10147915754206766</v>
      </c>
      <c r="BC96" s="67">
        <f t="shared" si="46"/>
        <v>0.75578564805258652</v>
      </c>
      <c r="BD96" s="67">
        <f t="shared" si="47"/>
        <v>0.90350001030693494</v>
      </c>
      <c r="BE96" s="66">
        <f t="shared" si="149"/>
        <v>1400.3838913047375</v>
      </c>
      <c r="BF96" s="66">
        <f t="shared" si="48"/>
        <v>348.51882160276466</v>
      </c>
      <c r="BG96" s="66">
        <f t="shared" si="49"/>
        <v>1.577105380861936</v>
      </c>
      <c r="BH96" s="66">
        <f t="shared" si="50"/>
        <v>0.80548110457684896</v>
      </c>
      <c r="BI96" s="66">
        <f t="shared" si="51"/>
        <v>-0.27999747954726695</v>
      </c>
      <c r="BJ96" s="66">
        <f t="shared" si="52"/>
        <v>-0.10147915855501011</v>
      </c>
      <c r="BK96" s="67">
        <f t="shared" si="53"/>
        <v>0.75578564637532286</v>
      </c>
      <c r="BL96" s="67">
        <f t="shared" si="54"/>
        <v>0.90350000939174135</v>
      </c>
      <c r="BM96" s="66">
        <f t="shared" si="150"/>
        <v>1400.3838920301002</v>
      </c>
      <c r="BN96" s="66">
        <f t="shared" si="55"/>
        <v>348.51882161997696</v>
      </c>
      <c r="BO96" s="66">
        <f t="shared" si="56"/>
        <v>1.5771053808264506</v>
      </c>
      <c r="BP96" s="66">
        <f t="shared" si="57"/>
        <v>0.80548110458545408</v>
      </c>
      <c r="BQ96" s="66">
        <f t="shared" si="58"/>
        <v>-0.27999747953083232</v>
      </c>
      <c r="BR96" s="66">
        <f t="shared" si="59"/>
        <v>-0.1014791585475085</v>
      </c>
      <c r="BS96" s="67">
        <f t="shared" si="60"/>
        <v>0.75578564638774393</v>
      </c>
      <c r="BT96" s="67">
        <f t="shared" si="61"/>
        <v>0.90350000939851904</v>
      </c>
      <c r="BU96" s="66">
        <f t="shared" si="151"/>
        <v>1400.3838920247281</v>
      </c>
      <c r="BV96" s="66">
        <f t="shared" si="62"/>
        <v>348.51882161984952</v>
      </c>
      <c r="BW96" s="66">
        <f t="shared" si="63"/>
        <v>1.5771053808267133</v>
      </c>
      <c r="BX96" s="66">
        <f t="shared" si="64"/>
        <v>0.80548110458539035</v>
      </c>
      <c r="BY96" s="66">
        <f t="shared" si="65"/>
        <v>-0.27999747953095394</v>
      </c>
      <c r="BZ96" s="66">
        <f t="shared" si="66"/>
        <v>-0.10147915854756434</v>
      </c>
      <c r="CA96" s="67">
        <f t="shared" si="67"/>
        <v>0.755785646387652</v>
      </c>
      <c r="CB96" s="67">
        <f t="shared" si="68"/>
        <v>0.90350000939846864</v>
      </c>
      <c r="CC96" s="66">
        <f t="shared" si="152"/>
        <v>1400.3838920247676</v>
      </c>
      <c r="CD96" s="66">
        <f t="shared" si="69"/>
        <v>348.51882161985048</v>
      </c>
      <c r="CE96" s="66">
        <f t="shared" si="70"/>
        <v>1.5771053808267113</v>
      </c>
      <c r="CF96" s="66">
        <f t="shared" si="71"/>
        <v>0.80548110458539091</v>
      </c>
      <c r="CG96" s="66">
        <f t="shared" si="72"/>
        <v>-0.27999747953095333</v>
      </c>
      <c r="CH96" s="66">
        <f t="shared" si="73"/>
        <v>-0.10147915854756329</v>
      </c>
      <c r="CI96" s="67">
        <f t="shared" si="74"/>
        <v>0.75578564638765244</v>
      </c>
      <c r="CJ96" s="67">
        <f t="shared" si="75"/>
        <v>0.90350000939846964</v>
      </c>
      <c r="CK96" s="66">
        <f t="shared" si="153"/>
        <v>1400.3838920247679</v>
      </c>
      <c r="CL96" s="66">
        <f t="shared" si="76"/>
        <v>348.51882161985048</v>
      </c>
      <c r="CM96" s="66">
        <f t="shared" si="77"/>
        <v>1.5771053808267113</v>
      </c>
      <c r="CN96" s="66">
        <f t="shared" si="78"/>
        <v>0.80548110458539091</v>
      </c>
      <c r="CO96" s="66">
        <f t="shared" si="79"/>
        <v>-0.27999747953095333</v>
      </c>
      <c r="CP96" s="66">
        <f t="shared" si="80"/>
        <v>-0.10147915854756329</v>
      </c>
      <c r="CQ96" s="67">
        <f t="shared" si="81"/>
        <v>0.75578564638765244</v>
      </c>
      <c r="CR96" s="67">
        <f t="shared" si="82"/>
        <v>0.90350000939846964</v>
      </c>
      <c r="CS96" s="66">
        <f t="shared" si="154"/>
        <v>1400.3838920247679</v>
      </c>
      <c r="CT96" s="66">
        <f t="shared" si="83"/>
        <v>348.51882161985048</v>
      </c>
      <c r="CU96" s="66">
        <f t="shared" si="84"/>
        <v>1.5771053808267113</v>
      </c>
      <c r="CV96" s="66">
        <f t="shared" si="85"/>
        <v>0.80548110458539091</v>
      </c>
      <c r="CW96" s="66">
        <f t="shared" si="86"/>
        <v>-0.27999747953095333</v>
      </c>
      <c r="CX96" s="66">
        <f t="shared" si="87"/>
        <v>-0.10147915854756329</v>
      </c>
      <c r="CY96" s="67">
        <f t="shared" si="88"/>
        <v>0.75578564638765244</v>
      </c>
      <c r="CZ96" s="67">
        <f t="shared" si="89"/>
        <v>0.90350000939846964</v>
      </c>
      <c r="DA96" s="66">
        <f t="shared" si="155"/>
        <v>1400.3838920247679</v>
      </c>
      <c r="DB96" s="66">
        <f t="shared" si="90"/>
        <v>348.51882161985048</v>
      </c>
      <c r="DC96" s="66">
        <f t="shared" si="91"/>
        <v>1.5771053808267113</v>
      </c>
      <c r="DD96" s="66">
        <f t="shared" si="92"/>
        <v>0.80548110458539091</v>
      </c>
      <c r="DE96" s="66">
        <f t="shared" si="93"/>
        <v>-0.27999747953095333</v>
      </c>
      <c r="DF96" s="66">
        <f t="shared" si="94"/>
        <v>-0.10147915854756329</v>
      </c>
      <c r="DG96" s="67">
        <f t="shared" si="95"/>
        <v>0.75578564638765244</v>
      </c>
      <c r="DH96" s="67">
        <f t="shared" si="96"/>
        <v>0.90350000939846964</v>
      </c>
      <c r="DI96" s="66">
        <f t="shared" si="156"/>
        <v>1400.3838920247679</v>
      </c>
      <c r="DJ96" s="66">
        <f t="shared" si="97"/>
        <v>348.51882161985048</v>
      </c>
      <c r="DK96" s="66">
        <f t="shared" si="98"/>
        <v>1.5771053808267113</v>
      </c>
      <c r="DL96" s="66">
        <f t="shared" si="99"/>
        <v>0.80548110458539091</v>
      </c>
      <c r="DM96" s="66">
        <f t="shared" si="100"/>
        <v>-0.27999747953095333</v>
      </c>
      <c r="DN96" s="66">
        <f t="shared" si="101"/>
        <v>-0.10147915854756329</v>
      </c>
      <c r="DO96" s="67">
        <f t="shared" si="102"/>
        <v>0.75578564638765244</v>
      </c>
      <c r="DP96" s="67">
        <f t="shared" si="103"/>
        <v>0.90350000939846964</v>
      </c>
      <c r="DQ96" s="66">
        <f t="shared" si="157"/>
        <v>1400.3838920247679</v>
      </c>
      <c r="DR96" s="66">
        <f t="shared" si="104"/>
        <v>348.51882161985048</v>
      </c>
      <c r="DS96" s="66">
        <f t="shared" si="105"/>
        <v>1.5771053808267113</v>
      </c>
      <c r="DT96" s="66">
        <f t="shared" si="106"/>
        <v>0.80548110458539091</v>
      </c>
      <c r="DU96" s="66">
        <f t="shared" si="107"/>
        <v>-0.27999747953095333</v>
      </c>
      <c r="DV96" s="66">
        <f t="shared" si="108"/>
        <v>-0.10147915854756329</v>
      </c>
      <c r="DW96" s="67">
        <f t="shared" si="109"/>
        <v>0.75578564638765244</v>
      </c>
      <c r="DX96" s="67">
        <f t="shared" si="110"/>
        <v>0.90350000939846964</v>
      </c>
      <c r="DY96" s="66">
        <f t="shared" si="158"/>
        <v>1400.3838920247679</v>
      </c>
      <c r="DZ96" s="66">
        <f t="shared" si="111"/>
        <v>348.51882161985048</v>
      </c>
      <c r="EA96" s="66">
        <f t="shared" si="112"/>
        <v>1.5771053808267113</v>
      </c>
      <c r="EB96" s="66">
        <f t="shared" si="113"/>
        <v>0.80548110458539091</v>
      </c>
      <c r="EC96" s="66">
        <f t="shared" si="114"/>
        <v>-0.27999747953095333</v>
      </c>
      <c r="ED96" s="66">
        <f t="shared" si="115"/>
        <v>-0.10147915854756329</v>
      </c>
      <c r="EE96" s="67">
        <f t="shared" si="116"/>
        <v>0.75578564638765244</v>
      </c>
      <c r="EF96" s="67">
        <f t="shared" si="117"/>
        <v>0.90350000939846964</v>
      </c>
      <c r="EG96" s="66">
        <f t="shared" si="159"/>
        <v>1400.3838920247679</v>
      </c>
      <c r="EH96" s="66">
        <f t="shared" si="118"/>
        <v>348.51882161985048</v>
      </c>
      <c r="EI96" s="66">
        <f t="shared" si="119"/>
        <v>1.5771053808267113</v>
      </c>
      <c r="EJ96" s="66">
        <f t="shared" si="120"/>
        <v>0.80548110458539091</v>
      </c>
      <c r="EK96" s="66">
        <f t="shared" si="121"/>
        <v>-0.27999747953095333</v>
      </c>
      <c r="EL96" s="66">
        <f t="shared" si="122"/>
        <v>-0.10147915854756329</v>
      </c>
      <c r="EM96" s="67">
        <f t="shared" si="123"/>
        <v>0.75578564638765244</v>
      </c>
      <c r="EN96" s="67">
        <f t="shared" si="124"/>
        <v>0.90350000939846964</v>
      </c>
      <c r="EO96" s="66">
        <f t="shared" si="160"/>
        <v>1400.3838920247679</v>
      </c>
      <c r="EP96" s="66">
        <f t="shared" si="125"/>
        <v>348.51882161985048</v>
      </c>
      <c r="EQ96" s="66">
        <f t="shared" si="126"/>
        <v>1.5771053808267113</v>
      </c>
      <c r="ER96" s="66">
        <f t="shared" si="127"/>
        <v>0.80548110458539091</v>
      </c>
      <c r="ES96" s="66">
        <f t="shared" si="128"/>
        <v>-0.27999747953095333</v>
      </c>
      <c r="ET96" s="66">
        <f t="shared" si="129"/>
        <v>-0.10147915854756329</v>
      </c>
      <c r="EU96" s="67">
        <f t="shared" si="130"/>
        <v>0.75578564638765244</v>
      </c>
      <c r="EV96" s="67">
        <f t="shared" si="131"/>
        <v>0.90350000939846964</v>
      </c>
      <c r="EW96" s="66">
        <f t="shared" si="161"/>
        <v>0.34268764346535679</v>
      </c>
      <c r="EX96" s="66">
        <f t="shared" si="132"/>
        <v>75.368821619850507</v>
      </c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</row>
    <row r="97" spans="19:166" x14ac:dyDescent="0.25">
      <c r="S97" s="50">
        <v>0.35</v>
      </c>
      <c r="T97" s="66">
        <f t="shared" si="25"/>
        <v>0.34332425068119882</v>
      </c>
      <c r="U97" s="66">
        <f t="shared" si="26"/>
        <v>0.65667574931880113</v>
      </c>
      <c r="V97" s="66">
        <f t="shared" si="27"/>
        <v>0.34332425068119882</v>
      </c>
      <c r="W97" s="66">
        <f t="shared" si="28"/>
        <v>0.65667574931880113</v>
      </c>
      <c r="X97" s="66">
        <f t="shared" si="29"/>
        <v>0.32531645569620249</v>
      </c>
      <c r="Y97" s="66">
        <f t="shared" si="30"/>
        <v>0.67468354430379751</v>
      </c>
      <c r="Z97" s="56">
        <f t="shared" si="145"/>
        <v>343.14715456176901</v>
      </c>
      <c r="AA97" s="66">
        <f t="shared" si="31"/>
        <v>1.5883933092252842</v>
      </c>
      <c r="AB97" s="66">
        <f t="shared" si="32"/>
        <v>0.8027581735113557</v>
      </c>
      <c r="AC97" s="66">
        <f t="shared" si="143"/>
        <v>-0.27482108806863248</v>
      </c>
      <c r="AD97" s="66">
        <f t="shared" si="144"/>
        <v>-0.10934386107434546</v>
      </c>
      <c r="AE97" s="67">
        <f t="shared" si="35"/>
        <v>0.7597080318980266</v>
      </c>
      <c r="AF97" s="67">
        <f t="shared" si="36"/>
        <v>0.89642211982229902</v>
      </c>
      <c r="AG97" s="66">
        <f t="shared" si="146"/>
        <v>1401.9142118739537</v>
      </c>
      <c r="AH97" s="66">
        <f t="shared" si="37"/>
        <v>348.55511939075245</v>
      </c>
      <c r="AI97" s="66">
        <f t="shared" si="38"/>
        <v>1.5770305579915969</v>
      </c>
      <c r="AJ97" s="66">
        <f t="shared" si="39"/>
        <v>0.80549924956344443</v>
      </c>
      <c r="AK97" s="66">
        <f t="shared" si="133"/>
        <v>-0.2697887744421163</v>
      </c>
      <c r="AL97" s="66">
        <f t="shared" si="134"/>
        <v>-0.10682200028929156</v>
      </c>
      <c r="AM97" s="67">
        <f t="shared" si="135"/>
        <v>0.76354075662718046</v>
      </c>
      <c r="AN97" s="67">
        <f t="shared" si="136"/>
        <v>0.89868562453540402</v>
      </c>
      <c r="AO97" s="66">
        <f t="shared" si="147"/>
        <v>1399.9973149012037</v>
      </c>
      <c r="AP97" s="66">
        <f t="shared" si="40"/>
        <v>348.50964742714035</v>
      </c>
      <c r="AQ97" s="66">
        <f t="shared" si="41"/>
        <v>1.5771242951858528</v>
      </c>
      <c r="AR97" s="66">
        <f t="shared" si="42"/>
        <v>0.8054765179429686</v>
      </c>
      <c r="AS97" s="66">
        <f t="shared" si="137"/>
        <v>-0.26983038214187333</v>
      </c>
      <c r="AT97" s="66">
        <f t="shared" si="138"/>
        <v>-0.10684276736956499</v>
      </c>
      <c r="AU97" s="67">
        <f t="shared" si="139"/>
        <v>0.76350898811353851</v>
      </c>
      <c r="AV97" s="67">
        <f t="shared" si="140"/>
        <v>0.89866696165268611</v>
      </c>
      <c r="AW97" s="66">
        <f t="shared" si="148"/>
        <v>1400.0124173724871</v>
      </c>
      <c r="AX97" s="66">
        <f t="shared" si="43"/>
        <v>348.51000587425546</v>
      </c>
      <c r="AY97" s="66">
        <f t="shared" si="44"/>
        <v>1.5771235561553736</v>
      </c>
      <c r="AZ97" s="66">
        <f t="shared" si="45"/>
        <v>0.80547669715283321</v>
      </c>
      <c r="BA97" s="66">
        <f t="shared" si="141"/>
        <v>-0.26983005410999972</v>
      </c>
      <c r="BB97" s="66">
        <f t="shared" si="142"/>
        <v>-0.10684260363804959</v>
      </c>
      <c r="BC97" s="67">
        <f t="shared" si="46"/>
        <v>0.76350923856886344</v>
      </c>
      <c r="BD97" s="67">
        <f t="shared" si="47"/>
        <v>0.89866710879280165</v>
      </c>
      <c r="BE97" s="66">
        <f t="shared" si="149"/>
        <v>1400.0122982573207</v>
      </c>
      <c r="BF97" s="66">
        <f t="shared" si="48"/>
        <v>348.51000304714807</v>
      </c>
      <c r="BG97" s="66">
        <f t="shared" si="49"/>
        <v>1.5771235619841719</v>
      </c>
      <c r="BH97" s="66">
        <f t="shared" si="50"/>
        <v>0.80547669573938885</v>
      </c>
      <c r="BI97" s="66">
        <f t="shared" si="51"/>
        <v>-0.26983005669721644</v>
      </c>
      <c r="BJ97" s="66">
        <f t="shared" si="52"/>
        <v>-0.106842604929414</v>
      </c>
      <c r="BK97" s="67">
        <f t="shared" si="53"/>
        <v>0.76350923659349956</v>
      </c>
      <c r="BL97" s="67">
        <f t="shared" si="54"/>
        <v>0.89866710763229496</v>
      </c>
      <c r="BM97" s="66">
        <f t="shared" si="150"/>
        <v>1400.0122991967885</v>
      </c>
      <c r="BN97" s="66">
        <f t="shared" si="55"/>
        <v>348.51000306944564</v>
      </c>
      <c r="BO97" s="66">
        <f t="shared" si="56"/>
        <v>1.5771235619381998</v>
      </c>
      <c r="BP97" s="66">
        <f t="shared" si="57"/>
        <v>0.80547669575053671</v>
      </c>
      <c r="BQ97" s="66">
        <f t="shared" si="58"/>
        <v>-0.26983005667681093</v>
      </c>
      <c r="BR97" s="66">
        <f t="shared" si="59"/>
        <v>-0.10684260491922887</v>
      </c>
      <c r="BS97" s="67">
        <f t="shared" si="60"/>
        <v>0.76350923660907943</v>
      </c>
      <c r="BT97" s="67">
        <f t="shared" si="61"/>
        <v>0.89866710764144797</v>
      </c>
      <c r="BU97" s="66">
        <f t="shared" si="151"/>
        <v>1400.0122991893802</v>
      </c>
      <c r="BV97" s="66">
        <f t="shared" si="62"/>
        <v>348.51000306926983</v>
      </c>
      <c r="BW97" s="66">
        <f t="shared" si="63"/>
        <v>1.5771235619385622</v>
      </c>
      <c r="BX97" s="66">
        <f t="shared" si="64"/>
        <v>0.80547669575044878</v>
      </c>
      <c r="BY97" s="66">
        <f t="shared" si="65"/>
        <v>-0.26983005667697157</v>
      </c>
      <c r="BZ97" s="66">
        <f t="shared" si="66"/>
        <v>-0.10684260491930958</v>
      </c>
      <c r="CA97" s="67">
        <f t="shared" si="67"/>
        <v>0.76350923660895675</v>
      </c>
      <c r="CB97" s="67">
        <f t="shared" si="68"/>
        <v>0.89866710764137547</v>
      </c>
      <c r="CC97" s="66">
        <f t="shared" si="152"/>
        <v>1400.012299189437</v>
      </c>
      <c r="CD97" s="66">
        <f t="shared" si="69"/>
        <v>348.51000306927119</v>
      </c>
      <c r="CE97" s="66">
        <f t="shared" si="70"/>
        <v>1.5771235619385595</v>
      </c>
      <c r="CF97" s="66">
        <f t="shared" si="71"/>
        <v>0.80547669575044945</v>
      </c>
      <c r="CG97" s="66">
        <f t="shared" si="72"/>
        <v>-0.26983005667697102</v>
      </c>
      <c r="CH97" s="66">
        <f t="shared" si="73"/>
        <v>-0.10684260491930819</v>
      </c>
      <c r="CI97" s="67">
        <f t="shared" si="74"/>
        <v>0.7635092366089572</v>
      </c>
      <c r="CJ97" s="67">
        <f t="shared" si="75"/>
        <v>0.89866710764137669</v>
      </c>
      <c r="CK97" s="66">
        <f t="shared" si="153"/>
        <v>1400.0122991894355</v>
      </c>
      <c r="CL97" s="66">
        <f t="shared" si="76"/>
        <v>348.51000306927114</v>
      </c>
      <c r="CM97" s="66">
        <f t="shared" si="77"/>
        <v>1.5771235619385595</v>
      </c>
      <c r="CN97" s="66">
        <f t="shared" si="78"/>
        <v>0.80547669575044945</v>
      </c>
      <c r="CO97" s="66">
        <f t="shared" si="79"/>
        <v>-0.26983005667697102</v>
      </c>
      <c r="CP97" s="66">
        <f t="shared" si="80"/>
        <v>-0.10684260491930819</v>
      </c>
      <c r="CQ97" s="67">
        <f t="shared" si="81"/>
        <v>0.7635092366089572</v>
      </c>
      <c r="CR97" s="67">
        <f t="shared" si="82"/>
        <v>0.89866710764137669</v>
      </c>
      <c r="CS97" s="66">
        <f t="shared" si="154"/>
        <v>1400.012299189437</v>
      </c>
      <c r="CT97" s="66">
        <f t="shared" si="83"/>
        <v>348.51000306927119</v>
      </c>
      <c r="CU97" s="66">
        <f t="shared" si="84"/>
        <v>1.5771235619385595</v>
      </c>
      <c r="CV97" s="66">
        <f t="shared" si="85"/>
        <v>0.80547669575044945</v>
      </c>
      <c r="CW97" s="66">
        <f t="shared" si="86"/>
        <v>-0.26983005667697102</v>
      </c>
      <c r="CX97" s="66">
        <f t="shared" si="87"/>
        <v>-0.10684260491930819</v>
      </c>
      <c r="CY97" s="67">
        <f t="shared" si="88"/>
        <v>0.7635092366089572</v>
      </c>
      <c r="CZ97" s="67">
        <f t="shared" si="89"/>
        <v>0.89866710764137669</v>
      </c>
      <c r="DA97" s="66">
        <f t="shared" si="155"/>
        <v>1400.0122991894355</v>
      </c>
      <c r="DB97" s="66">
        <f t="shared" si="90"/>
        <v>348.51000306927114</v>
      </c>
      <c r="DC97" s="66">
        <f t="shared" si="91"/>
        <v>1.5771235619385595</v>
      </c>
      <c r="DD97" s="66">
        <f t="shared" si="92"/>
        <v>0.80547669575044945</v>
      </c>
      <c r="DE97" s="66">
        <f t="shared" si="93"/>
        <v>-0.26983005667697102</v>
      </c>
      <c r="DF97" s="66">
        <f t="shared" si="94"/>
        <v>-0.10684260491930819</v>
      </c>
      <c r="DG97" s="67">
        <f t="shared" si="95"/>
        <v>0.7635092366089572</v>
      </c>
      <c r="DH97" s="67">
        <f t="shared" si="96"/>
        <v>0.89866710764137669</v>
      </c>
      <c r="DI97" s="66">
        <f t="shared" si="156"/>
        <v>1400.012299189437</v>
      </c>
      <c r="DJ97" s="66">
        <f t="shared" si="97"/>
        <v>348.51000306927119</v>
      </c>
      <c r="DK97" s="66">
        <f t="shared" si="98"/>
        <v>1.5771235619385595</v>
      </c>
      <c r="DL97" s="66">
        <f t="shared" si="99"/>
        <v>0.80547669575044945</v>
      </c>
      <c r="DM97" s="66">
        <f t="shared" si="100"/>
        <v>-0.26983005667697102</v>
      </c>
      <c r="DN97" s="66">
        <f t="shared" si="101"/>
        <v>-0.10684260491930819</v>
      </c>
      <c r="DO97" s="67">
        <f t="shared" si="102"/>
        <v>0.7635092366089572</v>
      </c>
      <c r="DP97" s="67">
        <f t="shared" si="103"/>
        <v>0.89866710764137669</v>
      </c>
      <c r="DQ97" s="66">
        <f t="shared" si="157"/>
        <v>1400.0122991894355</v>
      </c>
      <c r="DR97" s="66">
        <f t="shared" si="104"/>
        <v>348.51000306927114</v>
      </c>
      <c r="DS97" s="66">
        <f t="shared" si="105"/>
        <v>1.5771235619385595</v>
      </c>
      <c r="DT97" s="66">
        <f t="shared" si="106"/>
        <v>0.80547669575044945</v>
      </c>
      <c r="DU97" s="66">
        <f t="shared" si="107"/>
        <v>-0.26983005667697102</v>
      </c>
      <c r="DV97" s="66">
        <f t="shared" si="108"/>
        <v>-0.10684260491930819</v>
      </c>
      <c r="DW97" s="67">
        <f t="shared" si="109"/>
        <v>0.7635092366089572</v>
      </c>
      <c r="DX97" s="67">
        <f t="shared" si="110"/>
        <v>0.89866710764137669</v>
      </c>
      <c r="DY97" s="66">
        <f t="shared" si="158"/>
        <v>1400.012299189437</v>
      </c>
      <c r="DZ97" s="66">
        <f t="shared" si="111"/>
        <v>348.51000306927119</v>
      </c>
      <c r="EA97" s="66">
        <f t="shared" si="112"/>
        <v>1.5771235619385595</v>
      </c>
      <c r="EB97" s="66">
        <f t="shared" si="113"/>
        <v>0.80547669575044945</v>
      </c>
      <c r="EC97" s="66">
        <f t="shared" si="114"/>
        <v>-0.26983005667697102</v>
      </c>
      <c r="ED97" s="66">
        <f t="shared" si="115"/>
        <v>-0.10684260491930819</v>
      </c>
      <c r="EE97" s="67">
        <f t="shared" si="116"/>
        <v>0.7635092366089572</v>
      </c>
      <c r="EF97" s="67">
        <f t="shared" si="117"/>
        <v>0.89866710764137669</v>
      </c>
      <c r="EG97" s="66">
        <f t="shared" si="159"/>
        <v>1400.0122991894355</v>
      </c>
      <c r="EH97" s="66">
        <f t="shared" si="118"/>
        <v>348.51000306927114</v>
      </c>
      <c r="EI97" s="66">
        <f t="shared" si="119"/>
        <v>1.5771235619385595</v>
      </c>
      <c r="EJ97" s="66">
        <f t="shared" si="120"/>
        <v>0.80547669575044945</v>
      </c>
      <c r="EK97" s="66">
        <f t="shared" si="121"/>
        <v>-0.26983005667697102</v>
      </c>
      <c r="EL97" s="66">
        <f t="shared" si="122"/>
        <v>-0.10684260491930819</v>
      </c>
      <c r="EM97" s="67">
        <f t="shared" si="123"/>
        <v>0.7635092366089572</v>
      </c>
      <c r="EN97" s="67">
        <f t="shared" si="124"/>
        <v>0.89866710764137669</v>
      </c>
      <c r="EO97" s="66">
        <f t="shared" si="160"/>
        <v>1400.012299189437</v>
      </c>
      <c r="EP97" s="66">
        <f t="shared" si="125"/>
        <v>348.51000306927119</v>
      </c>
      <c r="EQ97" s="66">
        <f t="shared" si="126"/>
        <v>1.5771235619385595</v>
      </c>
      <c r="ER97" s="66">
        <f t="shared" si="127"/>
        <v>0.80547669575044945</v>
      </c>
      <c r="ES97" s="66">
        <f t="shared" si="128"/>
        <v>-0.26983005667697102</v>
      </c>
      <c r="ET97" s="66">
        <f t="shared" si="129"/>
        <v>-0.10684260491930819</v>
      </c>
      <c r="EU97" s="67">
        <f t="shared" si="130"/>
        <v>0.7635092366089572</v>
      </c>
      <c r="EV97" s="67">
        <f t="shared" si="131"/>
        <v>0.89866710764137669</v>
      </c>
      <c r="EW97" s="66">
        <f t="shared" si="161"/>
        <v>0.3562771522907861</v>
      </c>
      <c r="EX97" s="66">
        <f t="shared" si="132"/>
        <v>75.360003069271215</v>
      </c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</row>
    <row r="98" spans="19:166" x14ac:dyDescent="0.25">
      <c r="S98" s="50">
        <v>0.36</v>
      </c>
      <c r="T98" s="66">
        <f t="shared" si="25"/>
        <v>0.35323716873532363</v>
      </c>
      <c r="U98" s="66">
        <f t="shared" si="26"/>
        <v>0.64676283126467626</v>
      </c>
      <c r="V98" s="66">
        <f t="shared" si="27"/>
        <v>0.35323716873532363</v>
      </c>
      <c r="W98" s="66">
        <f t="shared" si="28"/>
        <v>0.64676283126467626</v>
      </c>
      <c r="X98" s="66">
        <f t="shared" si="29"/>
        <v>0.33497465604634319</v>
      </c>
      <c r="Y98" s="66">
        <f t="shared" si="30"/>
        <v>0.66502534395365687</v>
      </c>
      <c r="Z98" s="56">
        <f t="shared" si="145"/>
        <v>343.08699653448133</v>
      </c>
      <c r="AA98" s="66">
        <f t="shared" si="31"/>
        <v>1.5885221893923229</v>
      </c>
      <c r="AB98" s="66">
        <f t="shared" si="32"/>
        <v>0.80272724925651362</v>
      </c>
      <c r="AC98" s="66">
        <f t="shared" si="143"/>
        <v>-0.26474180116730378</v>
      </c>
      <c r="AD98" s="66">
        <f t="shared" si="144"/>
        <v>-0.11495117378161834</v>
      </c>
      <c r="AE98" s="67">
        <f t="shared" si="35"/>
        <v>0.76740406723229859</v>
      </c>
      <c r="AF98" s="67">
        <f t="shared" si="36"/>
        <v>0.89140966700735735</v>
      </c>
      <c r="AG98" s="66">
        <f t="shared" si="146"/>
        <v>1401.369401176737</v>
      </c>
      <c r="AH98" s="66">
        <f t="shared" si="37"/>
        <v>348.54220056301477</v>
      </c>
      <c r="AI98" s="66">
        <f t="shared" si="38"/>
        <v>1.5770571861752953</v>
      </c>
      <c r="AJ98" s="66">
        <f t="shared" si="39"/>
        <v>0.80549279192659884</v>
      </c>
      <c r="AK98" s="66">
        <f t="shared" si="133"/>
        <v>-0.25987824485555039</v>
      </c>
      <c r="AL98" s="66">
        <f t="shared" si="134"/>
        <v>-0.11228884482902107</v>
      </c>
      <c r="AM98" s="67">
        <f t="shared" si="135"/>
        <v>0.77114547101616171</v>
      </c>
      <c r="AN98" s="67">
        <f t="shared" si="136"/>
        <v>0.89378605473172479</v>
      </c>
      <c r="AO98" s="66">
        <f t="shared" si="147"/>
        <v>1399.3316443213105</v>
      </c>
      <c r="AP98" s="66">
        <f t="shared" si="40"/>
        <v>348.49384515298794</v>
      </c>
      <c r="AQ98" s="66">
        <f t="shared" si="41"/>
        <v>1.5771568774739584</v>
      </c>
      <c r="AR98" s="66">
        <f t="shared" si="42"/>
        <v>0.80546861708280637</v>
      </c>
      <c r="AS98" s="66">
        <f t="shared" si="137"/>
        <v>-0.25992063491575562</v>
      </c>
      <c r="AT98" s="66">
        <f t="shared" si="138"/>
        <v>-0.11231195488256673</v>
      </c>
      <c r="AU98" s="67">
        <f t="shared" si="139"/>
        <v>0.77111278280605089</v>
      </c>
      <c r="AV98" s="67">
        <f t="shared" si="140"/>
        <v>0.89376539952681389</v>
      </c>
      <c r="AW98" s="66">
        <f t="shared" si="148"/>
        <v>1399.3486150609588</v>
      </c>
      <c r="AX98" s="66">
        <f t="shared" si="43"/>
        <v>348.49424809286342</v>
      </c>
      <c r="AY98" s="66">
        <f t="shared" si="44"/>
        <v>1.5771560466178878</v>
      </c>
      <c r="AZ98" s="66">
        <f t="shared" si="45"/>
        <v>0.80546881855362251</v>
      </c>
      <c r="BA98" s="66">
        <f t="shared" si="141"/>
        <v>-0.25992028163201569</v>
      </c>
      <c r="BB98" s="66">
        <f t="shared" si="142"/>
        <v>-0.11231176227381467</v>
      </c>
      <c r="BC98" s="67">
        <f t="shared" si="46"/>
        <v>0.77111305522770679</v>
      </c>
      <c r="BD98" s="67">
        <f t="shared" si="47"/>
        <v>0.89376557167386872</v>
      </c>
      <c r="BE98" s="66">
        <f t="shared" si="149"/>
        <v>1399.3484735677005</v>
      </c>
      <c r="BF98" s="66">
        <f t="shared" si="48"/>
        <v>348.4942447333749</v>
      </c>
      <c r="BG98" s="66">
        <f t="shared" si="49"/>
        <v>1.5771560535450937</v>
      </c>
      <c r="BH98" s="66">
        <f t="shared" si="50"/>
        <v>0.80546881687387262</v>
      </c>
      <c r="BI98" s="66">
        <f t="shared" si="51"/>
        <v>-0.25992028457749494</v>
      </c>
      <c r="BJ98" s="66">
        <f t="shared" si="52"/>
        <v>-0.11231176387967695</v>
      </c>
      <c r="BK98" s="67">
        <f t="shared" si="53"/>
        <v>0.77111305295640931</v>
      </c>
      <c r="BL98" s="67">
        <f t="shared" si="54"/>
        <v>0.89376557023860426</v>
      </c>
      <c r="BM98" s="66">
        <f t="shared" si="150"/>
        <v>1399.348474747384</v>
      </c>
      <c r="BN98" s="66">
        <f t="shared" si="55"/>
        <v>348.49424476138421</v>
      </c>
      <c r="BO98" s="66">
        <f t="shared" si="56"/>
        <v>1.5771560534873392</v>
      </c>
      <c r="BP98" s="66">
        <f t="shared" si="57"/>
        <v>0.8054688168878773</v>
      </c>
      <c r="BQ98" s="66">
        <f t="shared" si="58"/>
        <v>-0.25992028455293786</v>
      </c>
      <c r="BR98" s="66">
        <f t="shared" si="59"/>
        <v>-0.11231176386628827</v>
      </c>
      <c r="BS98" s="67">
        <f t="shared" si="60"/>
        <v>0.7711130529753456</v>
      </c>
      <c r="BT98" s="67">
        <f t="shared" si="61"/>
        <v>0.89376557025057068</v>
      </c>
      <c r="BU98" s="66">
        <f t="shared" si="151"/>
        <v>1399.3484747375514</v>
      </c>
      <c r="BV98" s="66">
        <f t="shared" si="62"/>
        <v>348.49424476115081</v>
      </c>
      <c r="BW98" s="66">
        <f t="shared" si="63"/>
        <v>1.5771560534878204</v>
      </c>
      <c r="BX98" s="66">
        <f t="shared" si="64"/>
        <v>0.80546881688776073</v>
      </c>
      <c r="BY98" s="66">
        <f t="shared" si="65"/>
        <v>-0.25992028455314287</v>
      </c>
      <c r="BZ98" s="66">
        <f t="shared" si="66"/>
        <v>-0.11231176386639907</v>
      </c>
      <c r="CA98" s="67">
        <f t="shared" si="67"/>
        <v>0.77111305297518751</v>
      </c>
      <c r="CB98" s="67">
        <f t="shared" si="68"/>
        <v>0.89376557025047165</v>
      </c>
      <c r="CC98" s="66">
        <f t="shared" si="152"/>
        <v>1399.3484747376315</v>
      </c>
      <c r="CD98" s="66">
        <f t="shared" si="69"/>
        <v>348.49424476115269</v>
      </c>
      <c r="CE98" s="66">
        <f t="shared" si="70"/>
        <v>1.5771560534878166</v>
      </c>
      <c r="CF98" s="66">
        <f t="shared" si="71"/>
        <v>0.80546881688776162</v>
      </c>
      <c r="CG98" s="66">
        <f t="shared" si="72"/>
        <v>-0.25992028455314131</v>
      </c>
      <c r="CH98" s="66">
        <f t="shared" si="73"/>
        <v>-0.11231176386639807</v>
      </c>
      <c r="CI98" s="67">
        <f t="shared" si="74"/>
        <v>0.77111305297518873</v>
      </c>
      <c r="CJ98" s="67">
        <f t="shared" si="75"/>
        <v>0.89376557025047254</v>
      </c>
      <c r="CK98" s="66">
        <f t="shared" si="153"/>
        <v>1399.3484747376299</v>
      </c>
      <c r="CL98" s="66">
        <f t="shared" si="76"/>
        <v>348.49424476115263</v>
      </c>
      <c r="CM98" s="66">
        <f t="shared" si="77"/>
        <v>1.5771560534878166</v>
      </c>
      <c r="CN98" s="66">
        <f t="shared" si="78"/>
        <v>0.80546881688776151</v>
      </c>
      <c r="CO98" s="66">
        <f t="shared" si="79"/>
        <v>-0.25992028455314131</v>
      </c>
      <c r="CP98" s="66">
        <f t="shared" si="80"/>
        <v>-0.11231176386639796</v>
      </c>
      <c r="CQ98" s="67">
        <f t="shared" si="81"/>
        <v>0.77111305297518873</v>
      </c>
      <c r="CR98" s="67">
        <f t="shared" si="82"/>
        <v>0.89376557025047265</v>
      </c>
      <c r="CS98" s="66">
        <f t="shared" si="154"/>
        <v>1399.348474737631</v>
      </c>
      <c r="CT98" s="66">
        <f t="shared" si="83"/>
        <v>348.49424476115269</v>
      </c>
      <c r="CU98" s="66">
        <f t="shared" si="84"/>
        <v>1.5771560534878166</v>
      </c>
      <c r="CV98" s="66">
        <f t="shared" si="85"/>
        <v>0.80546881688776162</v>
      </c>
      <c r="CW98" s="66">
        <f t="shared" si="86"/>
        <v>-0.25992028455314131</v>
      </c>
      <c r="CX98" s="66">
        <f t="shared" si="87"/>
        <v>-0.11231176386639807</v>
      </c>
      <c r="CY98" s="67">
        <f t="shared" si="88"/>
        <v>0.77111305297518873</v>
      </c>
      <c r="CZ98" s="67">
        <f t="shared" si="89"/>
        <v>0.89376557025047254</v>
      </c>
      <c r="DA98" s="66">
        <f t="shared" si="155"/>
        <v>1399.3484747376299</v>
      </c>
      <c r="DB98" s="66">
        <f t="shared" si="90"/>
        <v>348.49424476115263</v>
      </c>
      <c r="DC98" s="66">
        <f t="shared" si="91"/>
        <v>1.5771560534878166</v>
      </c>
      <c r="DD98" s="66">
        <f t="shared" si="92"/>
        <v>0.80546881688776151</v>
      </c>
      <c r="DE98" s="66">
        <f t="shared" si="93"/>
        <v>-0.25992028455314131</v>
      </c>
      <c r="DF98" s="66">
        <f t="shared" si="94"/>
        <v>-0.11231176386639796</v>
      </c>
      <c r="DG98" s="67">
        <f t="shared" si="95"/>
        <v>0.77111305297518873</v>
      </c>
      <c r="DH98" s="67">
        <f t="shared" si="96"/>
        <v>0.89376557025047265</v>
      </c>
      <c r="DI98" s="66">
        <f t="shared" si="156"/>
        <v>1399.348474737631</v>
      </c>
      <c r="DJ98" s="66">
        <f t="shared" si="97"/>
        <v>348.49424476115269</v>
      </c>
      <c r="DK98" s="66">
        <f t="shared" si="98"/>
        <v>1.5771560534878166</v>
      </c>
      <c r="DL98" s="66">
        <f t="shared" si="99"/>
        <v>0.80546881688776162</v>
      </c>
      <c r="DM98" s="66">
        <f t="shared" si="100"/>
        <v>-0.25992028455314131</v>
      </c>
      <c r="DN98" s="66">
        <f t="shared" si="101"/>
        <v>-0.11231176386639807</v>
      </c>
      <c r="DO98" s="67">
        <f t="shared" si="102"/>
        <v>0.77111305297518873</v>
      </c>
      <c r="DP98" s="67">
        <f t="shared" si="103"/>
        <v>0.89376557025047254</v>
      </c>
      <c r="DQ98" s="66">
        <f t="shared" si="157"/>
        <v>1399.3484747376299</v>
      </c>
      <c r="DR98" s="66">
        <f t="shared" si="104"/>
        <v>348.49424476115263</v>
      </c>
      <c r="DS98" s="66">
        <f t="shared" si="105"/>
        <v>1.5771560534878166</v>
      </c>
      <c r="DT98" s="66">
        <f t="shared" si="106"/>
        <v>0.80546881688776151</v>
      </c>
      <c r="DU98" s="66">
        <f t="shared" si="107"/>
        <v>-0.25992028455314131</v>
      </c>
      <c r="DV98" s="66">
        <f t="shared" si="108"/>
        <v>-0.11231176386639796</v>
      </c>
      <c r="DW98" s="67">
        <f t="shared" si="109"/>
        <v>0.77111305297518873</v>
      </c>
      <c r="DX98" s="67">
        <f t="shared" si="110"/>
        <v>0.89376557025047265</v>
      </c>
      <c r="DY98" s="66">
        <f t="shared" si="158"/>
        <v>1399.348474737631</v>
      </c>
      <c r="DZ98" s="66">
        <f t="shared" si="111"/>
        <v>348.49424476115269</v>
      </c>
      <c r="EA98" s="66">
        <f t="shared" si="112"/>
        <v>1.5771560534878166</v>
      </c>
      <c r="EB98" s="66">
        <f t="shared" si="113"/>
        <v>0.80546881688776162</v>
      </c>
      <c r="EC98" s="66">
        <f t="shared" si="114"/>
        <v>-0.25992028455314131</v>
      </c>
      <c r="ED98" s="66">
        <f t="shared" si="115"/>
        <v>-0.11231176386639807</v>
      </c>
      <c r="EE98" s="67">
        <f t="shared" si="116"/>
        <v>0.77111305297518873</v>
      </c>
      <c r="EF98" s="67">
        <f t="shared" si="117"/>
        <v>0.89376557025047254</v>
      </c>
      <c r="EG98" s="66">
        <f t="shared" si="159"/>
        <v>1399.3484747376299</v>
      </c>
      <c r="EH98" s="66">
        <f t="shared" si="118"/>
        <v>348.49424476115263</v>
      </c>
      <c r="EI98" s="66">
        <f t="shared" si="119"/>
        <v>1.5771560534878166</v>
      </c>
      <c r="EJ98" s="66">
        <f t="shared" si="120"/>
        <v>0.80546881688776151</v>
      </c>
      <c r="EK98" s="66">
        <f t="shared" si="121"/>
        <v>-0.25992028455314131</v>
      </c>
      <c r="EL98" s="66">
        <f t="shared" si="122"/>
        <v>-0.11231176386639796</v>
      </c>
      <c r="EM98" s="67">
        <f t="shared" si="123"/>
        <v>0.77111305297518873</v>
      </c>
      <c r="EN98" s="67">
        <f t="shared" si="124"/>
        <v>0.89376557025047265</v>
      </c>
      <c r="EO98" s="66">
        <f t="shared" si="160"/>
        <v>1399.348474737631</v>
      </c>
      <c r="EP98" s="66">
        <f t="shared" si="125"/>
        <v>348.49424476115269</v>
      </c>
      <c r="EQ98" s="66">
        <f t="shared" si="126"/>
        <v>1.5771560534878166</v>
      </c>
      <c r="ER98" s="66">
        <f t="shared" si="127"/>
        <v>0.80546881688776162</v>
      </c>
      <c r="ES98" s="66">
        <f t="shared" si="128"/>
        <v>-0.25992028455314131</v>
      </c>
      <c r="ET98" s="66">
        <f t="shared" si="129"/>
        <v>-0.11231176386639807</v>
      </c>
      <c r="EU98" s="67">
        <f t="shared" si="130"/>
        <v>0.77111305297518873</v>
      </c>
      <c r="EV98" s="67">
        <f t="shared" si="131"/>
        <v>0.89376557025047254</v>
      </c>
      <c r="EW98" s="66">
        <f t="shared" si="161"/>
        <v>0.36993056509451133</v>
      </c>
      <c r="EX98" s="66">
        <f t="shared" si="132"/>
        <v>75.344244761152709</v>
      </c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</row>
    <row r="99" spans="19:166" x14ac:dyDescent="0.25">
      <c r="S99" s="50">
        <v>0.37</v>
      </c>
      <c r="T99" s="66">
        <f t="shared" si="25"/>
        <v>0.36315590788976965</v>
      </c>
      <c r="U99" s="66">
        <f t="shared" si="26"/>
        <v>0.6368440921102303</v>
      </c>
      <c r="V99" s="66">
        <f t="shared" si="27"/>
        <v>0.36315590788976965</v>
      </c>
      <c r="W99" s="66">
        <f t="shared" si="28"/>
        <v>0.6368440921102303</v>
      </c>
      <c r="X99" s="66">
        <f t="shared" si="29"/>
        <v>0.34465386009423704</v>
      </c>
      <c r="Y99" s="66">
        <f t="shared" si="30"/>
        <v>0.65534613990576296</v>
      </c>
      <c r="Z99" s="56">
        <f t="shared" si="145"/>
        <v>343.0268385071937</v>
      </c>
      <c r="AA99" s="66">
        <f t="shared" si="31"/>
        <v>1.5886511252265227</v>
      </c>
      <c r="AB99" s="66">
        <f t="shared" si="32"/>
        <v>0.80269631534695063</v>
      </c>
      <c r="AC99" s="66">
        <f t="shared" si="143"/>
        <v>-0.25491266720121031</v>
      </c>
      <c r="AD99" s="66">
        <f t="shared" si="144"/>
        <v>-0.1206621461844386</v>
      </c>
      <c r="AE99" s="67">
        <f t="shared" si="35"/>
        <v>0.77498417654291318</v>
      </c>
      <c r="AF99" s="67">
        <f t="shared" si="36"/>
        <v>0.88633336012079844</v>
      </c>
      <c r="AG99" s="66">
        <f t="shared" si="146"/>
        <v>1400.52591300581</v>
      </c>
      <c r="AH99" s="66">
        <f t="shared" si="37"/>
        <v>348.52219154048686</v>
      </c>
      <c r="AI99" s="66">
        <f t="shared" si="38"/>
        <v>1.5770984333955342</v>
      </c>
      <c r="AJ99" s="66">
        <f t="shared" si="39"/>
        <v>0.80548278932488671</v>
      </c>
      <c r="AK99" s="66">
        <f t="shared" si="133"/>
        <v>-0.2502206535208642</v>
      </c>
      <c r="AL99" s="66">
        <f t="shared" si="134"/>
        <v>-0.11785950866360584</v>
      </c>
      <c r="AM99" s="67">
        <f t="shared" si="135"/>
        <v>0.77862895689429101</v>
      </c>
      <c r="AN99" s="67">
        <f t="shared" si="136"/>
        <v>0.88882091548156761</v>
      </c>
      <c r="AO99" s="66">
        <f t="shared" si="147"/>
        <v>1398.3762533576739</v>
      </c>
      <c r="AP99" s="66">
        <f t="shared" si="40"/>
        <v>348.4711548941234</v>
      </c>
      <c r="AQ99" s="66">
        <f t="shared" si="41"/>
        <v>1.577203668259505</v>
      </c>
      <c r="AR99" s="66">
        <f t="shared" si="42"/>
        <v>0.8054572712333945</v>
      </c>
      <c r="AS99" s="66">
        <f t="shared" si="137"/>
        <v>-0.2502634996179966</v>
      </c>
      <c r="AT99" s="66">
        <f t="shared" si="138"/>
        <v>-0.11788499638677219</v>
      </c>
      <c r="AU99" s="67">
        <f t="shared" si="139"/>
        <v>0.77859559639706244</v>
      </c>
      <c r="AV99" s="67">
        <f t="shared" si="140"/>
        <v>0.88879826174882659</v>
      </c>
      <c r="AW99" s="66">
        <f t="shared" si="148"/>
        <v>1398.3950553156224</v>
      </c>
      <c r="AX99" s="66">
        <f t="shared" si="43"/>
        <v>348.47160155291527</v>
      </c>
      <c r="AY99" s="66">
        <f t="shared" si="44"/>
        <v>1.577202747108545</v>
      </c>
      <c r="AZ99" s="66">
        <f t="shared" si="45"/>
        <v>0.80545749458967753</v>
      </c>
      <c r="BA99" s="66">
        <f t="shared" si="141"/>
        <v>-0.2502631245822739</v>
      </c>
      <c r="BB99" s="66">
        <f t="shared" si="142"/>
        <v>-0.11788477328205532</v>
      </c>
      <c r="BC99" s="67">
        <f t="shared" si="46"/>
        <v>0.77859588839827942</v>
      </c>
      <c r="BD99" s="67">
        <f t="shared" si="47"/>
        <v>0.88879846004393326</v>
      </c>
      <c r="BE99" s="66">
        <f t="shared" si="149"/>
        <v>1398.3948906745352</v>
      </c>
      <c r="BF99" s="66">
        <f t="shared" si="48"/>
        <v>348.4715976417267</v>
      </c>
      <c r="BG99" s="66">
        <f t="shared" si="49"/>
        <v>1.5772027551746339</v>
      </c>
      <c r="BH99" s="66">
        <f t="shared" si="50"/>
        <v>0.80545749263385003</v>
      </c>
      <c r="BI99" s="66">
        <f t="shared" si="51"/>
        <v>-0.25026312786628746</v>
      </c>
      <c r="BJ99" s="66">
        <f t="shared" si="52"/>
        <v>-0.11788477523567853</v>
      </c>
      <c r="BK99" s="67">
        <f t="shared" si="53"/>
        <v>0.77859588584135997</v>
      </c>
      <c r="BL99" s="67">
        <f t="shared" si="54"/>
        <v>0.88879845830755588</v>
      </c>
      <c r="BM99" s="66">
        <f t="shared" si="150"/>
        <v>1398.3948921162128</v>
      </c>
      <c r="BN99" s="66">
        <f t="shared" si="55"/>
        <v>348.47159767597498</v>
      </c>
      <c r="BO99" s="66">
        <f t="shared" si="56"/>
        <v>1.5772027551040033</v>
      </c>
      <c r="BP99" s="66">
        <f t="shared" si="57"/>
        <v>0.80545749265097621</v>
      </c>
      <c r="BQ99" s="66">
        <f t="shared" si="58"/>
        <v>-0.25026312783753102</v>
      </c>
      <c r="BR99" s="66">
        <f t="shared" si="59"/>
        <v>-0.11788477521857232</v>
      </c>
      <c r="BS99" s="67">
        <f t="shared" si="60"/>
        <v>0.77859588586374961</v>
      </c>
      <c r="BT99" s="67">
        <f t="shared" si="61"/>
        <v>0.88879845832275994</v>
      </c>
      <c r="BU99" s="66">
        <f t="shared" si="151"/>
        <v>1398.3948921035892</v>
      </c>
      <c r="BV99" s="66">
        <f t="shared" si="62"/>
        <v>348.47159767567507</v>
      </c>
      <c r="BW99" s="66">
        <f t="shared" si="63"/>
        <v>1.5772027551046219</v>
      </c>
      <c r="BX99" s="66">
        <f t="shared" si="64"/>
        <v>0.80545749265082622</v>
      </c>
      <c r="BY99" s="66">
        <f t="shared" si="65"/>
        <v>-0.25026312783778243</v>
      </c>
      <c r="BZ99" s="66">
        <f t="shared" si="66"/>
        <v>-0.11788477521872232</v>
      </c>
      <c r="CA99" s="67">
        <f t="shared" si="67"/>
        <v>0.77859588586355388</v>
      </c>
      <c r="CB99" s="67">
        <f t="shared" si="68"/>
        <v>0.88879845832262661</v>
      </c>
      <c r="CC99" s="66">
        <f t="shared" si="152"/>
        <v>1398.3948921037002</v>
      </c>
      <c r="CD99" s="66">
        <f t="shared" si="69"/>
        <v>348.4715976756778</v>
      </c>
      <c r="CE99" s="66">
        <f t="shared" si="70"/>
        <v>1.5772027551046162</v>
      </c>
      <c r="CF99" s="66">
        <f t="shared" si="71"/>
        <v>0.80545749265082767</v>
      </c>
      <c r="CG99" s="66">
        <f t="shared" si="72"/>
        <v>-0.2502631278377801</v>
      </c>
      <c r="CH99" s="66">
        <f t="shared" si="73"/>
        <v>-0.11788477521872065</v>
      </c>
      <c r="CI99" s="67">
        <f t="shared" si="74"/>
        <v>0.77859588586355566</v>
      </c>
      <c r="CJ99" s="67">
        <f t="shared" si="75"/>
        <v>0.88879845832262805</v>
      </c>
      <c r="CK99" s="66">
        <f t="shared" si="153"/>
        <v>1398.3948921036992</v>
      </c>
      <c r="CL99" s="66">
        <f t="shared" si="76"/>
        <v>348.47159767567774</v>
      </c>
      <c r="CM99" s="66">
        <f t="shared" si="77"/>
        <v>1.5772027551046164</v>
      </c>
      <c r="CN99" s="66">
        <f t="shared" si="78"/>
        <v>0.80545749265082756</v>
      </c>
      <c r="CO99" s="66">
        <f t="shared" si="79"/>
        <v>-0.25026312783778065</v>
      </c>
      <c r="CP99" s="66">
        <f t="shared" si="80"/>
        <v>-0.11788477521872037</v>
      </c>
      <c r="CQ99" s="67">
        <f t="shared" si="81"/>
        <v>0.77859588586355521</v>
      </c>
      <c r="CR99" s="67">
        <f t="shared" si="82"/>
        <v>0.88879845832262827</v>
      </c>
      <c r="CS99" s="66">
        <f t="shared" si="154"/>
        <v>1398.3948921037006</v>
      </c>
      <c r="CT99" s="66">
        <f t="shared" si="83"/>
        <v>348.4715976756778</v>
      </c>
      <c r="CU99" s="66">
        <f t="shared" si="84"/>
        <v>1.5772027551046162</v>
      </c>
      <c r="CV99" s="66">
        <f t="shared" si="85"/>
        <v>0.80545749265082767</v>
      </c>
      <c r="CW99" s="66">
        <f t="shared" si="86"/>
        <v>-0.2502631278377801</v>
      </c>
      <c r="CX99" s="66">
        <f t="shared" si="87"/>
        <v>-0.11788477521872065</v>
      </c>
      <c r="CY99" s="67">
        <f t="shared" si="88"/>
        <v>0.77859588586355566</v>
      </c>
      <c r="CZ99" s="67">
        <f t="shared" si="89"/>
        <v>0.88879845832262805</v>
      </c>
      <c r="DA99" s="66">
        <f t="shared" si="155"/>
        <v>1398.3948921036992</v>
      </c>
      <c r="DB99" s="66">
        <f t="shared" si="90"/>
        <v>348.47159767567774</v>
      </c>
      <c r="DC99" s="66">
        <f t="shared" si="91"/>
        <v>1.5772027551046164</v>
      </c>
      <c r="DD99" s="66">
        <f t="shared" si="92"/>
        <v>0.80545749265082756</v>
      </c>
      <c r="DE99" s="66">
        <f t="shared" si="93"/>
        <v>-0.25026312783778065</v>
      </c>
      <c r="DF99" s="66">
        <f t="shared" si="94"/>
        <v>-0.11788477521872037</v>
      </c>
      <c r="DG99" s="67">
        <f t="shared" si="95"/>
        <v>0.77859588586355521</v>
      </c>
      <c r="DH99" s="67">
        <f t="shared" si="96"/>
        <v>0.88879845832262827</v>
      </c>
      <c r="DI99" s="66">
        <f t="shared" si="156"/>
        <v>1398.3948921037006</v>
      </c>
      <c r="DJ99" s="66">
        <f t="shared" si="97"/>
        <v>348.4715976756778</v>
      </c>
      <c r="DK99" s="66">
        <f t="shared" si="98"/>
        <v>1.5772027551046162</v>
      </c>
      <c r="DL99" s="66">
        <f t="shared" si="99"/>
        <v>0.80545749265082767</v>
      </c>
      <c r="DM99" s="66">
        <f t="shared" si="100"/>
        <v>-0.2502631278377801</v>
      </c>
      <c r="DN99" s="66">
        <f t="shared" si="101"/>
        <v>-0.11788477521872065</v>
      </c>
      <c r="DO99" s="67">
        <f t="shared" si="102"/>
        <v>0.77859588586355566</v>
      </c>
      <c r="DP99" s="67">
        <f t="shared" si="103"/>
        <v>0.88879845832262805</v>
      </c>
      <c r="DQ99" s="66">
        <f t="shared" si="157"/>
        <v>1398.3948921036992</v>
      </c>
      <c r="DR99" s="66">
        <f t="shared" si="104"/>
        <v>348.47159767567774</v>
      </c>
      <c r="DS99" s="66">
        <f t="shared" si="105"/>
        <v>1.5772027551046164</v>
      </c>
      <c r="DT99" s="66">
        <f t="shared" si="106"/>
        <v>0.80545749265082756</v>
      </c>
      <c r="DU99" s="66">
        <f t="shared" si="107"/>
        <v>-0.25026312783778065</v>
      </c>
      <c r="DV99" s="66">
        <f t="shared" si="108"/>
        <v>-0.11788477521872037</v>
      </c>
      <c r="DW99" s="67">
        <f t="shared" si="109"/>
        <v>0.77859588586355521</v>
      </c>
      <c r="DX99" s="67">
        <f t="shared" si="110"/>
        <v>0.88879845832262827</v>
      </c>
      <c r="DY99" s="66">
        <f t="shared" si="158"/>
        <v>1398.3948921037006</v>
      </c>
      <c r="DZ99" s="66">
        <f t="shared" si="111"/>
        <v>348.4715976756778</v>
      </c>
      <c r="EA99" s="66">
        <f t="shared" si="112"/>
        <v>1.5772027551046162</v>
      </c>
      <c r="EB99" s="66">
        <f t="shared" si="113"/>
        <v>0.80545749265082767</v>
      </c>
      <c r="EC99" s="66">
        <f t="shared" si="114"/>
        <v>-0.2502631278377801</v>
      </c>
      <c r="ED99" s="66">
        <f t="shared" si="115"/>
        <v>-0.11788477521872065</v>
      </c>
      <c r="EE99" s="67">
        <f t="shared" si="116"/>
        <v>0.77859588586355566</v>
      </c>
      <c r="EF99" s="67">
        <f t="shared" si="117"/>
        <v>0.88879845832262805</v>
      </c>
      <c r="EG99" s="66">
        <f t="shared" si="159"/>
        <v>1398.3948921036992</v>
      </c>
      <c r="EH99" s="66">
        <f t="shared" si="118"/>
        <v>348.47159767567774</v>
      </c>
      <c r="EI99" s="66">
        <f t="shared" si="119"/>
        <v>1.5772027551046164</v>
      </c>
      <c r="EJ99" s="66">
        <f t="shared" si="120"/>
        <v>0.80545749265082756</v>
      </c>
      <c r="EK99" s="66">
        <f t="shared" si="121"/>
        <v>-0.25026312783778065</v>
      </c>
      <c r="EL99" s="66">
        <f t="shared" si="122"/>
        <v>-0.11788477521872037</v>
      </c>
      <c r="EM99" s="67">
        <f t="shared" si="123"/>
        <v>0.77859588586355521</v>
      </c>
      <c r="EN99" s="67">
        <f t="shared" si="124"/>
        <v>0.88879845832262827</v>
      </c>
      <c r="EO99" s="66">
        <f t="shared" si="160"/>
        <v>1398.3948921037006</v>
      </c>
      <c r="EP99" s="66">
        <f t="shared" si="125"/>
        <v>348.4715976756778</v>
      </c>
      <c r="EQ99" s="66">
        <f t="shared" si="126"/>
        <v>1.5772027551046162</v>
      </c>
      <c r="ER99" s="66">
        <f t="shared" si="127"/>
        <v>0.80545749265082767</v>
      </c>
      <c r="ES99" s="66">
        <f t="shared" si="128"/>
        <v>-0.2502631278377801</v>
      </c>
      <c r="ET99" s="66">
        <f t="shared" si="129"/>
        <v>-0.11788477521872065</v>
      </c>
      <c r="EU99" s="67">
        <f t="shared" si="130"/>
        <v>0.77859588586355566</v>
      </c>
      <c r="EV99" s="67">
        <f t="shared" si="131"/>
        <v>0.88879845832262805</v>
      </c>
      <c r="EW99" s="66">
        <f t="shared" si="161"/>
        <v>0.38363430847121255</v>
      </c>
      <c r="EX99" s="66">
        <f t="shared" si="132"/>
        <v>75.321597675677822</v>
      </c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</row>
    <row r="100" spans="19:166" x14ac:dyDescent="0.25">
      <c r="S100" s="50">
        <v>0.38</v>
      </c>
      <c r="T100" s="66">
        <f t="shared" si="25"/>
        <v>0.37308047327347488</v>
      </c>
      <c r="U100" s="66">
        <f t="shared" si="26"/>
        <v>0.62691952672652518</v>
      </c>
      <c r="V100" s="66">
        <f t="shared" si="27"/>
        <v>0.37308047327347488</v>
      </c>
      <c r="W100" s="66">
        <f t="shared" si="28"/>
        <v>0.62691952672652518</v>
      </c>
      <c r="X100" s="66">
        <f t="shared" si="29"/>
        <v>0.35435413642960806</v>
      </c>
      <c r="Y100" s="66">
        <f t="shared" si="30"/>
        <v>0.64564586357039189</v>
      </c>
      <c r="Z100" s="56">
        <f t="shared" si="145"/>
        <v>342.96668047990602</v>
      </c>
      <c r="AA100" s="66">
        <f t="shared" si="31"/>
        <v>1.5887801167635336</v>
      </c>
      <c r="AB100" s="66">
        <f t="shared" si="32"/>
        <v>0.80266537177816744</v>
      </c>
      <c r="AC100" s="66">
        <f t="shared" si="143"/>
        <v>-0.24532956085654045</v>
      </c>
      <c r="AD100" s="66">
        <f t="shared" si="144"/>
        <v>-0.12647450720867176</v>
      </c>
      <c r="AE100" s="67">
        <f t="shared" si="35"/>
        <v>0.78244663196406827</v>
      </c>
      <c r="AF100" s="67">
        <f t="shared" si="36"/>
        <v>0.88119661341856592</v>
      </c>
      <c r="AG100" s="66">
        <f t="shared" si="146"/>
        <v>1399.3862898291713</v>
      </c>
      <c r="AH100" s="66">
        <f t="shared" si="37"/>
        <v>348.49514259913349</v>
      </c>
      <c r="AI100" s="66">
        <f t="shared" si="38"/>
        <v>1.577154202167605</v>
      </c>
      <c r="AJ100" s="66">
        <f t="shared" si="39"/>
        <v>0.80546926580722245</v>
      </c>
      <c r="AK100" s="66">
        <f t="shared" si="133"/>
        <v>-0.24081107226516874</v>
      </c>
      <c r="AL100" s="66">
        <f t="shared" si="134"/>
        <v>-0.12353219437888796</v>
      </c>
      <c r="AM100" s="67">
        <f t="shared" si="135"/>
        <v>0.78599010769243172</v>
      </c>
      <c r="AN100" s="67">
        <f t="shared" si="136"/>
        <v>0.88379318761331682</v>
      </c>
      <c r="AO100" s="66">
        <f t="shared" si="147"/>
        <v>1397.1342666920523</v>
      </c>
      <c r="AP100" s="66">
        <f t="shared" si="40"/>
        <v>348.44163981438578</v>
      </c>
      <c r="AQ100" s="66">
        <f t="shared" si="41"/>
        <v>1.5772645440667663</v>
      </c>
      <c r="AR100" s="66">
        <f t="shared" si="42"/>
        <v>0.80544251078500595</v>
      </c>
      <c r="AS100" s="66">
        <f t="shared" si="137"/>
        <v>-0.24085406841039275</v>
      </c>
      <c r="AT100" s="66">
        <f t="shared" si="138"/>
        <v>-0.12356007627959992</v>
      </c>
      <c r="AU100" s="67">
        <f t="shared" si="139"/>
        <v>0.7859563138741239</v>
      </c>
      <c r="AV100" s="67">
        <f t="shared" si="140"/>
        <v>0.8837685461229372</v>
      </c>
      <c r="AW100" s="66">
        <f t="shared" si="148"/>
        <v>1397.1548356390992</v>
      </c>
      <c r="AX100" s="66">
        <f t="shared" si="43"/>
        <v>348.44212879148273</v>
      </c>
      <c r="AY100" s="66">
        <f t="shared" si="44"/>
        <v>1.5772635354325222</v>
      </c>
      <c r="AZ100" s="66">
        <f t="shared" si="45"/>
        <v>0.80544275533990672</v>
      </c>
      <c r="BA100" s="66">
        <f t="shared" si="141"/>
        <v>-0.24085367539268671</v>
      </c>
      <c r="BB100" s="66">
        <f t="shared" si="142"/>
        <v>-0.12355982140759142</v>
      </c>
      <c r="BC100" s="67">
        <f t="shared" si="46"/>
        <v>0.78595662276893219</v>
      </c>
      <c r="BD100" s="67">
        <f t="shared" si="47"/>
        <v>0.88376877137083032</v>
      </c>
      <c r="BE100" s="66">
        <f t="shared" si="149"/>
        <v>1397.1546475487064</v>
      </c>
      <c r="BF100" s="66">
        <f t="shared" si="48"/>
        <v>348.44212432011301</v>
      </c>
      <c r="BG100" s="66">
        <f t="shared" si="49"/>
        <v>1.5772635446557945</v>
      </c>
      <c r="BH100" s="66">
        <f t="shared" si="50"/>
        <v>0.8054427531036179</v>
      </c>
      <c r="BI100" s="66">
        <f t="shared" si="51"/>
        <v>-0.24085367898656662</v>
      </c>
      <c r="BJ100" s="66">
        <f t="shared" si="52"/>
        <v>-0.12355982373822111</v>
      </c>
      <c r="BK100" s="67">
        <f t="shared" si="53"/>
        <v>0.78595661994429844</v>
      </c>
      <c r="BL100" s="67">
        <f t="shared" si="54"/>
        <v>0.88376876931109261</v>
      </c>
      <c r="BM100" s="66">
        <f t="shared" si="150"/>
        <v>1397.1546492686591</v>
      </c>
      <c r="BN100" s="66">
        <f t="shared" si="55"/>
        <v>348.44212436100054</v>
      </c>
      <c r="BO100" s="66">
        <f t="shared" si="56"/>
        <v>1.577263544571454</v>
      </c>
      <c r="BP100" s="66">
        <f t="shared" si="57"/>
        <v>0.80544275312406721</v>
      </c>
      <c r="BQ100" s="66">
        <f t="shared" si="58"/>
        <v>-0.24085367895370358</v>
      </c>
      <c r="BR100" s="66">
        <f t="shared" si="59"/>
        <v>-0.12355982371690916</v>
      </c>
      <c r="BS100" s="67">
        <f t="shared" si="60"/>
        <v>0.78595661997012733</v>
      </c>
      <c r="BT100" s="67">
        <f t="shared" si="61"/>
        <v>0.88376876932992743</v>
      </c>
      <c r="BU100" s="66">
        <f t="shared" si="151"/>
        <v>1397.1546492529303</v>
      </c>
      <c r="BV100" s="66">
        <f t="shared" si="62"/>
        <v>348.44212436062662</v>
      </c>
      <c r="BW100" s="66">
        <f t="shared" si="63"/>
        <v>1.5772635445722254</v>
      </c>
      <c r="BX100" s="66">
        <f t="shared" si="64"/>
        <v>0.80544275312388025</v>
      </c>
      <c r="BY100" s="66">
        <f t="shared" si="65"/>
        <v>-0.24085367895400395</v>
      </c>
      <c r="BZ100" s="66">
        <f t="shared" si="66"/>
        <v>-0.12355982371710411</v>
      </c>
      <c r="CA100" s="67">
        <f t="shared" si="67"/>
        <v>0.7859566199698913</v>
      </c>
      <c r="CB100" s="67">
        <f t="shared" si="68"/>
        <v>0.88376876932975512</v>
      </c>
      <c r="CC100" s="66">
        <f t="shared" si="152"/>
        <v>1397.1546492530738</v>
      </c>
      <c r="CD100" s="66">
        <f t="shared" si="69"/>
        <v>348.44212436062998</v>
      </c>
      <c r="CE100" s="66">
        <f t="shared" si="70"/>
        <v>1.5772635445722185</v>
      </c>
      <c r="CF100" s="66">
        <f t="shared" si="71"/>
        <v>0.80544275312388192</v>
      </c>
      <c r="CG100" s="66">
        <f t="shared" si="72"/>
        <v>-0.2408536789540015</v>
      </c>
      <c r="CH100" s="66">
        <f t="shared" si="73"/>
        <v>-0.12355982371710267</v>
      </c>
      <c r="CI100" s="67">
        <f t="shared" si="74"/>
        <v>0.78595661996989319</v>
      </c>
      <c r="CJ100" s="67">
        <f t="shared" si="75"/>
        <v>0.88376876932975645</v>
      </c>
      <c r="CK100" s="66">
        <f t="shared" si="153"/>
        <v>1397.1546492530761</v>
      </c>
      <c r="CL100" s="66">
        <f t="shared" si="76"/>
        <v>348.44212436063009</v>
      </c>
      <c r="CM100" s="66">
        <f t="shared" si="77"/>
        <v>1.5772635445722183</v>
      </c>
      <c r="CN100" s="66">
        <f t="shared" si="78"/>
        <v>0.80544275312388192</v>
      </c>
      <c r="CO100" s="66">
        <f t="shared" si="79"/>
        <v>-0.2408536789540015</v>
      </c>
      <c r="CP100" s="66">
        <f t="shared" si="80"/>
        <v>-0.12355982371710217</v>
      </c>
      <c r="CQ100" s="67">
        <f t="shared" si="81"/>
        <v>0.78595661996989319</v>
      </c>
      <c r="CR100" s="67">
        <f t="shared" si="82"/>
        <v>0.8837687693297569</v>
      </c>
      <c r="CS100" s="66">
        <f t="shared" si="154"/>
        <v>1397.1546492530756</v>
      </c>
      <c r="CT100" s="66">
        <f t="shared" si="83"/>
        <v>348.44212436063009</v>
      </c>
      <c r="CU100" s="66">
        <f t="shared" si="84"/>
        <v>1.5772635445722183</v>
      </c>
      <c r="CV100" s="66">
        <f t="shared" si="85"/>
        <v>0.80544275312388192</v>
      </c>
      <c r="CW100" s="66">
        <f t="shared" si="86"/>
        <v>-0.2408536789540015</v>
      </c>
      <c r="CX100" s="66">
        <f t="shared" si="87"/>
        <v>-0.12355982371710217</v>
      </c>
      <c r="CY100" s="67">
        <f t="shared" si="88"/>
        <v>0.78595661996989319</v>
      </c>
      <c r="CZ100" s="67">
        <f t="shared" si="89"/>
        <v>0.8837687693297569</v>
      </c>
      <c r="DA100" s="66">
        <f t="shared" si="155"/>
        <v>1397.1546492530756</v>
      </c>
      <c r="DB100" s="66">
        <f t="shared" si="90"/>
        <v>348.44212436063009</v>
      </c>
      <c r="DC100" s="66">
        <f t="shared" si="91"/>
        <v>1.5772635445722183</v>
      </c>
      <c r="DD100" s="66">
        <f t="shared" si="92"/>
        <v>0.80544275312388192</v>
      </c>
      <c r="DE100" s="66">
        <f t="shared" si="93"/>
        <v>-0.2408536789540015</v>
      </c>
      <c r="DF100" s="66">
        <f t="shared" si="94"/>
        <v>-0.12355982371710217</v>
      </c>
      <c r="DG100" s="67">
        <f t="shared" si="95"/>
        <v>0.78595661996989319</v>
      </c>
      <c r="DH100" s="67">
        <f t="shared" si="96"/>
        <v>0.8837687693297569</v>
      </c>
      <c r="DI100" s="66">
        <f t="shared" si="156"/>
        <v>1397.1546492530756</v>
      </c>
      <c r="DJ100" s="66">
        <f t="shared" si="97"/>
        <v>348.44212436063009</v>
      </c>
      <c r="DK100" s="66">
        <f t="shared" si="98"/>
        <v>1.5772635445722183</v>
      </c>
      <c r="DL100" s="66">
        <f t="shared" si="99"/>
        <v>0.80544275312388192</v>
      </c>
      <c r="DM100" s="66">
        <f t="shared" si="100"/>
        <v>-0.2408536789540015</v>
      </c>
      <c r="DN100" s="66">
        <f t="shared" si="101"/>
        <v>-0.12355982371710217</v>
      </c>
      <c r="DO100" s="67">
        <f t="shared" si="102"/>
        <v>0.78595661996989319</v>
      </c>
      <c r="DP100" s="67">
        <f t="shared" si="103"/>
        <v>0.8837687693297569</v>
      </c>
      <c r="DQ100" s="66">
        <f t="shared" si="157"/>
        <v>1397.1546492530756</v>
      </c>
      <c r="DR100" s="66">
        <f t="shared" si="104"/>
        <v>348.44212436063009</v>
      </c>
      <c r="DS100" s="66">
        <f t="shared" si="105"/>
        <v>1.5772635445722183</v>
      </c>
      <c r="DT100" s="66">
        <f t="shared" si="106"/>
        <v>0.80544275312388192</v>
      </c>
      <c r="DU100" s="66">
        <f t="shared" si="107"/>
        <v>-0.2408536789540015</v>
      </c>
      <c r="DV100" s="66">
        <f t="shared" si="108"/>
        <v>-0.12355982371710217</v>
      </c>
      <c r="DW100" s="67">
        <f t="shared" si="109"/>
        <v>0.78595661996989319</v>
      </c>
      <c r="DX100" s="67">
        <f t="shared" si="110"/>
        <v>0.8837687693297569</v>
      </c>
      <c r="DY100" s="66">
        <f t="shared" si="158"/>
        <v>1397.1546492530756</v>
      </c>
      <c r="DZ100" s="66">
        <f t="shared" si="111"/>
        <v>348.44212436063009</v>
      </c>
      <c r="EA100" s="66">
        <f t="shared" si="112"/>
        <v>1.5772635445722183</v>
      </c>
      <c r="EB100" s="66">
        <f t="shared" si="113"/>
        <v>0.80544275312388192</v>
      </c>
      <c r="EC100" s="66">
        <f t="shared" si="114"/>
        <v>-0.2408536789540015</v>
      </c>
      <c r="ED100" s="66">
        <f t="shared" si="115"/>
        <v>-0.12355982371710217</v>
      </c>
      <c r="EE100" s="67">
        <f t="shared" si="116"/>
        <v>0.78595661996989319</v>
      </c>
      <c r="EF100" s="67">
        <f t="shared" si="117"/>
        <v>0.8837687693297569</v>
      </c>
      <c r="EG100" s="66">
        <f t="shared" si="159"/>
        <v>1397.1546492530756</v>
      </c>
      <c r="EH100" s="66">
        <f t="shared" si="118"/>
        <v>348.44212436063009</v>
      </c>
      <c r="EI100" s="66">
        <f t="shared" si="119"/>
        <v>1.5772635445722183</v>
      </c>
      <c r="EJ100" s="66">
        <f t="shared" si="120"/>
        <v>0.80544275312388192</v>
      </c>
      <c r="EK100" s="66">
        <f t="shared" si="121"/>
        <v>-0.2408536789540015</v>
      </c>
      <c r="EL100" s="66">
        <f t="shared" si="122"/>
        <v>-0.12355982371710217</v>
      </c>
      <c r="EM100" s="67">
        <f t="shared" si="123"/>
        <v>0.78595661996989319</v>
      </c>
      <c r="EN100" s="67">
        <f t="shared" si="124"/>
        <v>0.8837687693297569</v>
      </c>
      <c r="EO100" s="66">
        <f t="shared" si="160"/>
        <v>1397.1546492530756</v>
      </c>
      <c r="EP100" s="66">
        <f t="shared" si="125"/>
        <v>348.44212436063009</v>
      </c>
      <c r="EQ100" s="66">
        <f t="shared" si="126"/>
        <v>1.5772635445722183</v>
      </c>
      <c r="ER100" s="66">
        <f t="shared" si="127"/>
        <v>0.80544275312388192</v>
      </c>
      <c r="ES100" s="66">
        <f t="shared" si="128"/>
        <v>-0.2408536789540015</v>
      </c>
      <c r="ET100" s="66">
        <f t="shared" si="129"/>
        <v>-0.12355982371710217</v>
      </c>
      <c r="EU100" s="67">
        <f t="shared" si="130"/>
        <v>0.78595661996989319</v>
      </c>
      <c r="EV100" s="67">
        <f t="shared" si="131"/>
        <v>0.8837687693297569</v>
      </c>
      <c r="EW100" s="66">
        <f t="shared" si="161"/>
        <v>0.39737490294617911</v>
      </c>
      <c r="EX100" s="66">
        <f t="shared" si="132"/>
        <v>75.292124360630112</v>
      </c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</row>
    <row r="101" spans="19:166" x14ac:dyDescent="0.25">
      <c r="S101" s="50">
        <v>0.39</v>
      </c>
      <c r="T101" s="66">
        <f t="shared" si="25"/>
        <v>0.38301087002140433</v>
      </c>
      <c r="U101" s="66">
        <f t="shared" si="26"/>
        <v>0.61698912997859578</v>
      </c>
      <c r="V101" s="66">
        <f t="shared" si="27"/>
        <v>0.38301087002140433</v>
      </c>
      <c r="W101" s="66">
        <f t="shared" si="28"/>
        <v>0.61698912997859578</v>
      </c>
      <c r="X101" s="66">
        <f t="shared" si="29"/>
        <v>0.36407555394115509</v>
      </c>
      <c r="Y101" s="66">
        <f t="shared" si="30"/>
        <v>0.63592444605884479</v>
      </c>
      <c r="Z101" s="56">
        <f t="shared" si="145"/>
        <v>342.90652245261839</v>
      </c>
      <c r="AA101" s="66">
        <f t="shared" si="31"/>
        <v>1.5889091640390343</v>
      </c>
      <c r="AB101" s="66">
        <f t="shared" si="32"/>
        <v>0.80263441854566253</v>
      </c>
      <c r="AC101" s="66">
        <f t="shared" si="143"/>
        <v>-0.23598843230127925</v>
      </c>
      <c r="AD101" s="66">
        <f t="shared" si="144"/>
        <v>-0.13238602992366866</v>
      </c>
      <c r="AE101" s="67">
        <f t="shared" si="35"/>
        <v>0.78978980993053538</v>
      </c>
      <c r="AF101" s="67">
        <f t="shared" si="36"/>
        <v>0.87600276651930786</v>
      </c>
      <c r="AG101" s="66">
        <f t="shared" si="146"/>
        <v>1397.9537727199772</v>
      </c>
      <c r="AH101" s="66">
        <f t="shared" si="37"/>
        <v>348.46111720862842</v>
      </c>
      <c r="AI101" s="66">
        <f t="shared" si="38"/>
        <v>1.577224369889868</v>
      </c>
      <c r="AJ101" s="66">
        <f t="shared" si="39"/>
        <v>0.8054522516517314</v>
      </c>
      <c r="AK101" s="66">
        <f t="shared" si="133"/>
        <v>-0.23164469679012256</v>
      </c>
      <c r="AL101" s="66">
        <f t="shared" si="134"/>
        <v>-0.12930514683396749</v>
      </c>
      <c r="AM101" s="67">
        <f t="shared" si="135"/>
        <v>0.79322790966638912</v>
      </c>
      <c r="AN101" s="67">
        <f t="shared" si="136"/>
        <v>0.87870579034134533</v>
      </c>
      <c r="AO101" s="66">
        <f t="shared" si="147"/>
        <v>1395.6094041691381</v>
      </c>
      <c r="AP101" s="66">
        <f t="shared" si="40"/>
        <v>348.40537408873831</v>
      </c>
      <c r="AQ101" s="66">
        <f t="shared" si="41"/>
        <v>1.5773393606403705</v>
      </c>
      <c r="AR101" s="66">
        <f t="shared" si="42"/>
        <v>0.80542437129465017</v>
      </c>
      <c r="AS101" s="66">
        <f t="shared" si="137"/>
        <v>-0.23168755899183829</v>
      </c>
      <c r="AT101" s="66">
        <f t="shared" si="138"/>
        <v>-0.12933542089842764</v>
      </c>
      <c r="AU101" s="67">
        <f t="shared" si="139"/>
        <v>0.79319391090035463</v>
      </c>
      <c r="AV101" s="67">
        <f t="shared" si="140"/>
        <v>0.87867918874827822</v>
      </c>
      <c r="AW101" s="66">
        <f t="shared" si="148"/>
        <v>1395.6316507321258</v>
      </c>
      <c r="AX101" s="66">
        <f t="shared" si="43"/>
        <v>348.40590340182069</v>
      </c>
      <c r="AY101" s="66">
        <f t="shared" si="44"/>
        <v>1.5773382685243835</v>
      </c>
      <c r="AZ101" s="66">
        <f t="shared" si="45"/>
        <v>0.80542463607214088</v>
      </c>
      <c r="BA101" s="66">
        <f t="shared" si="141"/>
        <v>-0.23168715192209588</v>
      </c>
      <c r="BB101" s="66">
        <f t="shared" si="142"/>
        <v>-0.1293351333685292</v>
      </c>
      <c r="BC101" s="67">
        <f t="shared" si="46"/>
        <v>0.79319423378566134</v>
      </c>
      <c r="BD101" s="67">
        <f t="shared" si="47"/>
        <v>0.87867944139485243</v>
      </c>
      <c r="BE101" s="66">
        <f t="shared" si="149"/>
        <v>1395.6314393700086</v>
      </c>
      <c r="BF101" s="66">
        <f t="shared" si="48"/>
        <v>348.4058983729073</v>
      </c>
      <c r="BG101" s="66">
        <f t="shared" si="49"/>
        <v>1.5773382789003723</v>
      </c>
      <c r="BH101" s="66">
        <f t="shared" si="50"/>
        <v>0.80542463355653848</v>
      </c>
      <c r="BI101" s="66">
        <f t="shared" si="51"/>
        <v>-0.23168715578958965</v>
      </c>
      <c r="BJ101" s="66">
        <f t="shared" si="52"/>
        <v>-0.12933513610029679</v>
      </c>
      <c r="BK101" s="67">
        <f t="shared" si="53"/>
        <v>0.79319423071798756</v>
      </c>
      <c r="BL101" s="67">
        <f t="shared" si="54"/>
        <v>0.8786794389945044</v>
      </c>
      <c r="BM101" s="66">
        <f t="shared" si="150"/>
        <v>1395.6314413781124</v>
      </c>
      <c r="BN101" s="66">
        <f t="shared" si="55"/>
        <v>348.40589842068584</v>
      </c>
      <c r="BO101" s="66">
        <f t="shared" si="56"/>
        <v>1.5773382788017924</v>
      </c>
      <c r="BP101" s="66">
        <f t="shared" si="57"/>
        <v>0.80542463358043859</v>
      </c>
      <c r="BQ101" s="66">
        <f t="shared" si="58"/>
        <v>-0.23168715575284543</v>
      </c>
      <c r="BR101" s="66">
        <f t="shared" si="59"/>
        <v>-0.12933513607434294</v>
      </c>
      <c r="BS101" s="67">
        <f t="shared" si="60"/>
        <v>0.79319423074713291</v>
      </c>
      <c r="BT101" s="67">
        <f t="shared" si="61"/>
        <v>0.87867943901730949</v>
      </c>
      <c r="BU101" s="66">
        <f t="shared" si="151"/>
        <v>1395.6314413590333</v>
      </c>
      <c r="BV101" s="66">
        <f t="shared" si="62"/>
        <v>348.40589842023189</v>
      </c>
      <c r="BW101" s="66">
        <f t="shared" si="63"/>
        <v>1.577338278802729</v>
      </c>
      <c r="BX101" s="66">
        <f t="shared" si="64"/>
        <v>0.80542463358021155</v>
      </c>
      <c r="BY101" s="66">
        <f t="shared" si="65"/>
        <v>-0.2316871557531946</v>
      </c>
      <c r="BZ101" s="66">
        <f t="shared" si="66"/>
        <v>-0.12933513607458919</v>
      </c>
      <c r="CA101" s="67">
        <f t="shared" si="67"/>
        <v>0.79319423074685591</v>
      </c>
      <c r="CB101" s="67">
        <f t="shared" si="68"/>
        <v>0.87867943901709311</v>
      </c>
      <c r="CC101" s="66">
        <f t="shared" si="152"/>
        <v>1395.6314413592145</v>
      </c>
      <c r="CD101" s="66">
        <f t="shared" si="69"/>
        <v>348.40589842023627</v>
      </c>
      <c r="CE101" s="66">
        <f t="shared" si="70"/>
        <v>1.5773382788027199</v>
      </c>
      <c r="CF101" s="66">
        <f t="shared" si="71"/>
        <v>0.80542463358021366</v>
      </c>
      <c r="CG101" s="66">
        <f t="shared" si="72"/>
        <v>-0.2316871557531916</v>
      </c>
      <c r="CH101" s="66">
        <f t="shared" si="73"/>
        <v>-0.12933513607458647</v>
      </c>
      <c r="CI101" s="67">
        <f t="shared" si="74"/>
        <v>0.79319423074685824</v>
      </c>
      <c r="CJ101" s="67">
        <f t="shared" si="75"/>
        <v>0.87867943901709555</v>
      </c>
      <c r="CK101" s="66">
        <f t="shared" si="153"/>
        <v>1395.6314413592131</v>
      </c>
      <c r="CL101" s="66">
        <f t="shared" si="76"/>
        <v>348.40589842023621</v>
      </c>
      <c r="CM101" s="66">
        <f t="shared" si="77"/>
        <v>1.5773382788027202</v>
      </c>
      <c r="CN101" s="66">
        <f t="shared" si="78"/>
        <v>0.80542463358021366</v>
      </c>
      <c r="CO101" s="66">
        <f t="shared" si="79"/>
        <v>-0.23168715575319127</v>
      </c>
      <c r="CP101" s="66">
        <f t="shared" si="80"/>
        <v>-0.12933513607458708</v>
      </c>
      <c r="CQ101" s="67">
        <f t="shared" si="81"/>
        <v>0.79319423074685858</v>
      </c>
      <c r="CR101" s="67">
        <f t="shared" si="82"/>
        <v>0.878679439017095</v>
      </c>
      <c r="CS101" s="66">
        <f t="shared" si="154"/>
        <v>1395.631441359212</v>
      </c>
      <c r="CT101" s="66">
        <f t="shared" si="83"/>
        <v>348.4058984202361</v>
      </c>
      <c r="CU101" s="66">
        <f t="shared" si="84"/>
        <v>1.5773382788027204</v>
      </c>
      <c r="CV101" s="66">
        <f t="shared" si="85"/>
        <v>0.80542463358021366</v>
      </c>
      <c r="CW101" s="66">
        <f t="shared" si="86"/>
        <v>-0.23168715575319127</v>
      </c>
      <c r="CX101" s="66">
        <f t="shared" si="87"/>
        <v>-0.12933513607458752</v>
      </c>
      <c r="CY101" s="67">
        <f t="shared" si="88"/>
        <v>0.79319423074685858</v>
      </c>
      <c r="CZ101" s="67">
        <f t="shared" si="89"/>
        <v>0.87867943901709455</v>
      </c>
      <c r="DA101" s="66">
        <f t="shared" si="155"/>
        <v>1395.631441359214</v>
      </c>
      <c r="DB101" s="66">
        <f t="shared" si="90"/>
        <v>348.40589842023627</v>
      </c>
      <c r="DC101" s="66">
        <f t="shared" si="91"/>
        <v>1.5773382788027199</v>
      </c>
      <c r="DD101" s="66">
        <f t="shared" si="92"/>
        <v>0.80542463358021366</v>
      </c>
      <c r="DE101" s="66">
        <f t="shared" si="93"/>
        <v>-0.2316871557531916</v>
      </c>
      <c r="DF101" s="66">
        <f t="shared" si="94"/>
        <v>-0.12933513607458647</v>
      </c>
      <c r="DG101" s="67">
        <f t="shared" si="95"/>
        <v>0.79319423074685824</v>
      </c>
      <c r="DH101" s="67">
        <f t="shared" si="96"/>
        <v>0.87867943901709555</v>
      </c>
      <c r="DI101" s="66">
        <f t="shared" si="156"/>
        <v>1395.6314413592131</v>
      </c>
      <c r="DJ101" s="66">
        <f t="shared" si="97"/>
        <v>348.40589842023621</v>
      </c>
      <c r="DK101" s="66">
        <f t="shared" si="98"/>
        <v>1.5773382788027202</v>
      </c>
      <c r="DL101" s="66">
        <f t="shared" si="99"/>
        <v>0.80542463358021366</v>
      </c>
      <c r="DM101" s="66">
        <f t="shared" si="100"/>
        <v>-0.23168715575319127</v>
      </c>
      <c r="DN101" s="66">
        <f t="shared" si="101"/>
        <v>-0.12933513607458708</v>
      </c>
      <c r="DO101" s="67">
        <f t="shared" si="102"/>
        <v>0.79319423074685858</v>
      </c>
      <c r="DP101" s="67">
        <f t="shared" si="103"/>
        <v>0.878679439017095</v>
      </c>
      <c r="DQ101" s="66">
        <f t="shared" si="157"/>
        <v>1395.631441359212</v>
      </c>
      <c r="DR101" s="66">
        <f t="shared" si="104"/>
        <v>348.4058984202361</v>
      </c>
      <c r="DS101" s="66">
        <f t="shared" si="105"/>
        <v>1.5773382788027204</v>
      </c>
      <c r="DT101" s="66">
        <f t="shared" si="106"/>
        <v>0.80542463358021366</v>
      </c>
      <c r="DU101" s="66">
        <f t="shared" si="107"/>
        <v>-0.23168715575319127</v>
      </c>
      <c r="DV101" s="66">
        <f t="shared" si="108"/>
        <v>-0.12933513607458752</v>
      </c>
      <c r="DW101" s="67">
        <f t="shared" si="109"/>
        <v>0.79319423074685858</v>
      </c>
      <c r="DX101" s="67">
        <f t="shared" si="110"/>
        <v>0.87867943901709455</v>
      </c>
      <c r="DY101" s="66">
        <f t="shared" si="158"/>
        <v>1395.631441359214</v>
      </c>
      <c r="DZ101" s="66">
        <f t="shared" si="111"/>
        <v>348.40589842023627</v>
      </c>
      <c r="EA101" s="66">
        <f t="shared" si="112"/>
        <v>1.5773382788027199</v>
      </c>
      <c r="EB101" s="66">
        <f t="shared" si="113"/>
        <v>0.80542463358021366</v>
      </c>
      <c r="EC101" s="66">
        <f t="shared" si="114"/>
        <v>-0.2316871557531916</v>
      </c>
      <c r="ED101" s="66">
        <f t="shared" si="115"/>
        <v>-0.12933513607458647</v>
      </c>
      <c r="EE101" s="67">
        <f t="shared" si="116"/>
        <v>0.79319423074685824</v>
      </c>
      <c r="EF101" s="67">
        <f t="shared" si="117"/>
        <v>0.87867943901709555</v>
      </c>
      <c r="EG101" s="66">
        <f t="shared" si="159"/>
        <v>1395.6314413592131</v>
      </c>
      <c r="EH101" s="66">
        <f t="shared" si="118"/>
        <v>348.40589842023621</v>
      </c>
      <c r="EI101" s="66">
        <f t="shared" si="119"/>
        <v>1.5773382788027202</v>
      </c>
      <c r="EJ101" s="66">
        <f t="shared" si="120"/>
        <v>0.80542463358021366</v>
      </c>
      <c r="EK101" s="66">
        <f t="shared" si="121"/>
        <v>-0.23168715575319127</v>
      </c>
      <c r="EL101" s="66">
        <f t="shared" si="122"/>
        <v>-0.12933513607458708</v>
      </c>
      <c r="EM101" s="67">
        <f t="shared" si="123"/>
        <v>0.79319423074685858</v>
      </c>
      <c r="EN101" s="67">
        <f t="shared" si="124"/>
        <v>0.878679439017095</v>
      </c>
      <c r="EO101" s="66">
        <f t="shared" si="160"/>
        <v>1395.631441359212</v>
      </c>
      <c r="EP101" s="66">
        <f t="shared" si="125"/>
        <v>348.4058984202361</v>
      </c>
      <c r="EQ101" s="66">
        <f t="shared" si="126"/>
        <v>1.5773382788027204</v>
      </c>
      <c r="ER101" s="66">
        <f t="shared" si="127"/>
        <v>0.80542463358021366</v>
      </c>
      <c r="ES101" s="66">
        <f t="shared" si="128"/>
        <v>-0.23168715575319127</v>
      </c>
      <c r="ET101" s="66">
        <f t="shared" si="129"/>
        <v>-0.12933513607458752</v>
      </c>
      <c r="EU101" s="67">
        <f t="shared" si="130"/>
        <v>0.79319423074685858</v>
      </c>
      <c r="EV101" s="67">
        <f t="shared" si="131"/>
        <v>0.87867943901709455</v>
      </c>
      <c r="EW101" s="66">
        <f t="shared" si="161"/>
        <v>0.41113900478718624</v>
      </c>
      <c r="EX101" s="66">
        <f t="shared" si="132"/>
        <v>75.255898420236122</v>
      </c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</row>
    <row r="102" spans="19:166" x14ac:dyDescent="0.25">
      <c r="S102" s="61">
        <v>0.4</v>
      </c>
      <c r="T102" s="61">
        <f t="shared" si="25"/>
        <v>0.39294710327455923</v>
      </c>
      <c r="U102" s="61">
        <f t="shared" si="26"/>
        <v>0.60705289672544083</v>
      </c>
      <c r="V102" s="61">
        <f t="shared" si="27"/>
        <v>0.39294710327455923</v>
      </c>
      <c r="W102" s="61">
        <f t="shared" si="28"/>
        <v>0.60705289672544083</v>
      </c>
      <c r="X102" s="61">
        <f t="shared" si="29"/>
        <v>0.37381818181818183</v>
      </c>
      <c r="Y102" s="61">
        <f t="shared" si="30"/>
        <v>0.62618181818181817</v>
      </c>
      <c r="Z102" s="64">
        <f t="shared" si="145"/>
        <v>342.84636442533076</v>
      </c>
      <c r="AA102" s="61">
        <f t="shared" si="31"/>
        <v>1.5890382670887346</v>
      </c>
      <c r="AB102" s="61">
        <f t="shared" si="32"/>
        <v>0.80260345564493096</v>
      </c>
      <c r="AC102" s="61">
        <f t="shared" si="143"/>
        <v>-0.22688530552415925</v>
      </c>
      <c r="AD102" s="61">
        <f t="shared" si="144"/>
        <v>-0.13839453053688189</v>
      </c>
      <c r="AE102" s="65">
        <f t="shared" si="35"/>
        <v>0.79701218994342726</v>
      </c>
      <c r="AF102" s="65">
        <f t="shared" si="36"/>
        <v>0.87075508449749983</v>
      </c>
      <c r="AG102" s="61">
        <f t="shared" si="146"/>
        <v>1396.2322720066149</v>
      </c>
      <c r="AH102" s="61">
        <f t="shared" si="37"/>
        <v>348.42019148972463</v>
      </c>
      <c r="AI102" s="61">
        <f t="shared" si="38"/>
        <v>1.5773087898756901</v>
      </c>
      <c r="AJ102" s="61">
        <f t="shared" si="39"/>
        <v>0.80543178310988917</v>
      </c>
      <c r="AK102" s="61">
        <f t="shared" si="133"/>
        <v>-0.22271684467690028</v>
      </c>
      <c r="AL102" s="61">
        <f t="shared" si="134"/>
        <v>-0.13517665011724894</v>
      </c>
      <c r="AM102" s="65">
        <f t="shared" si="135"/>
        <v>0.80034143815162961</v>
      </c>
      <c r="AN102" s="65">
        <f t="shared" si="136"/>
        <v>0.87356158330125766</v>
      </c>
      <c r="AO102" s="61">
        <f t="shared" si="147"/>
        <v>1393.8059513583439</v>
      </c>
      <c r="AP102" s="61">
        <f t="shared" si="40"/>
        <v>348.36244236792754</v>
      </c>
      <c r="AQ102" s="61">
        <f t="shared" si="41"/>
        <v>1.5774279539564346</v>
      </c>
      <c r="AR102" s="61">
        <f t="shared" si="42"/>
        <v>0.80540289323487346</v>
      </c>
      <c r="AS102" s="61">
        <f t="shared" si="137"/>
        <v>-0.22275931216902528</v>
      </c>
      <c r="AT102" s="61">
        <f t="shared" si="138"/>
        <v>-0.13520929570720031</v>
      </c>
      <c r="AU102" s="65">
        <f t="shared" si="139"/>
        <v>0.80030745037960049</v>
      </c>
      <c r="AV102" s="65">
        <f t="shared" si="140"/>
        <v>0.87353306583349921</v>
      </c>
      <c r="AW102" s="61">
        <f t="shared" si="148"/>
        <v>1393.8297634429316</v>
      </c>
      <c r="AX102" s="61">
        <f t="shared" si="43"/>
        <v>348.36300950645648</v>
      </c>
      <c r="AY102" s="61">
        <f t="shared" si="44"/>
        <v>1.5774267834423066</v>
      </c>
      <c r="AZ102" s="61">
        <f t="shared" si="45"/>
        <v>0.80540317699606567</v>
      </c>
      <c r="BA102" s="61">
        <f t="shared" si="141"/>
        <v>-0.22275889503504703</v>
      </c>
      <c r="BB102" s="61">
        <f t="shared" si="142"/>
        <v>-0.13520897503442025</v>
      </c>
      <c r="BC102" s="65">
        <f t="shared" si="46"/>
        <v>0.80030778421510063</v>
      </c>
      <c r="BD102" s="65">
        <f t="shared" si="47"/>
        <v>0.87353334595182075</v>
      </c>
      <c r="BE102" s="61">
        <f t="shared" si="149"/>
        <v>1393.829529460136</v>
      </c>
      <c r="BF102" s="61">
        <f t="shared" si="48"/>
        <v>348.36300393366531</v>
      </c>
      <c r="BG102" s="61">
        <f t="shared" si="49"/>
        <v>1.5774267949439371</v>
      </c>
      <c r="BH102" s="61">
        <f t="shared" si="50"/>
        <v>0.80540317420778818</v>
      </c>
      <c r="BI102" s="61">
        <f t="shared" si="51"/>
        <v>-0.22275889913386265</v>
      </c>
      <c r="BJ102" s="61">
        <f t="shared" si="52"/>
        <v>-0.13520897818539435</v>
      </c>
      <c r="BK102" s="65">
        <f t="shared" si="53"/>
        <v>0.80030778093478661</v>
      </c>
      <c r="BL102" s="65">
        <f t="shared" si="54"/>
        <v>0.87353334319933984</v>
      </c>
      <c r="BM102" s="61">
        <f t="shared" si="150"/>
        <v>1393.8295317592761</v>
      </c>
      <c r="BN102" s="61">
        <f t="shared" si="55"/>
        <v>348.36300398842417</v>
      </c>
      <c r="BO102" s="61">
        <f t="shared" si="56"/>
        <v>1.5774267948309209</v>
      </c>
      <c r="BP102" s="61">
        <f t="shared" si="57"/>
        <v>0.80540317423518604</v>
      </c>
      <c r="BQ102" s="61">
        <f t="shared" si="58"/>
        <v>-0.22275889909358776</v>
      </c>
      <c r="BR102" s="61">
        <f t="shared" si="59"/>
        <v>-0.13520897815443195</v>
      </c>
      <c r="BS102" s="65">
        <f t="shared" si="60"/>
        <v>0.80030778096701893</v>
      </c>
      <c r="BT102" s="65">
        <f t="shared" si="61"/>
        <v>0.87353334322638654</v>
      </c>
      <c r="BU102" s="61">
        <f t="shared" si="151"/>
        <v>1393.8295317366858</v>
      </c>
      <c r="BV102" s="61">
        <f t="shared" si="62"/>
        <v>348.36300398788615</v>
      </c>
      <c r="BW102" s="61">
        <f t="shared" si="63"/>
        <v>1.5774267948320313</v>
      </c>
      <c r="BX102" s="61">
        <f t="shared" si="64"/>
        <v>0.80540317423491692</v>
      </c>
      <c r="BY102" s="61">
        <f t="shared" si="65"/>
        <v>-0.22275889909398311</v>
      </c>
      <c r="BZ102" s="61">
        <f t="shared" si="66"/>
        <v>-0.13520897815473687</v>
      </c>
      <c r="CA102" s="65">
        <f t="shared" si="67"/>
        <v>0.80030778096670252</v>
      </c>
      <c r="CB102" s="65">
        <f t="shared" si="68"/>
        <v>0.8735333432261202</v>
      </c>
      <c r="CC102" s="61">
        <f t="shared" si="152"/>
        <v>1393.8295317369068</v>
      </c>
      <c r="CD102" s="61">
        <f t="shared" si="69"/>
        <v>348.36300398789137</v>
      </c>
      <c r="CE102" s="61">
        <f t="shared" si="70"/>
        <v>1.5774267948320206</v>
      </c>
      <c r="CF102" s="61">
        <f t="shared" si="71"/>
        <v>0.80540317423491947</v>
      </c>
      <c r="CG102" s="61">
        <f t="shared" si="72"/>
        <v>-0.22275889909397939</v>
      </c>
      <c r="CH102" s="61">
        <f t="shared" si="73"/>
        <v>-0.13520897815473376</v>
      </c>
      <c r="CI102" s="65">
        <f t="shared" si="74"/>
        <v>0.80030778096670552</v>
      </c>
      <c r="CJ102" s="65">
        <f t="shared" si="75"/>
        <v>0.87353334322612286</v>
      </c>
      <c r="CK102" s="61">
        <f t="shared" si="153"/>
        <v>1393.8295317369048</v>
      </c>
      <c r="CL102" s="61">
        <f t="shared" si="76"/>
        <v>348.36300398789132</v>
      </c>
      <c r="CM102" s="61">
        <f t="shared" si="77"/>
        <v>1.5774267948320209</v>
      </c>
      <c r="CN102" s="61">
        <f t="shared" si="78"/>
        <v>0.80540317423491947</v>
      </c>
      <c r="CO102" s="61">
        <f t="shared" si="79"/>
        <v>-0.22275889909397917</v>
      </c>
      <c r="CP102" s="61">
        <f t="shared" si="80"/>
        <v>-0.13520897815473437</v>
      </c>
      <c r="CQ102" s="65">
        <f t="shared" si="81"/>
        <v>0.80030778096670574</v>
      </c>
      <c r="CR102" s="65">
        <f t="shared" si="82"/>
        <v>0.87353334322612242</v>
      </c>
      <c r="CS102" s="61">
        <f t="shared" si="154"/>
        <v>1393.8295317369063</v>
      </c>
      <c r="CT102" s="61">
        <f t="shared" si="83"/>
        <v>348.36300398789137</v>
      </c>
      <c r="CU102" s="61">
        <f t="shared" si="84"/>
        <v>1.5774267948320206</v>
      </c>
      <c r="CV102" s="61">
        <f t="shared" si="85"/>
        <v>0.80540317423491947</v>
      </c>
      <c r="CW102" s="61">
        <f t="shared" si="86"/>
        <v>-0.22275889909397939</v>
      </c>
      <c r="CX102" s="61">
        <f t="shared" si="87"/>
        <v>-0.13520897815473376</v>
      </c>
      <c r="CY102" s="65">
        <f t="shared" si="88"/>
        <v>0.80030778096670552</v>
      </c>
      <c r="CZ102" s="65">
        <f t="shared" si="89"/>
        <v>0.87353334322612286</v>
      </c>
      <c r="DA102" s="61">
        <f t="shared" si="155"/>
        <v>1393.8295317369048</v>
      </c>
      <c r="DB102" s="61">
        <f t="shared" si="90"/>
        <v>348.36300398789132</v>
      </c>
      <c r="DC102" s="61">
        <f t="shared" si="91"/>
        <v>1.5774267948320209</v>
      </c>
      <c r="DD102" s="61">
        <f t="shared" si="92"/>
        <v>0.80540317423491947</v>
      </c>
      <c r="DE102" s="61">
        <f t="shared" si="93"/>
        <v>-0.22275889909397917</v>
      </c>
      <c r="DF102" s="61">
        <f t="shared" si="94"/>
        <v>-0.13520897815473437</v>
      </c>
      <c r="DG102" s="65">
        <f t="shared" si="95"/>
        <v>0.80030778096670574</v>
      </c>
      <c r="DH102" s="65">
        <f t="shared" si="96"/>
        <v>0.87353334322612242</v>
      </c>
      <c r="DI102" s="61">
        <f t="shared" si="156"/>
        <v>1393.8295317369063</v>
      </c>
      <c r="DJ102" s="61">
        <f t="shared" si="97"/>
        <v>348.36300398789137</v>
      </c>
      <c r="DK102" s="61">
        <f t="shared" si="98"/>
        <v>1.5774267948320206</v>
      </c>
      <c r="DL102" s="61">
        <f t="shared" si="99"/>
        <v>0.80540317423491947</v>
      </c>
      <c r="DM102" s="61">
        <f t="shared" si="100"/>
        <v>-0.22275889909397939</v>
      </c>
      <c r="DN102" s="61">
        <f t="shared" si="101"/>
        <v>-0.13520897815473376</v>
      </c>
      <c r="DO102" s="65">
        <f t="shared" si="102"/>
        <v>0.80030778096670552</v>
      </c>
      <c r="DP102" s="65">
        <f t="shared" si="103"/>
        <v>0.87353334322612286</v>
      </c>
      <c r="DQ102" s="61">
        <f t="shared" si="157"/>
        <v>1393.8295317369048</v>
      </c>
      <c r="DR102" s="61">
        <f t="shared" si="104"/>
        <v>348.36300398789132</v>
      </c>
      <c r="DS102" s="61">
        <f t="shared" si="105"/>
        <v>1.5774267948320209</v>
      </c>
      <c r="DT102" s="61">
        <f t="shared" si="106"/>
        <v>0.80540317423491947</v>
      </c>
      <c r="DU102" s="61">
        <f t="shared" si="107"/>
        <v>-0.22275889909397917</v>
      </c>
      <c r="DV102" s="61">
        <f t="shared" si="108"/>
        <v>-0.13520897815473437</v>
      </c>
      <c r="DW102" s="65">
        <f t="shared" si="109"/>
        <v>0.80030778096670574</v>
      </c>
      <c r="DX102" s="65">
        <f t="shared" si="110"/>
        <v>0.87353334322612242</v>
      </c>
      <c r="DY102" s="61">
        <f t="shared" si="158"/>
        <v>1393.8295317369063</v>
      </c>
      <c r="DZ102" s="61">
        <f t="shared" si="111"/>
        <v>348.36300398789137</v>
      </c>
      <c r="EA102" s="61">
        <f t="shared" si="112"/>
        <v>1.5774267948320206</v>
      </c>
      <c r="EB102" s="61">
        <f t="shared" si="113"/>
        <v>0.80540317423491947</v>
      </c>
      <c r="EC102" s="61">
        <f t="shared" si="114"/>
        <v>-0.22275889909397939</v>
      </c>
      <c r="ED102" s="61">
        <f t="shared" si="115"/>
        <v>-0.13520897815473376</v>
      </c>
      <c r="EE102" s="65">
        <f t="shared" si="116"/>
        <v>0.80030778096670552</v>
      </c>
      <c r="EF102" s="65">
        <f t="shared" si="117"/>
        <v>0.87353334322612286</v>
      </c>
      <c r="EG102" s="61">
        <f t="shared" si="159"/>
        <v>1393.8295317369048</v>
      </c>
      <c r="EH102" s="61">
        <f t="shared" si="118"/>
        <v>348.36300398789132</v>
      </c>
      <c r="EI102" s="61">
        <f t="shared" si="119"/>
        <v>1.5774267948320209</v>
      </c>
      <c r="EJ102" s="61">
        <f t="shared" si="120"/>
        <v>0.80540317423491947</v>
      </c>
      <c r="EK102" s="61">
        <f t="shared" si="121"/>
        <v>-0.22275889909397917</v>
      </c>
      <c r="EL102" s="61">
        <f t="shared" si="122"/>
        <v>-0.13520897815473437</v>
      </c>
      <c r="EM102" s="65">
        <f t="shared" si="123"/>
        <v>0.80030778096670574</v>
      </c>
      <c r="EN102" s="65">
        <f t="shared" si="124"/>
        <v>0.87353334322612242</v>
      </c>
      <c r="EO102" s="61">
        <f t="shared" si="160"/>
        <v>1393.8295317369063</v>
      </c>
      <c r="EP102" s="61">
        <f t="shared" si="125"/>
        <v>348.36300398789137</v>
      </c>
      <c r="EQ102" s="61">
        <f t="shared" si="126"/>
        <v>1.5774267948320206</v>
      </c>
      <c r="ER102" s="61">
        <f t="shared" si="127"/>
        <v>0.80540317423491947</v>
      </c>
      <c r="ES102" s="61">
        <f t="shared" si="128"/>
        <v>-0.22275889909397939</v>
      </c>
      <c r="ET102" s="61">
        <f t="shared" si="129"/>
        <v>-0.13520897815473376</v>
      </c>
      <c r="EU102" s="65">
        <f t="shared" si="130"/>
        <v>0.80030778096670552</v>
      </c>
      <c r="EV102" s="65">
        <f t="shared" si="131"/>
        <v>0.87353334322612286</v>
      </c>
      <c r="EW102" s="61">
        <f t="shared" si="161"/>
        <v>0.42491344605927756</v>
      </c>
      <c r="EX102" s="61">
        <f t="shared" si="132"/>
        <v>75.213003987891398</v>
      </c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</row>
    <row r="103" spans="19:166" x14ac:dyDescent="0.25">
      <c r="S103" s="50">
        <v>0.41</v>
      </c>
      <c r="T103" s="66">
        <f t="shared" si="25"/>
        <v>0.4028891781799856</v>
      </c>
      <c r="U103" s="66">
        <f t="shared" si="26"/>
        <v>0.59711082182001429</v>
      </c>
      <c r="V103" s="66">
        <f t="shared" si="27"/>
        <v>0.4028891781799856</v>
      </c>
      <c r="W103" s="66">
        <f t="shared" si="28"/>
        <v>0.59711082182001429</v>
      </c>
      <c r="X103" s="66">
        <f t="shared" si="29"/>
        <v>0.38358208955223877</v>
      </c>
      <c r="Y103" s="66">
        <f t="shared" si="30"/>
        <v>0.61641791044776129</v>
      </c>
      <c r="Z103" s="56">
        <f t="shared" si="145"/>
        <v>342.78620639804313</v>
      </c>
      <c r="AA103" s="66">
        <f t="shared" si="31"/>
        <v>1.5891674259483743</v>
      </c>
      <c r="AB103" s="66">
        <f t="shared" si="32"/>
        <v>0.80257248307146534</v>
      </c>
      <c r="AC103" s="66">
        <f t="shared" si="143"/>
        <v>-0.21801627671648949</v>
      </c>
      <c r="AD103" s="66">
        <f t="shared" si="144"/>
        <v>-0.14449786741478682</v>
      </c>
      <c r="AE103" s="67">
        <f t="shared" si="35"/>
        <v>0.8041123532512422</v>
      </c>
      <c r="AF103" s="67">
        <f t="shared" si="36"/>
        <v>0.86545675806142375</v>
      </c>
      <c r="AG103" s="66">
        <f t="shared" si="146"/>
        <v>1394.2263352886387</v>
      </c>
      <c r="AH103" s="66">
        <f t="shared" si="37"/>
        <v>348.3724536383819</v>
      </c>
      <c r="AI103" s="66">
        <f t="shared" si="38"/>
        <v>1.5774072924375313</v>
      </c>
      <c r="AJ103" s="66">
        <f t="shared" si="39"/>
        <v>0.80540790213695768</v>
      </c>
      <c r="AK103" s="66">
        <f t="shared" si="133"/>
        <v>-0.21402295326917875</v>
      </c>
      <c r="AL103" s="66">
        <f t="shared" si="134"/>
        <v>-0.14114502462825496</v>
      </c>
      <c r="AM103" s="67">
        <f t="shared" si="135"/>
        <v>0.80732985395055423</v>
      </c>
      <c r="AN103" s="67">
        <f t="shared" si="136"/>
        <v>0.86836336849074969</v>
      </c>
      <c r="AO103" s="66">
        <f t="shared" si="147"/>
        <v>1391.7287286717919</v>
      </c>
      <c r="AP103" s="66">
        <f t="shared" si="40"/>
        <v>348.31293923123008</v>
      </c>
      <c r="AQ103" s="66">
        <f t="shared" si="41"/>
        <v>1.5775301412458531</v>
      </c>
      <c r="AR103" s="66">
        <f t="shared" si="42"/>
        <v>0.80537812173881473</v>
      </c>
      <c r="AS103" s="66">
        <f t="shared" si="137"/>
        <v>-0.21406478933283024</v>
      </c>
      <c r="AT103" s="66">
        <f t="shared" si="138"/>
        <v>-0.14118000260362296</v>
      </c>
      <c r="AU103" s="67">
        <f t="shared" si="139"/>
        <v>0.80729607915390378</v>
      </c>
      <c r="AV103" s="67">
        <f t="shared" si="140"/>
        <v>0.86833299542943332</v>
      </c>
      <c r="AW103" s="66">
        <f t="shared" si="148"/>
        <v>1391.7539741948999</v>
      </c>
      <c r="AX103" s="66">
        <f t="shared" si="43"/>
        <v>348.31354121671222</v>
      </c>
      <c r="AY103" s="66">
        <f t="shared" si="44"/>
        <v>1.5775288983777507</v>
      </c>
      <c r="AZ103" s="66">
        <f t="shared" si="45"/>
        <v>0.80537842301160256</v>
      </c>
      <c r="BA103" s="66">
        <f t="shared" si="141"/>
        <v>-0.2140643660878993</v>
      </c>
      <c r="BB103" s="66">
        <f t="shared" si="142"/>
        <v>-0.14117964872457062</v>
      </c>
      <c r="BC103" s="67">
        <f t="shared" si="46"/>
        <v>0.80729642083794928</v>
      </c>
      <c r="BD103" s="67">
        <f t="shared" si="47"/>
        <v>0.86833330271434517</v>
      </c>
      <c r="BE103" s="66">
        <f t="shared" si="149"/>
        <v>1391.7537186952547</v>
      </c>
      <c r="BF103" s="66">
        <f t="shared" si="48"/>
        <v>348.31353512430564</v>
      </c>
      <c r="BG103" s="66">
        <f t="shared" si="49"/>
        <v>1.5775289109561965</v>
      </c>
      <c r="BH103" s="66">
        <f t="shared" si="50"/>
        <v>0.80537841996256976</v>
      </c>
      <c r="BI103" s="66">
        <f t="shared" si="51"/>
        <v>-0.21406437037135012</v>
      </c>
      <c r="BJ103" s="66">
        <f t="shared" si="52"/>
        <v>-0.14117965230600332</v>
      </c>
      <c r="BK103" s="67">
        <f t="shared" si="53"/>
        <v>0.80729641737993485</v>
      </c>
      <c r="BL103" s="67">
        <f t="shared" si="54"/>
        <v>0.86833329960446792</v>
      </c>
      <c r="BM103" s="66">
        <f t="shared" si="150"/>
        <v>1391.7537212810284</v>
      </c>
      <c r="BN103" s="66">
        <f t="shared" si="55"/>
        <v>348.31353518596364</v>
      </c>
      <c r="BO103" s="66">
        <f t="shared" si="56"/>
        <v>1.577528910828897</v>
      </c>
      <c r="BP103" s="66">
        <f t="shared" si="57"/>
        <v>0.8053784199934273</v>
      </c>
      <c r="BQ103" s="66">
        <f t="shared" si="58"/>
        <v>-0.21406437032800035</v>
      </c>
      <c r="BR103" s="66">
        <f t="shared" si="59"/>
        <v>-0.14117965226975732</v>
      </c>
      <c r="BS103" s="67">
        <f t="shared" si="60"/>
        <v>0.80729641741493097</v>
      </c>
      <c r="BT103" s="67">
        <f t="shared" si="61"/>
        <v>0.86833329963594152</v>
      </c>
      <c r="BU103" s="66">
        <f t="shared" si="151"/>
        <v>1391.7537212548618</v>
      </c>
      <c r="BV103" s="66">
        <f t="shared" si="62"/>
        <v>348.31353518533967</v>
      </c>
      <c r="BW103" s="66">
        <f t="shared" si="63"/>
        <v>1.5775289108301851</v>
      </c>
      <c r="BX103" s="66">
        <f t="shared" si="64"/>
        <v>0.8053784199931151</v>
      </c>
      <c r="BY103" s="66">
        <f t="shared" si="65"/>
        <v>-0.21406437032843861</v>
      </c>
      <c r="BZ103" s="66">
        <f t="shared" si="66"/>
        <v>-0.14117965227012408</v>
      </c>
      <c r="CA103" s="67">
        <f t="shared" si="67"/>
        <v>0.80729641741457714</v>
      </c>
      <c r="CB103" s="67">
        <f t="shared" si="68"/>
        <v>0.86833329963562311</v>
      </c>
      <c r="CC103" s="66">
        <f t="shared" si="152"/>
        <v>1391.7537212551242</v>
      </c>
      <c r="CD103" s="66">
        <f t="shared" si="69"/>
        <v>348.31353518534598</v>
      </c>
      <c r="CE103" s="66">
        <f t="shared" si="70"/>
        <v>1.5775289108301722</v>
      </c>
      <c r="CF103" s="66">
        <f t="shared" si="71"/>
        <v>0.80537841999311821</v>
      </c>
      <c r="CG103" s="66">
        <f t="shared" si="72"/>
        <v>-0.21406437032843428</v>
      </c>
      <c r="CH103" s="66">
        <f t="shared" si="73"/>
        <v>-0.14117965227012053</v>
      </c>
      <c r="CI103" s="67">
        <f t="shared" si="74"/>
        <v>0.80729641741458058</v>
      </c>
      <c r="CJ103" s="67">
        <f t="shared" si="75"/>
        <v>0.86833329963562611</v>
      </c>
      <c r="CK103" s="66">
        <f t="shared" si="153"/>
        <v>1391.7537212551233</v>
      </c>
      <c r="CL103" s="66">
        <f t="shared" si="76"/>
        <v>348.31353518534593</v>
      </c>
      <c r="CM103" s="66">
        <f t="shared" si="77"/>
        <v>1.5775289108301722</v>
      </c>
      <c r="CN103" s="66">
        <f t="shared" si="78"/>
        <v>0.80537841999311821</v>
      </c>
      <c r="CO103" s="66">
        <f t="shared" si="79"/>
        <v>-0.21406437032843428</v>
      </c>
      <c r="CP103" s="66">
        <f t="shared" si="80"/>
        <v>-0.14117965227012053</v>
      </c>
      <c r="CQ103" s="67">
        <f t="shared" si="81"/>
        <v>0.80729641741458058</v>
      </c>
      <c r="CR103" s="67">
        <f t="shared" si="82"/>
        <v>0.86833329963562611</v>
      </c>
      <c r="CS103" s="66">
        <f t="shared" si="154"/>
        <v>1391.7537212551219</v>
      </c>
      <c r="CT103" s="66">
        <f t="shared" si="83"/>
        <v>348.31353518534587</v>
      </c>
      <c r="CU103" s="66">
        <f t="shared" si="84"/>
        <v>1.5775289108301724</v>
      </c>
      <c r="CV103" s="66">
        <f t="shared" si="85"/>
        <v>0.80537841999311821</v>
      </c>
      <c r="CW103" s="66">
        <f t="shared" si="86"/>
        <v>-0.21406437032843428</v>
      </c>
      <c r="CX103" s="66">
        <f t="shared" si="87"/>
        <v>-0.14117965227012053</v>
      </c>
      <c r="CY103" s="67">
        <f t="shared" si="88"/>
        <v>0.80729641741458058</v>
      </c>
      <c r="CZ103" s="67">
        <f t="shared" si="89"/>
        <v>0.86833329963562611</v>
      </c>
      <c r="DA103" s="66">
        <f t="shared" si="155"/>
        <v>1391.7537212551231</v>
      </c>
      <c r="DB103" s="66">
        <f t="shared" si="90"/>
        <v>348.31353518534593</v>
      </c>
      <c r="DC103" s="66">
        <f t="shared" si="91"/>
        <v>1.5775289108301722</v>
      </c>
      <c r="DD103" s="66">
        <f t="shared" si="92"/>
        <v>0.80537841999311821</v>
      </c>
      <c r="DE103" s="66">
        <f t="shared" si="93"/>
        <v>-0.21406437032843428</v>
      </c>
      <c r="DF103" s="66">
        <f t="shared" si="94"/>
        <v>-0.14117965227012053</v>
      </c>
      <c r="DG103" s="67">
        <f t="shared" si="95"/>
        <v>0.80729641741458058</v>
      </c>
      <c r="DH103" s="67">
        <f t="shared" si="96"/>
        <v>0.86833329963562611</v>
      </c>
      <c r="DI103" s="66">
        <f t="shared" si="156"/>
        <v>1391.7537212551219</v>
      </c>
      <c r="DJ103" s="66">
        <f t="shared" si="97"/>
        <v>348.31353518534587</v>
      </c>
      <c r="DK103" s="66">
        <f t="shared" si="98"/>
        <v>1.5775289108301724</v>
      </c>
      <c r="DL103" s="66">
        <f t="shared" si="99"/>
        <v>0.80537841999311821</v>
      </c>
      <c r="DM103" s="66">
        <f t="shared" si="100"/>
        <v>-0.21406437032843428</v>
      </c>
      <c r="DN103" s="66">
        <f t="shared" si="101"/>
        <v>-0.14117965227012053</v>
      </c>
      <c r="DO103" s="67">
        <f t="shared" si="102"/>
        <v>0.80729641741458058</v>
      </c>
      <c r="DP103" s="67">
        <f t="shared" si="103"/>
        <v>0.86833329963562611</v>
      </c>
      <c r="DQ103" s="66">
        <f t="shared" si="157"/>
        <v>1391.7537212551231</v>
      </c>
      <c r="DR103" s="66">
        <f t="shared" si="104"/>
        <v>348.31353518534593</v>
      </c>
      <c r="DS103" s="66">
        <f t="shared" si="105"/>
        <v>1.5775289108301722</v>
      </c>
      <c r="DT103" s="66">
        <f t="shared" si="106"/>
        <v>0.80537841999311821</v>
      </c>
      <c r="DU103" s="66">
        <f t="shared" si="107"/>
        <v>-0.21406437032843428</v>
      </c>
      <c r="DV103" s="66">
        <f t="shared" si="108"/>
        <v>-0.14117965227012053</v>
      </c>
      <c r="DW103" s="67">
        <f t="shared" si="109"/>
        <v>0.80729641741458058</v>
      </c>
      <c r="DX103" s="67">
        <f t="shared" si="110"/>
        <v>0.86833329963562611</v>
      </c>
      <c r="DY103" s="66">
        <f t="shared" si="158"/>
        <v>1391.7537212551219</v>
      </c>
      <c r="DZ103" s="66">
        <f t="shared" si="111"/>
        <v>348.31353518534587</v>
      </c>
      <c r="EA103" s="66">
        <f t="shared" si="112"/>
        <v>1.5775289108301724</v>
      </c>
      <c r="EB103" s="66">
        <f t="shared" si="113"/>
        <v>0.80537841999311821</v>
      </c>
      <c r="EC103" s="66">
        <f t="shared" si="114"/>
        <v>-0.21406437032843428</v>
      </c>
      <c r="ED103" s="66">
        <f t="shared" si="115"/>
        <v>-0.14117965227012053</v>
      </c>
      <c r="EE103" s="67">
        <f t="shared" si="116"/>
        <v>0.80729641741458058</v>
      </c>
      <c r="EF103" s="67">
        <f t="shared" si="117"/>
        <v>0.86833329963562611</v>
      </c>
      <c r="EG103" s="66">
        <f t="shared" si="159"/>
        <v>1391.7537212551231</v>
      </c>
      <c r="EH103" s="66">
        <f t="shared" si="118"/>
        <v>348.31353518534593</v>
      </c>
      <c r="EI103" s="66">
        <f t="shared" si="119"/>
        <v>1.5775289108301722</v>
      </c>
      <c r="EJ103" s="66">
        <f t="shared" si="120"/>
        <v>0.80537841999311821</v>
      </c>
      <c r="EK103" s="66">
        <f t="shared" si="121"/>
        <v>-0.21406437032843428</v>
      </c>
      <c r="EL103" s="66">
        <f t="shared" si="122"/>
        <v>-0.14117965227012053</v>
      </c>
      <c r="EM103" s="67">
        <f t="shared" si="123"/>
        <v>0.80729641741458058</v>
      </c>
      <c r="EN103" s="67">
        <f t="shared" si="124"/>
        <v>0.86833329963562611</v>
      </c>
      <c r="EO103" s="66">
        <f t="shared" si="160"/>
        <v>1391.7537212551219</v>
      </c>
      <c r="EP103" s="66">
        <f t="shared" si="125"/>
        <v>348.31353518534587</v>
      </c>
      <c r="EQ103" s="66">
        <f t="shared" si="126"/>
        <v>1.5775289108301724</v>
      </c>
      <c r="ER103" s="66">
        <f t="shared" si="127"/>
        <v>0.80537841999311821</v>
      </c>
      <c r="ES103" s="66">
        <f t="shared" si="128"/>
        <v>-0.21406437032843428</v>
      </c>
      <c r="ET103" s="66">
        <f t="shared" si="129"/>
        <v>-0.14117965227012053</v>
      </c>
      <c r="EU103" s="67">
        <f t="shared" si="130"/>
        <v>0.80729641741458058</v>
      </c>
      <c r="EV103" s="67">
        <f t="shared" si="131"/>
        <v>0.86833329963562611</v>
      </c>
      <c r="EW103" s="66">
        <f t="shared" si="161"/>
        <v>0.43868527272934271</v>
      </c>
      <c r="EX103" s="66">
        <f t="shared" si="132"/>
        <v>75.163535185345893</v>
      </c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</row>
    <row r="104" spans="19:166" x14ac:dyDescent="0.25">
      <c r="S104" s="50">
        <v>0.42</v>
      </c>
      <c r="T104" s="66">
        <f t="shared" si="25"/>
        <v>0.41283709989078377</v>
      </c>
      <c r="U104" s="66">
        <f t="shared" si="26"/>
        <v>0.58716290010921612</v>
      </c>
      <c r="V104" s="66">
        <f t="shared" si="27"/>
        <v>0.41283709989078377</v>
      </c>
      <c r="W104" s="66">
        <f t="shared" si="28"/>
        <v>0.58716290010921612</v>
      </c>
      <c r="X104" s="66">
        <f t="shared" si="29"/>
        <v>0.39336734693877545</v>
      </c>
      <c r="Y104" s="66">
        <f t="shared" si="30"/>
        <v>0.6066326530612246</v>
      </c>
      <c r="Z104" s="56">
        <f t="shared" si="145"/>
        <v>342.72604837075551</v>
      </c>
      <c r="AA104" s="66">
        <f t="shared" si="31"/>
        <v>1.5892966406537237</v>
      </c>
      <c r="AB104" s="66">
        <f t="shared" si="32"/>
        <v>0.80254150082075526</v>
      </c>
      <c r="AC104" s="66">
        <f t="shared" si="143"/>
        <v>-0.20937751269547844</v>
      </c>
      <c r="AD104" s="66">
        <f t="shared" si="144"/>
        <v>-0.15069394012941961</v>
      </c>
      <c r="AE104" s="67">
        <f t="shared" si="35"/>
        <v>0.81108898145196517</v>
      </c>
      <c r="AF104" s="67">
        <f t="shared" si="36"/>
        <v>0.8601109038107887</v>
      </c>
      <c r="AG104" s="66">
        <f t="shared" si="146"/>
        <v>1391.9411131241604</v>
      </c>
      <c r="AH104" s="66">
        <f t="shared" si="37"/>
        <v>348.31800332071623</v>
      </c>
      <c r="AI104" s="66">
        <f t="shared" si="38"/>
        <v>1.5775196860164979</v>
      </c>
      <c r="AJ104" s="66">
        <f t="shared" si="39"/>
        <v>0.80538065611044496</v>
      </c>
      <c r="AK104" s="66">
        <f t="shared" si="133"/>
        <v>-0.20555857744312833</v>
      </c>
      <c r="AL104" s="66">
        <f t="shared" si="134"/>
        <v>-0.14720862429083464</v>
      </c>
      <c r="AM104" s="67">
        <f t="shared" si="135"/>
        <v>0.81419239986125203</v>
      </c>
      <c r="AN104" s="67">
        <f t="shared" si="136"/>
        <v>0.86311389210823719</v>
      </c>
      <c r="AO104" s="66">
        <f t="shared" si="147"/>
        <v>1389.3830592664617</v>
      </c>
      <c r="AP104" s="66">
        <f t="shared" si="40"/>
        <v>348.25696862985899</v>
      </c>
      <c r="AQ104" s="66">
        <f t="shared" si="41"/>
        <v>1.5776457220259286</v>
      </c>
      <c r="AR104" s="66">
        <f t="shared" si="42"/>
        <v>0.80535010634253246</v>
      </c>
      <c r="AS104" s="66">
        <f t="shared" si="137"/>
        <v>-0.20559956985207667</v>
      </c>
      <c r="AT104" s="66">
        <f t="shared" si="138"/>
        <v>-0.14724587734937855</v>
      </c>
      <c r="AU104" s="67">
        <f t="shared" si="139"/>
        <v>0.81415902483750024</v>
      </c>
      <c r="AV104" s="67">
        <f t="shared" si="140"/>
        <v>0.86308173907478747</v>
      </c>
      <c r="AW104" s="66">
        <f t="shared" si="148"/>
        <v>1389.4095891191866</v>
      </c>
      <c r="AX104" s="66">
        <f t="shared" si="43"/>
        <v>348.25760208121557</v>
      </c>
      <c r="AY104" s="66">
        <f t="shared" si="44"/>
        <v>1.5776444136767975</v>
      </c>
      <c r="AZ104" s="66">
        <f t="shared" si="45"/>
        <v>0.80535042345374763</v>
      </c>
      <c r="BA104" s="66">
        <f t="shared" si="141"/>
        <v>-0.20559914433349363</v>
      </c>
      <c r="BB104" s="66">
        <f t="shared" si="142"/>
        <v>-0.14724549062922532</v>
      </c>
      <c r="BC104" s="67">
        <f t="shared" si="46"/>
        <v>0.81415937127736859</v>
      </c>
      <c r="BD104" s="67">
        <f t="shared" si="47"/>
        <v>0.8630820728459544</v>
      </c>
      <c r="BE104" s="66">
        <f t="shared" si="149"/>
        <v>1389.4093136252227</v>
      </c>
      <c r="BF104" s="66">
        <f t="shared" si="48"/>
        <v>348.2575955033152</v>
      </c>
      <c r="BG104" s="66">
        <f t="shared" si="49"/>
        <v>1.5776444272629571</v>
      </c>
      <c r="BH104" s="66">
        <f t="shared" si="50"/>
        <v>0.80535042016079927</v>
      </c>
      <c r="BI104" s="66">
        <f t="shared" si="51"/>
        <v>-0.20559914875216551</v>
      </c>
      <c r="BJ104" s="66">
        <f t="shared" si="52"/>
        <v>-0.14724549464500425</v>
      </c>
      <c r="BK104" s="67">
        <f t="shared" si="53"/>
        <v>0.81415936767986541</v>
      </c>
      <c r="BL104" s="67">
        <f t="shared" si="54"/>
        <v>0.86308206938000764</v>
      </c>
      <c r="BM104" s="66">
        <f t="shared" si="150"/>
        <v>1389.4093164859964</v>
      </c>
      <c r="BN104" s="66">
        <f t="shared" si="55"/>
        <v>348.25759557162121</v>
      </c>
      <c r="BO104" s="66">
        <f t="shared" si="56"/>
        <v>1.5776444271218761</v>
      </c>
      <c r="BP104" s="66">
        <f t="shared" si="57"/>
        <v>0.80535042019499381</v>
      </c>
      <c r="BQ104" s="66">
        <f t="shared" si="58"/>
        <v>-0.20559914870628132</v>
      </c>
      <c r="BR104" s="66">
        <f t="shared" si="59"/>
        <v>-0.14724549460330433</v>
      </c>
      <c r="BS104" s="67">
        <f t="shared" si="60"/>
        <v>0.81415936771722253</v>
      </c>
      <c r="BT104" s="67">
        <f t="shared" si="61"/>
        <v>0.86308206941599808</v>
      </c>
      <c r="BU104" s="66">
        <f t="shared" si="151"/>
        <v>1389.4093164562898</v>
      </c>
      <c r="BV104" s="66">
        <f t="shared" si="62"/>
        <v>348.25759557091192</v>
      </c>
      <c r="BW104" s="66">
        <f t="shared" si="63"/>
        <v>1.5776444271233412</v>
      </c>
      <c r="BX104" s="66">
        <f t="shared" si="64"/>
        <v>0.80535042019463865</v>
      </c>
      <c r="BY104" s="66">
        <f t="shared" si="65"/>
        <v>-0.20559914870675733</v>
      </c>
      <c r="BZ104" s="66">
        <f t="shared" si="66"/>
        <v>-0.14724549460373754</v>
      </c>
      <c r="CA104" s="67">
        <f t="shared" si="67"/>
        <v>0.81415936771683495</v>
      </c>
      <c r="CB104" s="67">
        <f t="shared" si="68"/>
        <v>0.86308206941562415</v>
      </c>
      <c r="CC104" s="66">
        <f t="shared" si="152"/>
        <v>1389.4093164565986</v>
      </c>
      <c r="CD104" s="66">
        <f t="shared" si="69"/>
        <v>348.25759557091925</v>
      </c>
      <c r="CE104" s="66">
        <f t="shared" si="70"/>
        <v>1.5776444271233261</v>
      </c>
      <c r="CF104" s="66">
        <f t="shared" si="71"/>
        <v>0.80535042019464231</v>
      </c>
      <c r="CG104" s="66">
        <f t="shared" si="72"/>
        <v>-0.20559914870675272</v>
      </c>
      <c r="CH104" s="66">
        <f t="shared" si="73"/>
        <v>-0.14724549460373237</v>
      </c>
      <c r="CI104" s="67">
        <f t="shared" si="74"/>
        <v>0.81415936771683872</v>
      </c>
      <c r="CJ104" s="67">
        <f t="shared" si="75"/>
        <v>0.86308206941562871</v>
      </c>
      <c r="CK104" s="66">
        <f t="shared" si="153"/>
        <v>1389.4093164565957</v>
      </c>
      <c r="CL104" s="66">
        <f t="shared" si="76"/>
        <v>348.25759557091919</v>
      </c>
      <c r="CM104" s="66">
        <f t="shared" si="77"/>
        <v>1.5776444271233261</v>
      </c>
      <c r="CN104" s="66">
        <f t="shared" si="78"/>
        <v>0.80535042019464231</v>
      </c>
      <c r="CO104" s="66">
        <f t="shared" si="79"/>
        <v>-0.20559914870675272</v>
      </c>
      <c r="CP104" s="66">
        <f t="shared" si="80"/>
        <v>-0.14724549460373237</v>
      </c>
      <c r="CQ104" s="67">
        <f t="shared" si="81"/>
        <v>0.81415936771683872</v>
      </c>
      <c r="CR104" s="67">
        <f t="shared" si="82"/>
        <v>0.86308206941562871</v>
      </c>
      <c r="CS104" s="66">
        <f t="shared" si="154"/>
        <v>1389.4093164565945</v>
      </c>
      <c r="CT104" s="66">
        <f t="shared" si="83"/>
        <v>348.25759557091919</v>
      </c>
      <c r="CU104" s="66">
        <f t="shared" si="84"/>
        <v>1.5776444271233261</v>
      </c>
      <c r="CV104" s="66">
        <f t="shared" si="85"/>
        <v>0.80535042019464231</v>
      </c>
      <c r="CW104" s="66">
        <f t="shared" si="86"/>
        <v>-0.20559914870675272</v>
      </c>
      <c r="CX104" s="66">
        <f t="shared" si="87"/>
        <v>-0.14724549460373237</v>
      </c>
      <c r="CY104" s="67">
        <f t="shared" si="88"/>
        <v>0.81415936771683872</v>
      </c>
      <c r="CZ104" s="67">
        <f t="shared" si="89"/>
        <v>0.86308206941562871</v>
      </c>
      <c r="DA104" s="66">
        <f t="shared" si="155"/>
        <v>1389.4093164565945</v>
      </c>
      <c r="DB104" s="66">
        <f t="shared" si="90"/>
        <v>348.25759557091919</v>
      </c>
      <c r="DC104" s="66">
        <f t="shared" si="91"/>
        <v>1.5776444271233261</v>
      </c>
      <c r="DD104" s="66">
        <f t="shared" si="92"/>
        <v>0.80535042019464231</v>
      </c>
      <c r="DE104" s="66">
        <f t="shared" si="93"/>
        <v>-0.20559914870675272</v>
      </c>
      <c r="DF104" s="66">
        <f t="shared" si="94"/>
        <v>-0.14724549460373237</v>
      </c>
      <c r="DG104" s="67">
        <f t="shared" si="95"/>
        <v>0.81415936771683872</v>
      </c>
      <c r="DH104" s="67">
        <f t="shared" si="96"/>
        <v>0.86308206941562871</v>
      </c>
      <c r="DI104" s="66">
        <f t="shared" si="156"/>
        <v>1389.4093164565945</v>
      </c>
      <c r="DJ104" s="66">
        <f t="shared" si="97"/>
        <v>348.25759557091919</v>
      </c>
      <c r="DK104" s="66">
        <f t="shared" si="98"/>
        <v>1.5776444271233261</v>
      </c>
      <c r="DL104" s="66">
        <f t="shared" si="99"/>
        <v>0.80535042019464231</v>
      </c>
      <c r="DM104" s="66">
        <f t="shared" si="100"/>
        <v>-0.20559914870675272</v>
      </c>
      <c r="DN104" s="66">
        <f t="shared" si="101"/>
        <v>-0.14724549460373237</v>
      </c>
      <c r="DO104" s="67">
        <f t="shared" si="102"/>
        <v>0.81415936771683872</v>
      </c>
      <c r="DP104" s="67">
        <f t="shared" si="103"/>
        <v>0.86308206941562871</v>
      </c>
      <c r="DQ104" s="66">
        <f t="shared" si="157"/>
        <v>1389.4093164565945</v>
      </c>
      <c r="DR104" s="66">
        <f t="shared" si="104"/>
        <v>348.25759557091919</v>
      </c>
      <c r="DS104" s="66">
        <f t="shared" si="105"/>
        <v>1.5776444271233261</v>
      </c>
      <c r="DT104" s="66">
        <f t="shared" si="106"/>
        <v>0.80535042019464231</v>
      </c>
      <c r="DU104" s="66">
        <f t="shared" si="107"/>
        <v>-0.20559914870675272</v>
      </c>
      <c r="DV104" s="66">
        <f t="shared" si="108"/>
        <v>-0.14724549460373237</v>
      </c>
      <c r="DW104" s="67">
        <f t="shared" si="109"/>
        <v>0.81415936771683872</v>
      </c>
      <c r="DX104" s="67">
        <f t="shared" si="110"/>
        <v>0.86308206941562871</v>
      </c>
      <c r="DY104" s="66">
        <f t="shared" si="158"/>
        <v>1389.4093164565945</v>
      </c>
      <c r="DZ104" s="66">
        <f t="shared" si="111"/>
        <v>348.25759557091919</v>
      </c>
      <c r="EA104" s="66">
        <f t="shared" si="112"/>
        <v>1.5776444271233261</v>
      </c>
      <c r="EB104" s="66">
        <f t="shared" si="113"/>
        <v>0.80535042019464231</v>
      </c>
      <c r="EC104" s="66">
        <f t="shared" si="114"/>
        <v>-0.20559914870675272</v>
      </c>
      <c r="ED104" s="66">
        <f t="shared" si="115"/>
        <v>-0.14724549460373237</v>
      </c>
      <c r="EE104" s="67">
        <f t="shared" si="116"/>
        <v>0.81415936771683872</v>
      </c>
      <c r="EF104" s="67">
        <f t="shared" si="117"/>
        <v>0.86308206941562871</v>
      </c>
      <c r="EG104" s="66">
        <f t="shared" si="159"/>
        <v>1389.4093164565945</v>
      </c>
      <c r="EH104" s="66">
        <f t="shared" si="118"/>
        <v>348.25759557091919</v>
      </c>
      <c r="EI104" s="66">
        <f t="shared" si="119"/>
        <v>1.5776444271233261</v>
      </c>
      <c r="EJ104" s="66">
        <f t="shared" si="120"/>
        <v>0.80535042019464231</v>
      </c>
      <c r="EK104" s="66">
        <f t="shared" si="121"/>
        <v>-0.20559914870675272</v>
      </c>
      <c r="EL104" s="66">
        <f t="shared" si="122"/>
        <v>-0.14724549460373237</v>
      </c>
      <c r="EM104" s="67">
        <f t="shared" si="123"/>
        <v>0.81415936771683872</v>
      </c>
      <c r="EN104" s="67">
        <f t="shared" si="124"/>
        <v>0.86308206941562871</v>
      </c>
      <c r="EO104" s="66">
        <f t="shared" si="160"/>
        <v>1389.4093164565945</v>
      </c>
      <c r="EP104" s="66">
        <f t="shared" si="125"/>
        <v>348.25759557091919</v>
      </c>
      <c r="EQ104" s="66">
        <f t="shared" si="126"/>
        <v>1.5776444271233261</v>
      </c>
      <c r="ER104" s="66">
        <f t="shared" si="127"/>
        <v>0.80535042019464231</v>
      </c>
      <c r="ES104" s="66">
        <f t="shared" si="128"/>
        <v>-0.20559914870675272</v>
      </c>
      <c r="ET104" s="66">
        <f t="shared" si="129"/>
        <v>-0.14724549460373237</v>
      </c>
      <c r="EU104" s="67">
        <f t="shared" si="130"/>
        <v>0.81415936771683872</v>
      </c>
      <c r="EV104" s="67">
        <f t="shared" si="131"/>
        <v>0.86308206941562871</v>
      </c>
      <c r="EW104" s="66">
        <f t="shared" si="161"/>
        <v>0.45244178065056234</v>
      </c>
      <c r="EX104" s="66">
        <f t="shared" si="132"/>
        <v>75.107595570919216</v>
      </c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</row>
    <row r="105" spans="19:166" x14ac:dyDescent="0.25">
      <c r="S105" s="50">
        <v>0.43</v>
      </c>
      <c r="T105" s="66">
        <f t="shared" si="25"/>
        <v>0.42279087356611622</v>
      </c>
      <c r="U105" s="66">
        <f t="shared" si="26"/>
        <v>0.57720912643388378</v>
      </c>
      <c r="V105" s="66">
        <f t="shared" si="27"/>
        <v>0.42279087356611622</v>
      </c>
      <c r="W105" s="66">
        <f t="shared" si="28"/>
        <v>0.57720912643388378</v>
      </c>
      <c r="X105" s="66">
        <f t="shared" si="29"/>
        <v>0.40317402407880332</v>
      </c>
      <c r="Y105" s="66">
        <f t="shared" si="30"/>
        <v>0.59682597592119668</v>
      </c>
      <c r="Z105" s="56">
        <f t="shared" si="145"/>
        <v>342.66589034346782</v>
      </c>
      <c r="AA105" s="66">
        <f t="shared" si="31"/>
        <v>1.5894259112405829</v>
      </c>
      <c r="AB105" s="66">
        <f t="shared" si="32"/>
        <v>0.80251050888828801</v>
      </c>
      <c r="AC105" s="66">
        <f t="shared" si="143"/>
        <v>-0.20096524936788146</v>
      </c>
      <c r="AD105" s="66">
        <f t="shared" si="144"/>
        <v>-0.15698068852967062</v>
      </c>
      <c r="AE105" s="67">
        <f t="shared" si="35"/>
        <v>0.81794085502173741</v>
      </c>
      <c r="AF105" s="67">
        <f t="shared" si="36"/>
        <v>0.85472056456913204</v>
      </c>
      <c r="AG105" s="66">
        <f t="shared" si="146"/>
        <v>1389.3823227068997</v>
      </c>
      <c r="AH105" s="66">
        <f t="shared" si="37"/>
        <v>348.25695104294414</v>
      </c>
      <c r="AI105" s="66">
        <f t="shared" si="38"/>
        <v>1.577645758350545</v>
      </c>
      <c r="AJ105" s="66">
        <f t="shared" si="39"/>
        <v>0.8053500975383564</v>
      </c>
      <c r="AK105" s="66">
        <f t="shared" si="133"/>
        <v>-0.19731938727399001</v>
      </c>
      <c r="AL105" s="66">
        <f t="shared" si="134"/>
        <v>-0.15336583390220504</v>
      </c>
      <c r="AM105" s="67">
        <f t="shared" si="135"/>
        <v>0.82092839735450118</v>
      </c>
      <c r="AN105" s="67">
        <f t="shared" si="136"/>
        <v>0.85781584628332064</v>
      </c>
      <c r="AO105" s="66">
        <f t="shared" si="147"/>
        <v>1386.7747359580453</v>
      </c>
      <c r="AP105" s="66">
        <f t="shared" si="40"/>
        <v>348.19464332353931</v>
      </c>
      <c r="AQ105" s="66">
        <f t="shared" si="41"/>
        <v>1.5777744791366952</v>
      </c>
      <c r="AR105" s="66">
        <f t="shared" si="42"/>
        <v>0.80531890072558687</v>
      </c>
      <c r="AS105" s="66">
        <f t="shared" si="137"/>
        <v>-0.19735934839625718</v>
      </c>
      <c r="AT105" s="66">
        <f t="shared" si="138"/>
        <v>-0.15340528712496598</v>
      </c>
      <c r="AU105" s="67">
        <f t="shared" si="139"/>
        <v>0.82089559278989988</v>
      </c>
      <c r="AV105" s="67">
        <f t="shared" si="140"/>
        <v>0.85778200335126009</v>
      </c>
      <c r="AW105" s="66">
        <f t="shared" si="148"/>
        <v>1386.8023871204553</v>
      </c>
      <c r="AX105" s="66">
        <f t="shared" si="43"/>
        <v>348.19530452592591</v>
      </c>
      <c r="AY105" s="66">
        <f t="shared" si="44"/>
        <v>1.5777731128694648</v>
      </c>
      <c r="AZ105" s="66">
        <f t="shared" si="45"/>
        <v>0.80531923183486021</v>
      </c>
      <c r="BA105" s="66">
        <f t="shared" si="141"/>
        <v>-0.19735892425551127</v>
      </c>
      <c r="BB105" s="66">
        <f t="shared" si="142"/>
        <v>-0.15340486835546135</v>
      </c>
      <c r="BC105" s="67">
        <f t="shared" si="46"/>
        <v>0.82089594096524277</v>
      </c>
      <c r="BD105" s="67">
        <f t="shared" si="47"/>
        <v>0.85778236256427998</v>
      </c>
      <c r="BE105" s="66">
        <f t="shared" si="149"/>
        <v>1386.8020935280465</v>
      </c>
      <c r="BF105" s="66">
        <f t="shared" si="48"/>
        <v>348.19529750551607</v>
      </c>
      <c r="BG105" s="66">
        <f t="shared" si="49"/>
        <v>1.577773127375967</v>
      </c>
      <c r="BH105" s="66">
        <f t="shared" si="50"/>
        <v>0.8053192283192665</v>
      </c>
      <c r="BI105" s="66">
        <f t="shared" si="51"/>
        <v>-0.19735892875887739</v>
      </c>
      <c r="BJ105" s="66">
        <f t="shared" si="52"/>
        <v>-0.15340487280179493</v>
      </c>
      <c r="BK105" s="67">
        <f t="shared" si="53"/>
        <v>0.82089593726844778</v>
      </c>
      <c r="BL105" s="67">
        <f t="shared" si="54"/>
        <v>0.85778235875029341</v>
      </c>
      <c r="BM105" s="66">
        <f t="shared" si="150"/>
        <v>1386.8020966452884</v>
      </c>
      <c r="BN105" s="66">
        <f t="shared" si="55"/>
        <v>348.19529758005586</v>
      </c>
      <c r="BO105" s="66">
        <f t="shared" si="56"/>
        <v>1.5777731272219429</v>
      </c>
      <c r="BP105" s="66">
        <f t="shared" si="57"/>
        <v>0.80531922835659364</v>
      </c>
      <c r="BQ105" s="66">
        <f t="shared" si="58"/>
        <v>-0.19735892871106236</v>
      </c>
      <c r="BR105" s="66">
        <f t="shared" si="59"/>
        <v>-0.15340487275458542</v>
      </c>
      <c r="BS105" s="67">
        <f t="shared" si="60"/>
        <v>0.82089593730769894</v>
      </c>
      <c r="BT105" s="67">
        <f t="shared" si="61"/>
        <v>0.8577823587907889</v>
      </c>
      <c r="BU105" s="66">
        <f t="shared" si="151"/>
        <v>1386.8020966121903</v>
      </c>
      <c r="BV105" s="66">
        <f t="shared" si="62"/>
        <v>348.19529757926438</v>
      </c>
      <c r="BW105" s="66">
        <f t="shared" si="63"/>
        <v>1.5777731272235784</v>
      </c>
      <c r="BX105" s="66">
        <f t="shared" si="64"/>
        <v>0.80531922835619729</v>
      </c>
      <c r="BY105" s="66">
        <f t="shared" si="65"/>
        <v>-0.19735892871157018</v>
      </c>
      <c r="BZ105" s="66">
        <f t="shared" si="66"/>
        <v>-0.15340487275508713</v>
      </c>
      <c r="CA105" s="67">
        <f t="shared" si="67"/>
        <v>0.82089593730728205</v>
      </c>
      <c r="CB105" s="67">
        <f t="shared" si="68"/>
        <v>0.85778235879035858</v>
      </c>
      <c r="CC105" s="66">
        <f t="shared" si="152"/>
        <v>1386.8020966125414</v>
      </c>
      <c r="CD105" s="66">
        <f t="shared" si="69"/>
        <v>348.19529757927273</v>
      </c>
      <c r="CE105" s="66">
        <f t="shared" si="70"/>
        <v>1.5777731272235611</v>
      </c>
      <c r="CF105" s="66">
        <f t="shared" si="71"/>
        <v>0.80531922835620151</v>
      </c>
      <c r="CG105" s="66">
        <f t="shared" si="72"/>
        <v>-0.1973589287115648</v>
      </c>
      <c r="CH105" s="66">
        <f t="shared" si="73"/>
        <v>-0.15340487275508186</v>
      </c>
      <c r="CI105" s="67">
        <f t="shared" si="74"/>
        <v>0.82089593730728649</v>
      </c>
      <c r="CJ105" s="67">
        <f t="shared" si="75"/>
        <v>0.85778235879036313</v>
      </c>
      <c r="CK105" s="66">
        <f t="shared" si="153"/>
        <v>1386.8020966125368</v>
      </c>
      <c r="CL105" s="66">
        <f t="shared" si="76"/>
        <v>348.19529757927262</v>
      </c>
      <c r="CM105" s="66">
        <f t="shared" si="77"/>
        <v>1.5777731272235613</v>
      </c>
      <c r="CN105" s="66">
        <f t="shared" si="78"/>
        <v>0.8053192283562014</v>
      </c>
      <c r="CO105" s="66">
        <f t="shared" si="79"/>
        <v>-0.1973589287115648</v>
      </c>
      <c r="CP105" s="66">
        <f t="shared" si="80"/>
        <v>-0.15340487275508163</v>
      </c>
      <c r="CQ105" s="67">
        <f t="shared" si="81"/>
        <v>0.82089593730728649</v>
      </c>
      <c r="CR105" s="67">
        <f t="shared" si="82"/>
        <v>0.85778235879036324</v>
      </c>
      <c r="CS105" s="66">
        <f t="shared" si="154"/>
        <v>1386.8020966125366</v>
      </c>
      <c r="CT105" s="66">
        <f t="shared" si="83"/>
        <v>348.19529757927262</v>
      </c>
      <c r="CU105" s="66">
        <f t="shared" si="84"/>
        <v>1.5777731272235613</v>
      </c>
      <c r="CV105" s="66">
        <f t="shared" si="85"/>
        <v>0.8053192283562014</v>
      </c>
      <c r="CW105" s="66">
        <f t="shared" si="86"/>
        <v>-0.1973589287115648</v>
      </c>
      <c r="CX105" s="66">
        <f t="shared" si="87"/>
        <v>-0.15340487275508163</v>
      </c>
      <c r="CY105" s="67">
        <f t="shared" si="88"/>
        <v>0.82089593730728649</v>
      </c>
      <c r="CZ105" s="67">
        <f t="shared" si="89"/>
        <v>0.85778235879036324</v>
      </c>
      <c r="DA105" s="66">
        <f t="shared" si="155"/>
        <v>1386.8020966125366</v>
      </c>
      <c r="DB105" s="66">
        <f t="shared" si="90"/>
        <v>348.19529757927262</v>
      </c>
      <c r="DC105" s="66">
        <f t="shared" si="91"/>
        <v>1.5777731272235613</v>
      </c>
      <c r="DD105" s="66">
        <f t="shared" si="92"/>
        <v>0.8053192283562014</v>
      </c>
      <c r="DE105" s="66">
        <f t="shared" si="93"/>
        <v>-0.1973589287115648</v>
      </c>
      <c r="DF105" s="66">
        <f t="shared" si="94"/>
        <v>-0.15340487275508163</v>
      </c>
      <c r="DG105" s="67">
        <f t="shared" si="95"/>
        <v>0.82089593730728649</v>
      </c>
      <c r="DH105" s="67">
        <f t="shared" si="96"/>
        <v>0.85778235879036324</v>
      </c>
      <c r="DI105" s="66">
        <f t="shared" si="156"/>
        <v>1386.8020966125366</v>
      </c>
      <c r="DJ105" s="66">
        <f t="shared" si="97"/>
        <v>348.19529757927262</v>
      </c>
      <c r="DK105" s="66">
        <f t="shared" si="98"/>
        <v>1.5777731272235613</v>
      </c>
      <c r="DL105" s="66">
        <f t="shared" si="99"/>
        <v>0.8053192283562014</v>
      </c>
      <c r="DM105" s="66">
        <f t="shared" si="100"/>
        <v>-0.1973589287115648</v>
      </c>
      <c r="DN105" s="66">
        <f t="shared" si="101"/>
        <v>-0.15340487275508163</v>
      </c>
      <c r="DO105" s="67">
        <f t="shared" si="102"/>
        <v>0.82089593730728649</v>
      </c>
      <c r="DP105" s="67">
        <f t="shared" si="103"/>
        <v>0.85778235879036324</v>
      </c>
      <c r="DQ105" s="66">
        <f t="shared" si="157"/>
        <v>1386.8020966125366</v>
      </c>
      <c r="DR105" s="66">
        <f t="shared" si="104"/>
        <v>348.19529757927262</v>
      </c>
      <c r="DS105" s="66">
        <f t="shared" si="105"/>
        <v>1.5777731272235613</v>
      </c>
      <c r="DT105" s="66">
        <f t="shared" si="106"/>
        <v>0.8053192283562014</v>
      </c>
      <c r="DU105" s="66">
        <f t="shared" si="107"/>
        <v>-0.1973589287115648</v>
      </c>
      <c r="DV105" s="66">
        <f t="shared" si="108"/>
        <v>-0.15340487275508163</v>
      </c>
      <c r="DW105" s="67">
        <f t="shared" si="109"/>
        <v>0.82089593730728649</v>
      </c>
      <c r="DX105" s="67">
        <f t="shared" si="110"/>
        <v>0.85778235879036324</v>
      </c>
      <c r="DY105" s="66">
        <f t="shared" si="158"/>
        <v>1386.8020966125366</v>
      </c>
      <c r="DZ105" s="66">
        <f t="shared" si="111"/>
        <v>348.19529757927262</v>
      </c>
      <c r="EA105" s="66">
        <f t="shared" si="112"/>
        <v>1.5777731272235613</v>
      </c>
      <c r="EB105" s="66">
        <f t="shared" si="113"/>
        <v>0.8053192283562014</v>
      </c>
      <c r="EC105" s="66">
        <f t="shared" si="114"/>
        <v>-0.1973589287115648</v>
      </c>
      <c r="ED105" s="66">
        <f t="shared" si="115"/>
        <v>-0.15340487275508163</v>
      </c>
      <c r="EE105" s="67">
        <f t="shared" si="116"/>
        <v>0.82089593730728649</v>
      </c>
      <c r="EF105" s="67">
        <f t="shared" si="117"/>
        <v>0.85778235879036324</v>
      </c>
      <c r="EG105" s="66">
        <f t="shared" si="159"/>
        <v>1386.8020966125366</v>
      </c>
      <c r="EH105" s="66">
        <f t="shared" si="118"/>
        <v>348.19529757927262</v>
      </c>
      <c r="EI105" s="66">
        <f t="shared" si="119"/>
        <v>1.5777731272235613</v>
      </c>
      <c r="EJ105" s="66">
        <f t="shared" si="120"/>
        <v>0.8053192283562014</v>
      </c>
      <c r="EK105" s="66">
        <f t="shared" si="121"/>
        <v>-0.1973589287115648</v>
      </c>
      <c r="EL105" s="66">
        <f t="shared" si="122"/>
        <v>-0.15340487275508163</v>
      </c>
      <c r="EM105" s="67">
        <f t="shared" si="123"/>
        <v>0.82089593730728649</v>
      </c>
      <c r="EN105" s="67">
        <f t="shared" si="124"/>
        <v>0.85778235879036324</v>
      </c>
      <c r="EO105" s="66">
        <f t="shared" si="160"/>
        <v>1386.8020966125366</v>
      </c>
      <c r="EP105" s="66">
        <f t="shared" si="125"/>
        <v>348.19529757927262</v>
      </c>
      <c r="EQ105" s="66">
        <f t="shared" si="126"/>
        <v>1.5777731272235613</v>
      </c>
      <c r="ER105" s="66">
        <f t="shared" si="127"/>
        <v>0.8053192283562014</v>
      </c>
      <c r="ES105" s="66">
        <f t="shared" si="128"/>
        <v>-0.1973589287115648</v>
      </c>
      <c r="ET105" s="66">
        <f t="shared" si="129"/>
        <v>-0.15340487275508163</v>
      </c>
      <c r="EU105" s="67">
        <f t="shared" si="130"/>
        <v>0.82089593730728649</v>
      </c>
      <c r="EV105" s="67">
        <f t="shared" si="131"/>
        <v>0.85778235879036324</v>
      </c>
      <c r="EW105" s="66">
        <f t="shared" si="161"/>
        <v>0.4661705492802149</v>
      </c>
      <c r="EX105" s="66">
        <f t="shared" si="132"/>
        <v>75.045297579272642</v>
      </c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</row>
    <row r="106" spans="19:166" x14ac:dyDescent="0.25">
      <c r="S106" s="50">
        <v>0.44</v>
      </c>
      <c r="T106" s="66">
        <f t="shared" si="25"/>
        <v>0.43275050437121715</v>
      </c>
      <c r="U106" s="66">
        <f t="shared" si="26"/>
        <v>0.5672494956287828</v>
      </c>
      <c r="V106" s="66">
        <f t="shared" si="27"/>
        <v>0.43275050437121715</v>
      </c>
      <c r="W106" s="66">
        <f t="shared" si="28"/>
        <v>0.5672494956287828</v>
      </c>
      <c r="X106" s="66">
        <f t="shared" si="29"/>
        <v>0.41300219138056971</v>
      </c>
      <c r="Y106" s="66">
        <f t="shared" si="30"/>
        <v>0.58699780861943018</v>
      </c>
      <c r="Z106" s="56">
        <f t="shared" si="145"/>
        <v>342.60573231618014</v>
      </c>
      <c r="AA106" s="66">
        <f t="shared" si="31"/>
        <v>1.5895552377447824</v>
      </c>
      <c r="AB106" s="66">
        <f t="shared" si="32"/>
        <v>0.80247950726954764</v>
      </c>
      <c r="AC106" s="66">
        <f t="shared" si="143"/>
        <v>-0.19277579023272662</v>
      </c>
      <c r="AD106" s="66">
        <f t="shared" si="144"/>
        <v>-0.16335609183666217</v>
      </c>
      <c r="AE106" s="67">
        <f t="shared" si="35"/>
        <v>0.82466685177556243</v>
      </c>
      <c r="AF106" s="67">
        <f t="shared" si="36"/>
        <v>0.8492887097861771</v>
      </c>
      <c r="AG106" s="66">
        <f t="shared" si="146"/>
        <v>1386.5562098589198</v>
      </c>
      <c r="AH106" s="66">
        <f t="shared" si="37"/>
        <v>348.18941750055387</v>
      </c>
      <c r="AI106" s="66">
        <f t="shared" si="38"/>
        <v>1.5777852776744565</v>
      </c>
      <c r="AJ106" s="66">
        <f t="shared" si="39"/>
        <v>0.80531628375901998</v>
      </c>
      <c r="AK106" s="66">
        <f t="shared" si="133"/>
        <v>-0.18930116560894716</v>
      </c>
      <c r="AL106" s="66">
        <f t="shared" si="134"/>
        <v>-0.15961506662154556</v>
      </c>
      <c r="AM106" s="67">
        <f t="shared" si="135"/>
        <v>0.82753724340401602</v>
      </c>
      <c r="AN106" s="67">
        <f t="shared" si="136"/>
        <v>0.85247187069458008</v>
      </c>
      <c r="AO106" s="66">
        <f t="shared" si="147"/>
        <v>1383.9099873712944</v>
      </c>
      <c r="AP106" s="66">
        <f t="shared" si="40"/>
        <v>348.12608431267648</v>
      </c>
      <c r="AQ106" s="66">
        <f t="shared" si="41"/>
        <v>1.5779161797784533</v>
      </c>
      <c r="AR106" s="66">
        <f t="shared" si="42"/>
        <v>0.80528456245081637</v>
      </c>
      <c r="AS106" s="66">
        <f t="shared" si="137"/>
        <v>-0.18933993219827555</v>
      </c>
      <c r="AT106" s="66">
        <f t="shared" si="138"/>
        <v>-0.15965662821037019</v>
      </c>
      <c r="AU106" s="67">
        <f t="shared" si="139"/>
        <v>0.82750516322937062</v>
      </c>
      <c r="AV106" s="67">
        <f t="shared" si="140"/>
        <v>0.85243644134546082</v>
      </c>
      <c r="AW106" s="66">
        <f t="shared" si="148"/>
        <v>1383.9385861032129</v>
      </c>
      <c r="AX106" s="66">
        <f t="shared" si="43"/>
        <v>348.12676928815762</v>
      </c>
      <c r="AY106" s="66">
        <f t="shared" si="44"/>
        <v>1.5779147637033994</v>
      </c>
      <c r="AZ106" s="66">
        <f t="shared" si="45"/>
        <v>0.80528490558536991</v>
      </c>
      <c r="BA106" s="66">
        <f t="shared" si="141"/>
        <v>-0.18933951284320416</v>
      </c>
      <c r="BB106" s="66">
        <f t="shared" si="142"/>
        <v>-0.15965617859921311</v>
      </c>
      <c r="BC106" s="67">
        <f t="shared" si="46"/>
        <v>0.82750551024793018</v>
      </c>
      <c r="BD106" s="67">
        <f t="shared" si="47"/>
        <v>0.85243682461048165</v>
      </c>
      <c r="BE106" s="66">
        <f t="shared" si="149"/>
        <v>1383.9382766272545</v>
      </c>
      <c r="BF106" s="66">
        <f t="shared" si="48"/>
        <v>348.12676187588011</v>
      </c>
      <c r="BG106" s="66">
        <f t="shared" si="49"/>
        <v>1.5779147790270374</v>
      </c>
      <c r="BH106" s="66">
        <f t="shared" si="50"/>
        <v>0.80528490187223822</v>
      </c>
      <c r="BI106" s="66">
        <f t="shared" si="51"/>
        <v>-0.18933951738113264</v>
      </c>
      <c r="BJ106" s="66">
        <f t="shared" si="52"/>
        <v>-0.15965618346454663</v>
      </c>
      <c r="BK106" s="67">
        <f t="shared" si="53"/>
        <v>0.82750550649276933</v>
      </c>
      <c r="BL106" s="67">
        <f t="shared" si="54"/>
        <v>0.85243682046309222</v>
      </c>
      <c r="BM106" s="66">
        <f t="shared" si="150"/>
        <v>1383.9382799761452</v>
      </c>
      <c r="BN106" s="66">
        <f t="shared" si="55"/>
        <v>348.12676195608964</v>
      </c>
      <c r="BO106" s="66">
        <f t="shared" si="56"/>
        <v>1.5779147788612176</v>
      </c>
      <c r="BP106" s="66">
        <f t="shared" si="57"/>
        <v>0.80528490191241875</v>
      </c>
      <c r="BQ106" s="66">
        <f t="shared" si="58"/>
        <v>-0.1893395173320267</v>
      </c>
      <c r="BR106" s="66">
        <f t="shared" si="59"/>
        <v>-0.15965618341189797</v>
      </c>
      <c r="BS106" s="67">
        <f t="shared" si="60"/>
        <v>0.82750550653340482</v>
      </c>
      <c r="BT106" s="67">
        <f t="shared" si="61"/>
        <v>0.85243682050797187</v>
      </c>
      <c r="BU106" s="66">
        <f t="shared" si="151"/>
        <v>1383.9382799399068</v>
      </c>
      <c r="BV106" s="66">
        <f t="shared" si="62"/>
        <v>348.12676195522164</v>
      </c>
      <c r="BW106" s="66">
        <f t="shared" si="63"/>
        <v>1.5779147788630119</v>
      </c>
      <c r="BX106" s="66">
        <f t="shared" si="64"/>
        <v>0.80528490191198387</v>
      </c>
      <c r="BY106" s="66">
        <f t="shared" si="65"/>
        <v>-0.18933951733255755</v>
      </c>
      <c r="BZ106" s="66">
        <f t="shared" si="66"/>
        <v>-0.15965618341246846</v>
      </c>
      <c r="CA106" s="67">
        <f t="shared" si="67"/>
        <v>0.82750550653296551</v>
      </c>
      <c r="CB106" s="67">
        <f t="shared" si="68"/>
        <v>0.85243682050748559</v>
      </c>
      <c r="CC106" s="66">
        <f t="shared" si="152"/>
        <v>1383.9382799402993</v>
      </c>
      <c r="CD106" s="66">
        <f t="shared" si="69"/>
        <v>348.12676195523107</v>
      </c>
      <c r="CE106" s="66">
        <f t="shared" si="70"/>
        <v>1.5779147788629924</v>
      </c>
      <c r="CF106" s="66">
        <f t="shared" si="71"/>
        <v>0.80528490191198865</v>
      </c>
      <c r="CG106" s="66">
        <f t="shared" si="72"/>
        <v>-0.18933951733255233</v>
      </c>
      <c r="CH106" s="66">
        <f t="shared" si="73"/>
        <v>-0.15965618341246163</v>
      </c>
      <c r="CI106" s="67">
        <f t="shared" si="74"/>
        <v>0.82750550653296984</v>
      </c>
      <c r="CJ106" s="67">
        <f t="shared" si="75"/>
        <v>0.85243682050749137</v>
      </c>
      <c r="CK106" s="66">
        <f t="shared" si="153"/>
        <v>1383.9382799402933</v>
      </c>
      <c r="CL106" s="66">
        <f t="shared" si="76"/>
        <v>348.12676195523096</v>
      </c>
      <c r="CM106" s="66">
        <f t="shared" si="77"/>
        <v>1.5779147788629926</v>
      </c>
      <c r="CN106" s="66">
        <f t="shared" si="78"/>
        <v>0.80528490191198854</v>
      </c>
      <c r="CO106" s="66">
        <f t="shared" si="79"/>
        <v>-0.18933951733255217</v>
      </c>
      <c r="CP106" s="66">
        <f t="shared" si="80"/>
        <v>-0.15965618341246196</v>
      </c>
      <c r="CQ106" s="67">
        <f t="shared" si="81"/>
        <v>0.82750550653296995</v>
      </c>
      <c r="CR106" s="67">
        <f t="shared" si="82"/>
        <v>0.85243682050749114</v>
      </c>
      <c r="CS106" s="66">
        <f t="shared" si="154"/>
        <v>1383.9382799402933</v>
      </c>
      <c r="CT106" s="66">
        <f t="shared" si="83"/>
        <v>348.12676195523096</v>
      </c>
      <c r="CU106" s="66">
        <f t="shared" si="84"/>
        <v>1.5779147788629926</v>
      </c>
      <c r="CV106" s="66">
        <f t="shared" si="85"/>
        <v>0.80528490191198854</v>
      </c>
      <c r="CW106" s="66">
        <f t="shared" si="86"/>
        <v>-0.18933951733255217</v>
      </c>
      <c r="CX106" s="66">
        <f t="shared" si="87"/>
        <v>-0.15965618341246196</v>
      </c>
      <c r="CY106" s="67">
        <f t="shared" si="88"/>
        <v>0.82750550653296995</v>
      </c>
      <c r="CZ106" s="67">
        <f t="shared" si="89"/>
        <v>0.85243682050749114</v>
      </c>
      <c r="DA106" s="66">
        <f t="shared" si="155"/>
        <v>1383.9382799402933</v>
      </c>
      <c r="DB106" s="66">
        <f t="shared" si="90"/>
        <v>348.12676195523096</v>
      </c>
      <c r="DC106" s="66">
        <f t="shared" si="91"/>
        <v>1.5779147788629926</v>
      </c>
      <c r="DD106" s="66">
        <f t="shared" si="92"/>
        <v>0.80528490191198854</v>
      </c>
      <c r="DE106" s="66">
        <f t="shared" si="93"/>
        <v>-0.18933951733255217</v>
      </c>
      <c r="DF106" s="66">
        <f t="shared" si="94"/>
        <v>-0.15965618341246196</v>
      </c>
      <c r="DG106" s="67">
        <f t="shared" si="95"/>
        <v>0.82750550653296995</v>
      </c>
      <c r="DH106" s="67">
        <f t="shared" si="96"/>
        <v>0.85243682050749114</v>
      </c>
      <c r="DI106" s="66">
        <f t="shared" si="156"/>
        <v>1383.9382799402933</v>
      </c>
      <c r="DJ106" s="66">
        <f t="shared" si="97"/>
        <v>348.12676195523096</v>
      </c>
      <c r="DK106" s="66">
        <f t="shared" si="98"/>
        <v>1.5779147788629926</v>
      </c>
      <c r="DL106" s="66">
        <f t="shared" si="99"/>
        <v>0.80528490191198854</v>
      </c>
      <c r="DM106" s="66">
        <f t="shared" si="100"/>
        <v>-0.18933951733255217</v>
      </c>
      <c r="DN106" s="66">
        <f t="shared" si="101"/>
        <v>-0.15965618341246196</v>
      </c>
      <c r="DO106" s="67">
        <f t="shared" si="102"/>
        <v>0.82750550653296995</v>
      </c>
      <c r="DP106" s="67">
        <f t="shared" si="103"/>
        <v>0.85243682050749114</v>
      </c>
      <c r="DQ106" s="66">
        <f t="shared" si="157"/>
        <v>1383.9382799402933</v>
      </c>
      <c r="DR106" s="66">
        <f t="shared" si="104"/>
        <v>348.12676195523096</v>
      </c>
      <c r="DS106" s="66">
        <f t="shared" si="105"/>
        <v>1.5779147788629926</v>
      </c>
      <c r="DT106" s="66">
        <f t="shared" si="106"/>
        <v>0.80528490191198854</v>
      </c>
      <c r="DU106" s="66">
        <f t="shared" si="107"/>
        <v>-0.18933951733255217</v>
      </c>
      <c r="DV106" s="66">
        <f t="shared" si="108"/>
        <v>-0.15965618341246196</v>
      </c>
      <c r="DW106" s="67">
        <f t="shared" si="109"/>
        <v>0.82750550653296995</v>
      </c>
      <c r="DX106" s="67">
        <f t="shared" si="110"/>
        <v>0.85243682050749114</v>
      </c>
      <c r="DY106" s="66">
        <f t="shared" si="158"/>
        <v>1383.9382799402933</v>
      </c>
      <c r="DZ106" s="66">
        <f t="shared" si="111"/>
        <v>348.12676195523096</v>
      </c>
      <c r="EA106" s="66">
        <f t="shared" si="112"/>
        <v>1.5779147788629926</v>
      </c>
      <c r="EB106" s="66">
        <f t="shared" si="113"/>
        <v>0.80528490191198854</v>
      </c>
      <c r="EC106" s="66">
        <f t="shared" si="114"/>
        <v>-0.18933951733255217</v>
      </c>
      <c r="ED106" s="66">
        <f t="shared" si="115"/>
        <v>-0.15965618341246196</v>
      </c>
      <c r="EE106" s="67">
        <f t="shared" si="116"/>
        <v>0.82750550653296995</v>
      </c>
      <c r="EF106" s="67">
        <f t="shared" si="117"/>
        <v>0.85243682050749114</v>
      </c>
      <c r="EG106" s="66">
        <f t="shared" si="159"/>
        <v>1383.9382799402933</v>
      </c>
      <c r="EH106" s="66">
        <f t="shared" si="118"/>
        <v>348.12676195523096</v>
      </c>
      <c r="EI106" s="66">
        <f t="shared" si="119"/>
        <v>1.5779147788629926</v>
      </c>
      <c r="EJ106" s="66">
        <f t="shared" si="120"/>
        <v>0.80528490191198854</v>
      </c>
      <c r="EK106" s="66">
        <f t="shared" si="121"/>
        <v>-0.18933951733255217</v>
      </c>
      <c r="EL106" s="66">
        <f t="shared" si="122"/>
        <v>-0.15965618341246196</v>
      </c>
      <c r="EM106" s="67">
        <f t="shared" si="123"/>
        <v>0.82750550653296995</v>
      </c>
      <c r="EN106" s="67">
        <f t="shared" si="124"/>
        <v>0.85243682050749114</v>
      </c>
      <c r="EO106" s="66">
        <f t="shared" si="160"/>
        <v>1383.9382799402933</v>
      </c>
      <c r="EP106" s="66">
        <f t="shared" si="125"/>
        <v>348.12676195523096</v>
      </c>
      <c r="EQ106" s="66">
        <f t="shared" si="126"/>
        <v>1.5779147788629926</v>
      </c>
      <c r="ER106" s="66">
        <f t="shared" si="127"/>
        <v>0.80528490191198854</v>
      </c>
      <c r="ES106" s="66">
        <f t="shared" si="128"/>
        <v>-0.18933951733255217</v>
      </c>
      <c r="ET106" s="66">
        <f t="shared" si="129"/>
        <v>-0.15965618341246196</v>
      </c>
      <c r="EU106" s="67">
        <f t="shared" si="130"/>
        <v>0.82750550653296995</v>
      </c>
      <c r="EV106" s="67">
        <f t="shared" si="131"/>
        <v>0.85243682050749114</v>
      </c>
      <c r="EW106" s="66">
        <f t="shared" si="161"/>
        <v>0.47985947300860921</v>
      </c>
      <c r="EX106" s="66">
        <f t="shared" si="132"/>
        <v>74.976761955230984</v>
      </c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</row>
    <row r="107" spans="19:166" x14ac:dyDescent="0.25">
      <c r="S107" s="50">
        <v>0.45</v>
      </c>
      <c r="T107" s="66">
        <f t="shared" si="25"/>
        <v>0.4427159974774017</v>
      </c>
      <c r="U107" s="66">
        <f t="shared" si="26"/>
        <v>0.55728400252259835</v>
      </c>
      <c r="V107" s="66">
        <f t="shared" si="27"/>
        <v>0.4427159974774017</v>
      </c>
      <c r="W107" s="66">
        <f t="shared" si="28"/>
        <v>0.55728400252259835</v>
      </c>
      <c r="X107" s="66">
        <f t="shared" si="29"/>
        <v>0.42285191956124302</v>
      </c>
      <c r="Y107" s="66">
        <f t="shared" si="30"/>
        <v>0.57714808043875687</v>
      </c>
      <c r="Z107" s="56">
        <f t="shared" si="145"/>
        <v>342.54557428889251</v>
      </c>
      <c r="AA107" s="66">
        <f t="shared" si="31"/>
        <v>1.5896846202021833</v>
      </c>
      <c r="AB107" s="66">
        <f t="shared" si="32"/>
        <v>0.80244849596001544</v>
      </c>
      <c r="AC107" s="66">
        <f t="shared" si="143"/>
        <v>-0.18480550492202469</v>
      </c>
      <c r="AD107" s="66">
        <f t="shared" si="144"/>
        <v>-0.16981816776244124</v>
      </c>
      <c r="AE107" s="67">
        <f t="shared" si="35"/>
        <v>0.83126594526528408</v>
      </c>
      <c r="AF107" s="67">
        <f t="shared" si="36"/>
        <v>0.84381823600560957</v>
      </c>
      <c r="AG107" s="66">
        <f t="shared" si="146"/>
        <v>1383.4695096686728</v>
      </c>
      <c r="AH107" s="66">
        <f t="shared" si="37"/>
        <v>348.11553291094941</v>
      </c>
      <c r="AI107" s="66">
        <f t="shared" si="38"/>
        <v>1.5779379939447247</v>
      </c>
      <c r="AJ107" s="66">
        <f t="shared" si="39"/>
        <v>0.80527927663427401</v>
      </c>
      <c r="AK107" s="66">
        <f t="shared" si="133"/>
        <v>-0.18149980555637496</v>
      </c>
      <c r="AL107" s="66">
        <f t="shared" si="134"/>
        <v>-0.1659547616007313</v>
      </c>
      <c r="AM107" s="67">
        <f t="shared" si="135"/>
        <v>0.83401840747302636</v>
      </c>
      <c r="AN107" s="67">
        <f t="shared" si="136"/>
        <v>0.84708455407189953</v>
      </c>
      <c r="AO107" s="66">
        <f t="shared" si="147"/>
        <v>1380.7954435471331</v>
      </c>
      <c r="AP107" s="66">
        <f t="shared" si="40"/>
        <v>348.0514202684534</v>
      </c>
      <c r="AQ107" s="66">
        <f t="shared" si="41"/>
        <v>1.5780705765472007</v>
      </c>
      <c r="AR107" s="66">
        <f t="shared" si="42"/>
        <v>0.8052471527042071</v>
      </c>
      <c r="AS107" s="66">
        <f t="shared" si="137"/>
        <v>-0.18153723826804941</v>
      </c>
      <c r="AT107" s="66">
        <f t="shared" si="138"/>
        <v>-0.16599832379198787</v>
      </c>
      <c r="AU107" s="67">
        <f t="shared" si="139"/>
        <v>0.83398718848675746</v>
      </c>
      <c r="AV107" s="67">
        <f t="shared" si="140"/>
        <v>0.84704765401627402</v>
      </c>
      <c r="AW107" s="66">
        <f t="shared" si="148"/>
        <v>1380.8248085832954</v>
      </c>
      <c r="AX107" s="66">
        <f t="shared" si="43"/>
        <v>348.05212484702383</v>
      </c>
      <c r="AY107" s="66">
        <f t="shared" si="44"/>
        <v>1.5780691191784646</v>
      </c>
      <c r="AZ107" s="66">
        <f t="shared" si="45"/>
        <v>0.80524750579384263</v>
      </c>
      <c r="BA107" s="66">
        <f t="shared" si="141"/>
        <v>-0.18153682681695882</v>
      </c>
      <c r="BB107" s="66">
        <f t="shared" si="142"/>
        <v>-0.16599784494408582</v>
      </c>
      <c r="BC107" s="67">
        <f t="shared" si="46"/>
        <v>0.83398753163176631</v>
      </c>
      <c r="BD107" s="67">
        <f t="shared" si="47"/>
        <v>0.84704805962336316</v>
      </c>
      <c r="BE107" s="66">
        <f t="shared" si="149"/>
        <v>1380.8244856968493</v>
      </c>
      <c r="BF107" s="66">
        <f t="shared" si="48"/>
        <v>348.05211709981774</v>
      </c>
      <c r="BG107" s="66">
        <f t="shared" si="49"/>
        <v>1.5780691352029488</v>
      </c>
      <c r="BH107" s="66">
        <f t="shared" si="50"/>
        <v>0.80524750191144623</v>
      </c>
      <c r="BI107" s="66">
        <f t="shared" si="51"/>
        <v>-0.18153683134106685</v>
      </c>
      <c r="BJ107" s="66">
        <f t="shared" si="52"/>
        <v>-0.16599785020925245</v>
      </c>
      <c r="BK107" s="67">
        <f t="shared" si="53"/>
        <v>0.83398752785871666</v>
      </c>
      <c r="BL107" s="67">
        <f t="shared" si="54"/>
        <v>0.847048055163514</v>
      </c>
      <c r="BM107" s="66">
        <f t="shared" si="150"/>
        <v>1380.8244892471316</v>
      </c>
      <c r="BN107" s="66">
        <f t="shared" si="55"/>
        <v>348.05211718500186</v>
      </c>
      <c r="BO107" s="66">
        <f t="shared" si="56"/>
        <v>1.5780691350267522</v>
      </c>
      <c r="BP107" s="66">
        <f t="shared" si="57"/>
        <v>0.80524750195413497</v>
      </c>
      <c r="BQ107" s="66">
        <f t="shared" si="58"/>
        <v>-0.18153683129132259</v>
      </c>
      <c r="BR107" s="66">
        <f t="shared" si="59"/>
        <v>-0.16599785015135976</v>
      </c>
      <c r="BS107" s="67">
        <f t="shared" si="60"/>
        <v>0.83398752790020281</v>
      </c>
      <c r="BT107" s="67">
        <f t="shared" si="61"/>
        <v>0.84704805521255189</v>
      </c>
      <c r="BU107" s="66">
        <f t="shared" si="151"/>
        <v>1380.8244892080938</v>
      </c>
      <c r="BV107" s="66">
        <f t="shared" si="62"/>
        <v>348.0521171840652</v>
      </c>
      <c r="BW107" s="66">
        <f t="shared" si="63"/>
        <v>1.5780691350286897</v>
      </c>
      <c r="BX107" s="66">
        <f t="shared" si="64"/>
        <v>0.80524750195366557</v>
      </c>
      <c r="BY107" s="66">
        <f t="shared" si="65"/>
        <v>-0.18153683129186976</v>
      </c>
      <c r="BZ107" s="66">
        <f t="shared" si="66"/>
        <v>-0.1659978501519962</v>
      </c>
      <c r="CA107" s="67">
        <f t="shared" si="67"/>
        <v>0.83398752789974639</v>
      </c>
      <c r="CB107" s="67">
        <f t="shared" si="68"/>
        <v>0.84704805521201287</v>
      </c>
      <c r="CC107" s="66">
        <f t="shared" si="152"/>
        <v>1380.8244892085229</v>
      </c>
      <c r="CD107" s="66">
        <f t="shared" si="69"/>
        <v>348.05211718407548</v>
      </c>
      <c r="CE107" s="66">
        <f t="shared" si="70"/>
        <v>1.5780691350286684</v>
      </c>
      <c r="CF107" s="66">
        <f t="shared" si="71"/>
        <v>0.80524750195367079</v>
      </c>
      <c r="CG107" s="66">
        <f t="shared" si="72"/>
        <v>-0.18153683129186332</v>
      </c>
      <c r="CH107" s="66">
        <f t="shared" si="73"/>
        <v>-0.16599785015198981</v>
      </c>
      <c r="CI107" s="67">
        <f t="shared" si="74"/>
        <v>0.83398752789975183</v>
      </c>
      <c r="CJ107" s="67">
        <f t="shared" si="75"/>
        <v>0.8470480552120182</v>
      </c>
      <c r="CK107" s="66">
        <f t="shared" si="153"/>
        <v>1380.824489208519</v>
      </c>
      <c r="CL107" s="66">
        <f t="shared" si="76"/>
        <v>348.05211718407543</v>
      </c>
      <c r="CM107" s="66">
        <f t="shared" si="77"/>
        <v>1.5780691350286684</v>
      </c>
      <c r="CN107" s="66">
        <f t="shared" si="78"/>
        <v>0.80524750195367079</v>
      </c>
      <c r="CO107" s="66">
        <f t="shared" si="79"/>
        <v>-0.18153683129186332</v>
      </c>
      <c r="CP107" s="66">
        <f t="shared" si="80"/>
        <v>-0.16599785015198981</v>
      </c>
      <c r="CQ107" s="67">
        <f t="shared" si="81"/>
        <v>0.83398752789975183</v>
      </c>
      <c r="CR107" s="67">
        <f t="shared" si="82"/>
        <v>0.8470480552120182</v>
      </c>
      <c r="CS107" s="66">
        <f t="shared" si="154"/>
        <v>1380.8244892085179</v>
      </c>
      <c r="CT107" s="66">
        <f t="shared" si="83"/>
        <v>348.05211718407537</v>
      </c>
      <c r="CU107" s="66">
        <f t="shared" si="84"/>
        <v>1.5780691350286686</v>
      </c>
      <c r="CV107" s="66">
        <f t="shared" si="85"/>
        <v>0.80524750195367067</v>
      </c>
      <c r="CW107" s="66">
        <f t="shared" si="86"/>
        <v>-0.18153683129186332</v>
      </c>
      <c r="CX107" s="66">
        <f t="shared" si="87"/>
        <v>-0.16599785015198959</v>
      </c>
      <c r="CY107" s="67">
        <f t="shared" si="88"/>
        <v>0.83398752789975183</v>
      </c>
      <c r="CZ107" s="67">
        <f t="shared" si="89"/>
        <v>0.84704805521201842</v>
      </c>
      <c r="DA107" s="66">
        <f t="shared" si="155"/>
        <v>1380.824489208519</v>
      </c>
      <c r="DB107" s="66">
        <f t="shared" si="90"/>
        <v>348.05211718407543</v>
      </c>
      <c r="DC107" s="66">
        <f t="shared" si="91"/>
        <v>1.5780691350286684</v>
      </c>
      <c r="DD107" s="66">
        <f t="shared" si="92"/>
        <v>0.80524750195367079</v>
      </c>
      <c r="DE107" s="66">
        <f t="shared" si="93"/>
        <v>-0.18153683129186332</v>
      </c>
      <c r="DF107" s="66">
        <f t="shared" si="94"/>
        <v>-0.16599785015198981</v>
      </c>
      <c r="DG107" s="67">
        <f t="shared" si="95"/>
        <v>0.83398752789975183</v>
      </c>
      <c r="DH107" s="67">
        <f t="shared" si="96"/>
        <v>0.8470480552120182</v>
      </c>
      <c r="DI107" s="66">
        <f t="shared" si="156"/>
        <v>1380.8244892085179</v>
      </c>
      <c r="DJ107" s="66">
        <f t="shared" si="97"/>
        <v>348.05211718407537</v>
      </c>
      <c r="DK107" s="66">
        <f t="shared" si="98"/>
        <v>1.5780691350286686</v>
      </c>
      <c r="DL107" s="66">
        <f t="shared" si="99"/>
        <v>0.80524750195367067</v>
      </c>
      <c r="DM107" s="66">
        <f t="shared" si="100"/>
        <v>-0.18153683129186332</v>
      </c>
      <c r="DN107" s="66">
        <f t="shared" si="101"/>
        <v>-0.16599785015198959</v>
      </c>
      <c r="DO107" s="67">
        <f t="shared" si="102"/>
        <v>0.83398752789975183</v>
      </c>
      <c r="DP107" s="67">
        <f t="shared" si="103"/>
        <v>0.84704805521201842</v>
      </c>
      <c r="DQ107" s="66">
        <f t="shared" si="157"/>
        <v>1380.824489208519</v>
      </c>
      <c r="DR107" s="66">
        <f t="shared" si="104"/>
        <v>348.05211718407543</v>
      </c>
      <c r="DS107" s="66">
        <f t="shared" si="105"/>
        <v>1.5780691350286684</v>
      </c>
      <c r="DT107" s="66">
        <f t="shared" si="106"/>
        <v>0.80524750195367079</v>
      </c>
      <c r="DU107" s="66">
        <f t="shared" si="107"/>
        <v>-0.18153683129186332</v>
      </c>
      <c r="DV107" s="66">
        <f t="shared" si="108"/>
        <v>-0.16599785015198981</v>
      </c>
      <c r="DW107" s="67">
        <f t="shared" si="109"/>
        <v>0.83398752789975183</v>
      </c>
      <c r="DX107" s="67">
        <f t="shared" si="110"/>
        <v>0.8470480552120182</v>
      </c>
      <c r="DY107" s="66">
        <f t="shared" si="158"/>
        <v>1380.8244892085179</v>
      </c>
      <c r="DZ107" s="66">
        <f t="shared" si="111"/>
        <v>348.05211718407537</v>
      </c>
      <c r="EA107" s="66">
        <f t="shared" si="112"/>
        <v>1.5780691350286686</v>
      </c>
      <c r="EB107" s="66">
        <f t="shared" si="113"/>
        <v>0.80524750195367067</v>
      </c>
      <c r="EC107" s="66">
        <f t="shared" si="114"/>
        <v>-0.18153683129186332</v>
      </c>
      <c r="ED107" s="66">
        <f t="shared" si="115"/>
        <v>-0.16599785015198959</v>
      </c>
      <c r="EE107" s="67">
        <f t="shared" si="116"/>
        <v>0.83398752789975183</v>
      </c>
      <c r="EF107" s="67">
        <f t="shared" si="117"/>
        <v>0.84704805521201842</v>
      </c>
      <c r="EG107" s="66">
        <f t="shared" si="159"/>
        <v>1380.824489208519</v>
      </c>
      <c r="EH107" s="66">
        <f t="shared" si="118"/>
        <v>348.05211718407543</v>
      </c>
      <c r="EI107" s="66">
        <f t="shared" si="119"/>
        <v>1.5780691350286684</v>
      </c>
      <c r="EJ107" s="66">
        <f t="shared" si="120"/>
        <v>0.80524750195367079</v>
      </c>
      <c r="EK107" s="66">
        <f t="shared" si="121"/>
        <v>-0.18153683129186332</v>
      </c>
      <c r="EL107" s="66">
        <f t="shared" si="122"/>
        <v>-0.16599785015198981</v>
      </c>
      <c r="EM107" s="67">
        <f t="shared" si="123"/>
        <v>0.83398752789975183</v>
      </c>
      <c r="EN107" s="67">
        <f t="shared" si="124"/>
        <v>0.8470480552120182</v>
      </c>
      <c r="EO107" s="66">
        <f t="shared" si="160"/>
        <v>1380.8244892085179</v>
      </c>
      <c r="EP107" s="66">
        <f t="shared" si="125"/>
        <v>348.05211718407537</v>
      </c>
      <c r="EQ107" s="66">
        <f t="shared" si="126"/>
        <v>1.5780691350286686</v>
      </c>
      <c r="ER107" s="66">
        <f t="shared" si="127"/>
        <v>0.80524750195367067</v>
      </c>
      <c r="ES107" s="66">
        <f t="shared" si="128"/>
        <v>-0.18153683129186332</v>
      </c>
      <c r="ET107" s="66">
        <f t="shared" si="129"/>
        <v>-0.16599785015198959</v>
      </c>
      <c r="EU107" s="67">
        <f t="shared" si="130"/>
        <v>0.83398752789975183</v>
      </c>
      <c r="EV107" s="67">
        <f t="shared" si="131"/>
        <v>0.84704805521201842</v>
      </c>
      <c r="EW107" s="66">
        <f t="shared" si="161"/>
        <v>0.49349679000079971</v>
      </c>
      <c r="EX107" s="66">
        <f t="shared" si="132"/>
        <v>74.902117184075394</v>
      </c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</row>
    <row r="108" spans="19:166" x14ac:dyDescent="0.25">
      <c r="S108" s="50">
        <v>0.46</v>
      </c>
      <c r="T108" s="66">
        <f t="shared" si="25"/>
        <v>0.45268735806207416</v>
      </c>
      <c r="U108" s="66">
        <f t="shared" si="26"/>
        <v>0.54731264193792584</v>
      </c>
      <c r="V108" s="66">
        <f t="shared" si="27"/>
        <v>0.45268735806207416</v>
      </c>
      <c r="W108" s="66">
        <f t="shared" si="28"/>
        <v>0.54731264193792584</v>
      </c>
      <c r="X108" s="66">
        <f t="shared" si="29"/>
        <v>0.43272327964860902</v>
      </c>
      <c r="Y108" s="66">
        <f t="shared" si="30"/>
        <v>0.56727672035139087</v>
      </c>
      <c r="Z108" s="56">
        <f t="shared" si="145"/>
        <v>342.48541626160488</v>
      </c>
      <c r="AA108" s="66">
        <f t="shared" si="31"/>
        <v>1.5898140586486766</v>
      </c>
      <c r="AB108" s="66">
        <f t="shared" si="32"/>
        <v>0.80241747495517002</v>
      </c>
      <c r="AC108" s="66">
        <f t="shared" si="143"/>
        <v>-0.17705082777833131</v>
      </c>
      <c r="AD108" s="66">
        <f t="shared" si="144"/>
        <v>-0.17636497165133214</v>
      </c>
      <c r="AE108" s="67">
        <f t="shared" si="35"/>
        <v>0.8377372031199839</v>
      </c>
      <c r="AF108" s="67">
        <f t="shared" si="36"/>
        <v>0.83831196739382763</v>
      </c>
      <c r="AG108" s="66">
        <f t="shared" si="146"/>
        <v>1380.1294061032238</v>
      </c>
      <c r="AH108" s="66">
        <f t="shared" si="37"/>
        <v>348.03543633378456</v>
      </c>
      <c r="AI108" s="66">
        <f t="shared" si="38"/>
        <v>1.5781036400825224</v>
      </c>
      <c r="AJ108" s="66">
        <f t="shared" si="39"/>
        <v>0.80523914223778714</v>
      </c>
      <c r="AK108" s="66">
        <f t="shared" si="133"/>
        <v>-0.17391130790160497</v>
      </c>
      <c r="AL108" s="66">
        <f t="shared" si="134"/>
        <v>-0.17238338175899004</v>
      </c>
      <c r="AM108" s="67">
        <f t="shared" si="135"/>
        <v>0.8403714286586661</v>
      </c>
      <c r="AN108" s="67">
        <f t="shared" si="136"/>
        <v>0.84165643558186243</v>
      </c>
      <c r="AO108" s="66">
        <f t="shared" si="147"/>
        <v>1377.4381012204028</v>
      </c>
      <c r="AP108" s="66">
        <f t="shared" si="40"/>
        <v>347.97078696308967</v>
      </c>
      <c r="AQ108" s="66">
        <f t="shared" si="41"/>
        <v>1.5782374084648354</v>
      </c>
      <c r="AR108" s="66">
        <f t="shared" si="42"/>
        <v>0.80520673603570569</v>
      </c>
      <c r="AS108" s="66">
        <f t="shared" si="137"/>
        <v>-0.17394729056731095</v>
      </c>
      <c r="AT108" s="66">
        <f t="shared" si="138"/>
        <v>-0.17242882189583802</v>
      </c>
      <c r="AU108" s="67">
        <f t="shared" si="139"/>
        <v>0.84034119039850974</v>
      </c>
      <c r="AV108" s="67">
        <f t="shared" si="140"/>
        <v>0.8416181914671661</v>
      </c>
      <c r="AW108" s="66">
        <f t="shared" si="148"/>
        <v>1377.4680469040907</v>
      </c>
      <c r="AX108" s="66">
        <f t="shared" si="43"/>
        <v>347.97150685264967</v>
      </c>
      <c r="AY108" s="66">
        <f t="shared" si="44"/>
        <v>1.5782359185788641</v>
      </c>
      <c r="AZ108" s="66">
        <f t="shared" si="45"/>
        <v>0.80520709694731263</v>
      </c>
      <c r="BA108" s="66">
        <f t="shared" si="141"/>
        <v>-0.17394688981473677</v>
      </c>
      <c r="BB108" s="66">
        <f t="shared" si="142"/>
        <v>-0.17242831578714785</v>
      </c>
      <c r="BC108" s="67">
        <f t="shared" si="46"/>
        <v>0.84034152716747246</v>
      </c>
      <c r="BD108" s="67">
        <f t="shared" si="47"/>
        <v>0.84161861741755439</v>
      </c>
      <c r="BE108" s="66">
        <f t="shared" si="149"/>
        <v>1377.4677132734848</v>
      </c>
      <c r="BF108" s="66">
        <f t="shared" si="48"/>
        <v>347.97149883228991</v>
      </c>
      <c r="BG108" s="66">
        <f t="shared" si="49"/>
        <v>1.5782359351777873</v>
      </c>
      <c r="BH108" s="66">
        <f t="shared" si="50"/>
        <v>0.80520709292636861</v>
      </c>
      <c r="BI108" s="66">
        <f t="shared" si="51"/>
        <v>-0.17394689427955073</v>
      </c>
      <c r="BJ108" s="66">
        <f t="shared" si="52"/>
        <v>-0.17242832142573944</v>
      </c>
      <c r="BK108" s="67">
        <f t="shared" si="53"/>
        <v>0.84034152341550383</v>
      </c>
      <c r="BL108" s="67">
        <f t="shared" si="54"/>
        <v>0.84161861267201077</v>
      </c>
      <c r="BM108" s="66">
        <f t="shared" si="150"/>
        <v>1377.4677169904739</v>
      </c>
      <c r="BN108" s="66">
        <f t="shared" si="55"/>
        <v>347.97149892164498</v>
      </c>
      <c r="BO108" s="66">
        <f t="shared" si="56"/>
        <v>1.5782359349928583</v>
      </c>
      <c r="BP108" s="66">
        <f t="shared" si="57"/>
        <v>0.80520709297116599</v>
      </c>
      <c r="BQ108" s="66">
        <f t="shared" si="58"/>
        <v>-0.17394689422980791</v>
      </c>
      <c r="BR108" s="66">
        <f t="shared" si="59"/>
        <v>-0.17242832136292047</v>
      </c>
      <c r="BS108" s="67">
        <f t="shared" si="60"/>
        <v>0.84034152345730484</v>
      </c>
      <c r="BT108" s="67">
        <f t="shared" si="61"/>
        <v>0.84161861272488037</v>
      </c>
      <c r="BU108" s="66">
        <f t="shared" si="151"/>
        <v>1377.4677169490633</v>
      </c>
      <c r="BV108" s="66">
        <f t="shared" si="62"/>
        <v>347.97149892064948</v>
      </c>
      <c r="BW108" s="66">
        <f t="shared" si="63"/>
        <v>1.5782359349949187</v>
      </c>
      <c r="BX108" s="66">
        <f t="shared" si="64"/>
        <v>0.80520709297066695</v>
      </c>
      <c r="BY108" s="66">
        <f t="shared" si="65"/>
        <v>-0.17394689423036225</v>
      </c>
      <c r="BZ108" s="66">
        <f t="shared" si="66"/>
        <v>-0.17242832136362007</v>
      </c>
      <c r="CA108" s="67">
        <f t="shared" si="67"/>
        <v>0.84034152345683899</v>
      </c>
      <c r="CB108" s="67">
        <f t="shared" si="68"/>
        <v>0.84161861272429161</v>
      </c>
      <c r="CC108" s="66">
        <f t="shared" si="152"/>
        <v>1377.4677169495255</v>
      </c>
      <c r="CD108" s="66">
        <f t="shared" si="69"/>
        <v>347.97149892066062</v>
      </c>
      <c r="CE108" s="66">
        <f t="shared" si="70"/>
        <v>1.5782359349948956</v>
      </c>
      <c r="CF108" s="66">
        <f t="shared" si="71"/>
        <v>0.80520709297067261</v>
      </c>
      <c r="CG108" s="66">
        <f t="shared" si="72"/>
        <v>-0.17394689423035603</v>
      </c>
      <c r="CH108" s="66">
        <f t="shared" si="73"/>
        <v>-0.17242832136361236</v>
      </c>
      <c r="CI108" s="67">
        <f t="shared" si="74"/>
        <v>0.84034152345684421</v>
      </c>
      <c r="CJ108" s="67">
        <f t="shared" si="75"/>
        <v>0.84161861272429805</v>
      </c>
      <c r="CK108" s="66">
        <f t="shared" si="153"/>
        <v>1377.4677169495194</v>
      </c>
      <c r="CL108" s="66">
        <f t="shared" si="76"/>
        <v>347.97149892066051</v>
      </c>
      <c r="CM108" s="66">
        <f t="shared" si="77"/>
        <v>1.5782359349948958</v>
      </c>
      <c r="CN108" s="66">
        <f t="shared" si="78"/>
        <v>0.8052070929706725</v>
      </c>
      <c r="CO108" s="66">
        <f t="shared" si="79"/>
        <v>-0.17394689423035642</v>
      </c>
      <c r="CP108" s="66">
        <f t="shared" si="80"/>
        <v>-0.17242832136361197</v>
      </c>
      <c r="CQ108" s="67">
        <f t="shared" si="81"/>
        <v>0.84034152345684388</v>
      </c>
      <c r="CR108" s="67">
        <f t="shared" si="82"/>
        <v>0.84161861272429839</v>
      </c>
      <c r="CS108" s="66">
        <f t="shared" si="154"/>
        <v>1377.4677169495192</v>
      </c>
      <c r="CT108" s="66">
        <f t="shared" si="83"/>
        <v>347.97149892066051</v>
      </c>
      <c r="CU108" s="66">
        <f t="shared" si="84"/>
        <v>1.5782359349948958</v>
      </c>
      <c r="CV108" s="66">
        <f t="shared" si="85"/>
        <v>0.8052070929706725</v>
      </c>
      <c r="CW108" s="66">
        <f t="shared" si="86"/>
        <v>-0.17394689423035642</v>
      </c>
      <c r="CX108" s="66">
        <f t="shared" si="87"/>
        <v>-0.17242832136361197</v>
      </c>
      <c r="CY108" s="67">
        <f t="shared" si="88"/>
        <v>0.84034152345684388</v>
      </c>
      <c r="CZ108" s="67">
        <f t="shared" si="89"/>
        <v>0.84161861272429839</v>
      </c>
      <c r="DA108" s="66">
        <f t="shared" si="155"/>
        <v>1377.4677169495192</v>
      </c>
      <c r="DB108" s="66">
        <f t="shared" si="90"/>
        <v>347.97149892066051</v>
      </c>
      <c r="DC108" s="66">
        <f t="shared" si="91"/>
        <v>1.5782359349948958</v>
      </c>
      <c r="DD108" s="66">
        <f t="shared" si="92"/>
        <v>0.8052070929706725</v>
      </c>
      <c r="DE108" s="66">
        <f t="shared" si="93"/>
        <v>-0.17394689423035642</v>
      </c>
      <c r="DF108" s="66">
        <f t="shared" si="94"/>
        <v>-0.17242832136361197</v>
      </c>
      <c r="DG108" s="67">
        <f t="shared" si="95"/>
        <v>0.84034152345684388</v>
      </c>
      <c r="DH108" s="67">
        <f t="shared" si="96"/>
        <v>0.84161861272429839</v>
      </c>
      <c r="DI108" s="66">
        <f t="shared" si="156"/>
        <v>1377.4677169495192</v>
      </c>
      <c r="DJ108" s="66">
        <f t="shared" si="97"/>
        <v>347.97149892066051</v>
      </c>
      <c r="DK108" s="66">
        <f t="shared" si="98"/>
        <v>1.5782359349948958</v>
      </c>
      <c r="DL108" s="66">
        <f t="shared" si="99"/>
        <v>0.8052070929706725</v>
      </c>
      <c r="DM108" s="66">
        <f t="shared" si="100"/>
        <v>-0.17394689423035642</v>
      </c>
      <c r="DN108" s="66">
        <f t="shared" si="101"/>
        <v>-0.17242832136361197</v>
      </c>
      <c r="DO108" s="67">
        <f t="shared" si="102"/>
        <v>0.84034152345684388</v>
      </c>
      <c r="DP108" s="67">
        <f t="shared" si="103"/>
        <v>0.84161861272429839</v>
      </c>
      <c r="DQ108" s="66">
        <f t="shared" si="157"/>
        <v>1377.4677169495192</v>
      </c>
      <c r="DR108" s="66">
        <f t="shared" si="104"/>
        <v>347.97149892066051</v>
      </c>
      <c r="DS108" s="66">
        <f t="shared" si="105"/>
        <v>1.5782359349948958</v>
      </c>
      <c r="DT108" s="66">
        <f t="shared" si="106"/>
        <v>0.8052070929706725</v>
      </c>
      <c r="DU108" s="66">
        <f t="shared" si="107"/>
        <v>-0.17394689423035642</v>
      </c>
      <c r="DV108" s="66">
        <f t="shared" si="108"/>
        <v>-0.17242832136361197</v>
      </c>
      <c r="DW108" s="67">
        <f t="shared" si="109"/>
        <v>0.84034152345684388</v>
      </c>
      <c r="DX108" s="67">
        <f t="shared" si="110"/>
        <v>0.84161861272429839</v>
      </c>
      <c r="DY108" s="66">
        <f t="shared" si="158"/>
        <v>1377.4677169495192</v>
      </c>
      <c r="DZ108" s="66">
        <f t="shared" si="111"/>
        <v>347.97149892066051</v>
      </c>
      <c r="EA108" s="66">
        <f t="shared" si="112"/>
        <v>1.5782359349948958</v>
      </c>
      <c r="EB108" s="66">
        <f t="shared" si="113"/>
        <v>0.8052070929706725</v>
      </c>
      <c r="EC108" s="66">
        <f t="shared" si="114"/>
        <v>-0.17394689423035642</v>
      </c>
      <c r="ED108" s="66">
        <f t="shared" si="115"/>
        <v>-0.17242832136361197</v>
      </c>
      <c r="EE108" s="67">
        <f t="shared" si="116"/>
        <v>0.84034152345684388</v>
      </c>
      <c r="EF108" s="67">
        <f t="shared" si="117"/>
        <v>0.84161861272429839</v>
      </c>
      <c r="EG108" s="66">
        <f t="shared" si="159"/>
        <v>1377.4677169495192</v>
      </c>
      <c r="EH108" s="66">
        <f t="shared" si="118"/>
        <v>347.97149892066051</v>
      </c>
      <c r="EI108" s="66">
        <f t="shared" si="119"/>
        <v>1.5782359349948958</v>
      </c>
      <c r="EJ108" s="66">
        <f t="shared" si="120"/>
        <v>0.8052070929706725</v>
      </c>
      <c r="EK108" s="66">
        <f t="shared" si="121"/>
        <v>-0.17394689423035642</v>
      </c>
      <c r="EL108" s="66">
        <f t="shared" si="122"/>
        <v>-0.17242832136361197</v>
      </c>
      <c r="EM108" s="67">
        <f t="shared" si="123"/>
        <v>0.84034152345684388</v>
      </c>
      <c r="EN108" s="67">
        <f t="shared" si="124"/>
        <v>0.84161861272429839</v>
      </c>
      <c r="EO108" s="66">
        <f t="shared" si="160"/>
        <v>1377.4677169495192</v>
      </c>
      <c r="EP108" s="66">
        <f t="shared" si="125"/>
        <v>347.97149892066051</v>
      </c>
      <c r="EQ108" s="66">
        <f t="shared" si="126"/>
        <v>1.5782359349948958</v>
      </c>
      <c r="ER108" s="66">
        <f t="shared" si="127"/>
        <v>0.8052070929706725</v>
      </c>
      <c r="ES108" s="66">
        <f t="shared" si="128"/>
        <v>-0.17394689423035642</v>
      </c>
      <c r="ET108" s="66">
        <f t="shared" si="129"/>
        <v>-0.17242832136361197</v>
      </c>
      <c r="EU108" s="67">
        <f t="shared" si="130"/>
        <v>0.84034152345684388</v>
      </c>
      <c r="EV108" s="67">
        <f t="shared" si="131"/>
        <v>0.84161861272429839</v>
      </c>
      <c r="EW108" s="66">
        <f t="shared" si="161"/>
        <v>0.50707110847676595</v>
      </c>
      <c r="EX108" s="66">
        <f t="shared" si="132"/>
        <v>74.821498920660531</v>
      </c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</row>
    <row r="109" spans="19:166" x14ac:dyDescent="0.25">
      <c r="S109" s="50">
        <v>0.47</v>
      </c>
      <c r="T109" s="66">
        <f t="shared" si="25"/>
        <v>0.46266459130873749</v>
      </c>
      <c r="U109" s="66">
        <f t="shared" si="26"/>
        <v>0.53733540869126251</v>
      </c>
      <c r="V109" s="66">
        <f t="shared" si="27"/>
        <v>0.46266459130873749</v>
      </c>
      <c r="W109" s="66">
        <f t="shared" si="28"/>
        <v>0.53733540869126251</v>
      </c>
      <c r="X109" s="66">
        <f t="shared" si="29"/>
        <v>0.44261634298277747</v>
      </c>
      <c r="Y109" s="66">
        <f t="shared" si="30"/>
        <v>0.55738365701722248</v>
      </c>
      <c r="Z109" s="56">
        <f t="shared" si="145"/>
        <v>342.4252582343172</v>
      </c>
      <c r="AA109" s="66">
        <f t="shared" si="31"/>
        <v>1.5899435531201846</v>
      </c>
      <c r="AB109" s="66">
        <f t="shared" si="32"/>
        <v>0.80238644425048733</v>
      </c>
      <c r="AC109" s="66">
        <f t="shared" si="143"/>
        <v>-0.16950825646806111</v>
      </c>
      <c r="AD109" s="66">
        <f t="shared" si="144"/>
        <v>-0.18299459564327342</v>
      </c>
      <c r="AE109" s="67">
        <f t="shared" si="35"/>
        <v>0.84407978533380368</v>
      </c>
      <c r="AF109" s="67">
        <f t="shared" si="36"/>
        <v>0.83277265632543651</v>
      </c>
      <c r="AG109" s="66">
        <f t="shared" si="146"/>
        <v>1376.5434909186872</v>
      </c>
      <c r="AH109" s="66">
        <f t="shared" si="37"/>
        <v>347.94927498312495</v>
      </c>
      <c r="AI109" s="66">
        <f t="shared" si="38"/>
        <v>1.5782819332281071</v>
      </c>
      <c r="AJ109" s="66">
        <f t="shared" si="39"/>
        <v>0.80519595054024284</v>
      </c>
      <c r="AK109" s="66">
        <f t="shared" si="133"/>
        <v>-0.16653177845943135</v>
      </c>
      <c r="AL109" s="66">
        <f t="shared" si="134"/>
        <v>-0.17889941170233226</v>
      </c>
      <c r="AM109" s="67">
        <f t="shared" si="135"/>
        <v>0.84659591299408321</v>
      </c>
      <c r="AN109" s="67">
        <f t="shared" si="136"/>
        <v>0.8361900060961297</v>
      </c>
      <c r="AO109" s="66">
        <f t="shared" si="147"/>
        <v>1373.8452889742623</v>
      </c>
      <c r="AP109" s="66">
        <f t="shared" si="40"/>
        <v>347.88432670239052</v>
      </c>
      <c r="AQ109" s="66">
        <f t="shared" si="41"/>
        <v>1.5784164020011711</v>
      </c>
      <c r="AR109" s="66">
        <f t="shared" si="42"/>
        <v>0.80516338010178545</v>
      </c>
      <c r="AS109" s="66">
        <f t="shared" si="137"/>
        <v>-0.16656621715550174</v>
      </c>
      <c r="AT109" s="66">
        <f t="shared" si="138"/>
        <v>-0.17894659344650005</v>
      </c>
      <c r="AU109" s="67">
        <f t="shared" si="139"/>
        <v>0.84656675783677682</v>
      </c>
      <c r="AV109" s="67">
        <f t="shared" si="140"/>
        <v>0.83615055412390016</v>
      </c>
      <c r="AW109" s="66">
        <f t="shared" si="148"/>
        <v>1373.8756282702932</v>
      </c>
      <c r="AX109" s="66">
        <f t="shared" si="43"/>
        <v>347.88505755641694</v>
      </c>
      <c r="AY109" s="66">
        <f t="shared" si="44"/>
        <v>1.578414888499589</v>
      </c>
      <c r="AZ109" s="66">
        <f t="shared" si="45"/>
        <v>0.80516374667275259</v>
      </c>
      <c r="BA109" s="66">
        <f t="shared" si="141"/>
        <v>-0.16656582954901566</v>
      </c>
      <c r="BB109" s="66">
        <f t="shared" si="142"/>
        <v>-0.17894606239130317</v>
      </c>
      <c r="BC109" s="67">
        <f t="shared" si="46"/>
        <v>0.84656708597160668</v>
      </c>
      <c r="BD109" s="67">
        <f t="shared" si="47"/>
        <v>0.83615099816611527</v>
      </c>
      <c r="BE109" s="66">
        <f t="shared" si="149"/>
        <v>1373.8752866885645</v>
      </c>
      <c r="BF109" s="66">
        <f t="shared" si="48"/>
        <v>347.88504932800475</v>
      </c>
      <c r="BG109" s="66">
        <f t="shared" si="49"/>
        <v>1.5784149055394938</v>
      </c>
      <c r="BH109" s="66">
        <f t="shared" si="50"/>
        <v>0.8051637425456748</v>
      </c>
      <c r="BI109" s="66">
        <f t="shared" si="51"/>
        <v>-0.16656583391292273</v>
      </c>
      <c r="BJ109" s="66">
        <f t="shared" si="52"/>
        <v>-0.17894606837023913</v>
      </c>
      <c r="BK109" s="67">
        <f t="shared" si="53"/>
        <v>0.84656708227726651</v>
      </c>
      <c r="BL109" s="67">
        <f t="shared" si="54"/>
        <v>0.83615099316682195</v>
      </c>
      <c r="BM109" s="66">
        <f t="shared" si="150"/>
        <v>1373.8752905342822</v>
      </c>
      <c r="BN109" s="66">
        <f t="shared" si="55"/>
        <v>347.8850494206448</v>
      </c>
      <c r="BO109" s="66">
        <f t="shared" si="56"/>
        <v>1.5784149053476491</v>
      </c>
      <c r="BP109" s="66">
        <f t="shared" si="57"/>
        <v>0.80516374259213974</v>
      </c>
      <c r="BQ109" s="66">
        <f t="shared" si="58"/>
        <v>-0.16656583386379187</v>
      </c>
      <c r="BR109" s="66">
        <f t="shared" si="59"/>
        <v>-0.17894606830292437</v>
      </c>
      <c r="BS109" s="67">
        <f t="shared" si="60"/>
        <v>0.84656708231885913</v>
      </c>
      <c r="BT109" s="67">
        <f t="shared" si="61"/>
        <v>0.83615099322310726</v>
      </c>
      <c r="BU109" s="66">
        <f t="shared" si="151"/>
        <v>1373.8752904909852</v>
      </c>
      <c r="BV109" s="66">
        <f t="shared" si="62"/>
        <v>347.88504941960184</v>
      </c>
      <c r="BW109" s="66">
        <f t="shared" si="63"/>
        <v>1.5784149053498089</v>
      </c>
      <c r="BX109" s="66">
        <f t="shared" si="64"/>
        <v>0.8051637425916166</v>
      </c>
      <c r="BY109" s="66">
        <f t="shared" si="65"/>
        <v>-0.16656583386434459</v>
      </c>
      <c r="BZ109" s="66">
        <f t="shared" si="66"/>
        <v>-0.1789460683036827</v>
      </c>
      <c r="CA109" s="67">
        <f t="shared" si="67"/>
        <v>0.84656708231839117</v>
      </c>
      <c r="CB109" s="67">
        <f t="shared" si="68"/>
        <v>0.83615099322247322</v>
      </c>
      <c r="CC109" s="66">
        <f t="shared" si="152"/>
        <v>1373.8752904914716</v>
      </c>
      <c r="CD109" s="66">
        <f t="shared" si="69"/>
        <v>347.88504941961355</v>
      </c>
      <c r="CE109" s="66">
        <f t="shared" si="70"/>
        <v>1.5784149053497847</v>
      </c>
      <c r="CF109" s="66">
        <f t="shared" si="71"/>
        <v>0.80516374259162249</v>
      </c>
      <c r="CG109" s="66">
        <f t="shared" si="72"/>
        <v>-0.16656583386433876</v>
      </c>
      <c r="CH109" s="66">
        <f t="shared" si="73"/>
        <v>-0.17894606830367377</v>
      </c>
      <c r="CI109" s="67">
        <f t="shared" si="74"/>
        <v>0.84656708231839617</v>
      </c>
      <c r="CJ109" s="67">
        <f t="shared" si="75"/>
        <v>0.83615099322248065</v>
      </c>
      <c r="CK109" s="66">
        <f t="shared" si="153"/>
        <v>1373.8752904914663</v>
      </c>
      <c r="CL109" s="66">
        <f t="shared" si="76"/>
        <v>347.88504941961344</v>
      </c>
      <c r="CM109" s="66">
        <f t="shared" si="77"/>
        <v>1.5784149053497849</v>
      </c>
      <c r="CN109" s="66">
        <f t="shared" si="78"/>
        <v>0.80516374259162238</v>
      </c>
      <c r="CO109" s="66">
        <f t="shared" si="79"/>
        <v>-0.16656583386433849</v>
      </c>
      <c r="CP109" s="66">
        <f t="shared" si="80"/>
        <v>-0.17894606830367421</v>
      </c>
      <c r="CQ109" s="67">
        <f t="shared" si="81"/>
        <v>0.84656708231839639</v>
      </c>
      <c r="CR109" s="67">
        <f t="shared" si="82"/>
        <v>0.83615099322248032</v>
      </c>
      <c r="CS109" s="66">
        <f t="shared" si="154"/>
        <v>1373.8752904914663</v>
      </c>
      <c r="CT109" s="66">
        <f t="shared" si="83"/>
        <v>347.88504941961344</v>
      </c>
      <c r="CU109" s="66">
        <f t="shared" si="84"/>
        <v>1.5784149053497849</v>
      </c>
      <c r="CV109" s="66">
        <f t="shared" si="85"/>
        <v>0.80516374259162238</v>
      </c>
      <c r="CW109" s="66">
        <f t="shared" si="86"/>
        <v>-0.16656583386433849</v>
      </c>
      <c r="CX109" s="66">
        <f t="shared" si="87"/>
        <v>-0.17894606830367421</v>
      </c>
      <c r="CY109" s="67">
        <f t="shared" si="88"/>
        <v>0.84656708231839639</v>
      </c>
      <c r="CZ109" s="67">
        <f t="shared" si="89"/>
        <v>0.83615099322248032</v>
      </c>
      <c r="DA109" s="66">
        <f t="shared" si="155"/>
        <v>1373.8752904914663</v>
      </c>
      <c r="DB109" s="66">
        <f t="shared" si="90"/>
        <v>347.88504941961344</v>
      </c>
      <c r="DC109" s="66">
        <f t="shared" si="91"/>
        <v>1.5784149053497849</v>
      </c>
      <c r="DD109" s="66">
        <f t="shared" si="92"/>
        <v>0.80516374259162238</v>
      </c>
      <c r="DE109" s="66">
        <f t="shared" si="93"/>
        <v>-0.16656583386433849</v>
      </c>
      <c r="DF109" s="66">
        <f t="shared" si="94"/>
        <v>-0.17894606830367421</v>
      </c>
      <c r="DG109" s="67">
        <f t="shared" si="95"/>
        <v>0.84656708231839639</v>
      </c>
      <c r="DH109" s="67">
        <f t="shared" si="96"/>
        <v>0.83615099322248032</v>
      </c>
      <c r="DI109" s="66">
        <f t="shared" si="156"/>
        <v>1373.8752904914663</v>
      </c>
      <c r="DJ109" s="66">
        <f t="shared" si="97"/>
        <v>347.88504941961344</v>
      </c>
      <c r="DK109" s="66">
        <f t="shared" si="98"/>
        <v>1.5784149053497849</v>
      </c>
      <c r="DL109" s="66">
        <f t="shared" si="99"/>
        <v>0.80516374259162238</v>
      </c>
      <c r="DM109" s="66">
        <f t="shared" si="100"/>
        <v>-0.16656583386433849</v>
      </c>
      <c r="DN109" s="66">
        <f t="shared" si="101"/>
        <v>-0.17894606830367421</v>
      </c>
      <c r="DO109" s="67">
        <f t="shared" si="102"/>
        <v>0.84656708231839639</v>
      </c>
      <c r="DP109" s="67">
        <f t="shared" si="103"/>
        <v>0.83615099322248032</v>
      </c>
      <c r="DQ109" s="66">
        <f t="shared" si="157"/>
        <v>1373.8752904914663</v>
      </c>
      <c r="DR109" s="66">
        <f t="shared" si="104"/>
        <v>347.88504941961344</v>
      </c>
      <c r="DS109" s="66">
        <f t="shared" si="105"/>
        <v>1.5784149053497849</v>
      </c>
      <c r="DT109" s="66">
        <f t="shared" si="106"/>
        <v>0.80516374259162238</v>
      </c>
      <c r="DU109" s="66">
        <f t="shared" si="107"/>
        <v>-0.16656583386433849</v>
      </c>
      <c r="DV109" s="66">
        <f t="shared" si="108"/>
        <v>-0.17894606830367421</v>
      </c>
      <c r="DW109" s="67">
        <f t="shared" si="109"/>
        <v>0.84656708231839639</v>
      </c>
      <c r="DX109" s="67">
        <f t="shared" si="110"/>
        <v>0.83615099322248032</v>
      </c>
      <c r="DY109" s="66">
        <f t="shared" si="158"/>
        <v>1373.8752904914663</v>
      </c>
      <c r="DZ109" s="66">
        <f t="shared" si="111"/>
        <v>347.88504941961344</v>
      </c>
      <c r="EA109" s="66">
        <f t="shared" si="112"/>
        <v>1.5784149053497849</v>
      </c>
      <c r="EB109" s="66">
        <f t="shared" si="113"/>
        <v>0.80516374259162238</v>
      </c>
      <c r="EC109" s="66">
        <f t="shared" si="114"/>
        <v>-0.16656583386433849</v>
      </c>
      <c r="ED109" s="66">
        <f t="shared" si="115"/>
        <v>-0.17894606830367421</v>
      </c>
      <c r="EE109" s="67">
        <f t="shared" si="116"/>
        <v>0.84656708231839639</v>
      </c>
      <c r="EF109" s="67">
        <f t="shared" si="117"/>
        <v>0.83615099322248032</v>
      </c>
      <c r="EG109" s="66">
        <f t="shared" si="159"/>
        <v>1373.8752904914663</v>
      </c>
      <c r="EH109" s="66">
        <f t="shared" si="118"/>
        <v>347.88504941961344</v>
      </c>
      <c r="EI109" s="66">
        <f t="shared" si="119"/>
        <v>1.5784149053497849</v>
      </c>
      <c r="EJ109" s="66">
        <f t="shared" si="120"/>
        <v>0.80516374259162238</v>
      </c>
      <c r="EK109" s="66">
        <f t="shared" si="121"/>
        <v>-0.16656583386433849</v>
      </c>
      <c r="EL109" s="66">
        <f t="shared" si="122"/>
        <v>-0.17894606830367421</v>
      </c>
      <c r="EM109" s="67">
        <f t="shared" si="123"/>
        <v>0.84656708231839639</v>
      </c>
      <c r="EN109" s="67">
        <f t="shared" si="124"/>
        <v>0.83615099322248032</v>
      </c>
      <c r="EO109" s="66">
        <f t="shared" si="160"/>
        <v>1373.8752904914663</v>
      </c>
      <c r="EP109" s="66">
        <f t="shared" si="125"/>
        <v>347.88504941961344</v>
      </c>
      <c r="EQ109" s="66">
        <f t="shared" si="126"/>
        <v>1.5784149053497849</v>
      </c>
      <c r="ER109" s="66">
        <f t="shared" si="127"/>
        <v>0.80516374259162238</v>
      </c>
      <c r="ES109" s="66">
        <f t="shared" si="128"/>
        <v>-0.16656583386433849</v>
      </c>
      <c r="ET109" s="66">
        <f t="shared" si="129"/>
        <v>-0.17894606830367421</v>
      </c>
      <c r="EU109" s="67">
        <f t="shared" si="130"/>
        <v>0.84656708231839639</v>
      </c>
      <c r="EV109" s="67">
        <f t="shared" si="131"/>
        <v>0.83615099322248032</v>
      </c>
      <c r="EW109" s="66">
        <f t="shared" si="161"/>
        <v>0.52057143037901676</v>
      </c>
      <c r="EX109" s="66">
        <f t="shared" si="132"/>
        <v>74.73504941961346</v>
      </c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</row>
    <row r="110" spans="19:166" x14ac:dyDescent="0.25">
      <c r="S110" s="50">
        <v>0.48</v>
      </c>
      <c r="T110" s="66">
        <f t="shared" si="25"/>
        <v>0.4726477024070021</v>
      </c>
      <c r="U110" s="66">
        <f t="shared" si="26"/>
        <v>0.52735229759299773</v>
      </c>
      <c r="V110" s="66">
        <f t="shared" si="27"/>
        <v>0.4726477024070021</v>
      </c>
      <c r="W110" s="66">
        <f t="shared" si="28"/>
        <v>0.52735229759299773</v>
      </c>
      <c r="X110" s="66">
        <f t="shared" si="29"/>
        <v>0.45253118121790165</v>
      </c>
      <c r="Y110" s="66">
        <f t="shared" si="30"/>
        <v>0.54746881878209841</v>
      </c>
      <c r="Z110" s="56">
        <f t="shared" si="145"/>
        <v>342.36510020702951</v>
      </c>
      <c r="AA110" s="66">
        <f t="shared" si="31"/>
        <v>1.590073103652659</v>
      </c>
      <c r="AB110" s="66">
        <f t="shared" si="32"/>
        <v>0.80235540384144022</v>
      </c>
      <c r="AC110" s="66">
        <f t="shared" si="143"/>
        <v>-0.1621743506295536</v>
      </c>
      <c r="AD110" s="66">
        <f t="shared" si="144"/>
        <v>-0.18970516785847752</v>
      </c>
      <c r="AE110" s="67">
        <f t="shared" si="35"/>
        <v>0.85029294250598819</v>
      </c>
      <c r="AF110" s="67">
        <f t="shared" si="36"/>
        <v>0.82720298402142833</v>
      </c>
      <c r="AG110" s="66">
        <f t="shared" si="146"/>
        <v>1372.7197221844046</v>
      </c>
      <c r="AH110" s="66">
        <f t="shared" si="37"/>
        <v>347.85720353546782</v>
      </c>
      <c r="AI110" s="66">
        <f t="shared" si="38"/>
        <v>1.5784725760001692</v>
      </c>
      <c r="AJ110" s="66">
        <f t="shared" si="39"/>
        <v>0.80514977509307961</v>
      </c>
      <c r="AK110" s="66">
        <f t="shared" si="133"/>
        <v>-0.15935742537366465</v>
      </c>
      <c r="AL110" s="66">
        <f t="shared" si="134"/>
        <v>-0.18550135578766463</v>
      </c>
      <c r="AM110" s="67">
        <f t="shared" si="135"/>
        <v>0.85269153090667971</v>
      </c>
      <c r="AN110" s="67">
        <f t="shared" si="136"/>
        <v>0.83068770934400959</v>
      </c>
      <c r="AO110" s="66">
        <f t="shared" si="147"/>
        <v>1370.0246324678042</v>
      </c>
      <c r="AP110" s="66">
        <f t="shared" si="40"/>
        <v>347.79218776259449</v>
      </c>
      <c r="AQ110" s="66">
        <f t="shared" si="41"/>
        <v>1.5786072720850106</v>
      </c>
      <c r="AR110" s="66">
        <f t="shared" si="42"/>
        <v>0.80511715541051776</v>
      </c>
      <c r="AS110" s="66">
        <f t="shared" si="137"/>
        <v>-0.15939024731628471</v>
      </c>
      <c r="AT110" s="66">
        <f t="shared" si="138"/>
        <v>-0.18555013045071328</v>
      </c>
      <c r="AU110" s="67">
        <f t="shared" si="139"/>
        <v>0.85266354437346836</v>
      </c>
      <c r="AV110" s="67">
        <f t="shared" si="140"/>
        <v>0.83064719381896124</v>
      </c>
      <c r="AW110" s="66">
        <f t="shared" si="148"/>
        <v>1370.0551798035401</v>
      </c>
      <c r="AX110" s="66">
        <f t="shared" si="43"/>
        <v>347.79292524440689</v>
      </c>
      <c r="AY110" s="66">
        <f t="shared" si="44"/>
        <v>1.5786057438641141</v>
      </c>
      <c r="AZ110" s="66">
        <f t="shared" si="45"/>
        <v>0.80511752548051352</v>
      </c>
      <c r="BA110" s="66">
        <f t="shared" si="141"/>
        <v>-0.15938987494355367</v>
      </c>
      <c r="BB110" s="66">
        <f t="shared" si="142"/>
        <v>-0.18554957706328834</v>
      </c>
      <c r="BC110" s="67">
        <f t="shared" si="46"/>
        <v>0.85266386188218013</v>
      </c>
      <c r="BD110" s="67">
        <f t="shared" si="47"/>
        <v>0.8306476534888001</v>
      </c>
      <c r="BE110" s="66">
        <f t="shared" si="149"/>
        <v>1370.0548331244181</v>
      </c>
      <c r="BF110" s="66">
        <f t="shared" si="48"/>
        <v>347.79291687486102</v>
      </c>
      <c r="BG110" s="66">
        <f t="shared" si="49"/>
        <v>1.5786057612075683</v>
      </c>
      <c r="BH110" s="66">
        <f t="shared" si="50"/>
        <v>0.80511752128066483</v>
      </c>
      <c r="BI110" s="66">
        <f t="shared" si="51"/>
        <v>-0.1593898791695349</v>
      </c>
      <c r="BJ110" s="66">
        <f t="shared" si="52"/>
        <v>-0.18554958334356358</v>
      </c>
      <c r="BK110" s="67">
        <f t="shared" si="53"/>
        <v>0.85266385827883862</v>
      </c>
      <c r="BL110" s="67">
        <f t="shared" si="54"/>
        <v>0.83064764827210424</v>
      </c>
      <c r="BM110" s="66">
        <f t="shared" si="150"/>
        <v>1370.0548370587935</v>
      </c>
      <c r="BN110" s="66">
        <f t="shared" si="55"/>
        <v>347.7929169698449</v>
      </c>
      <c r="BO110" s="66">
        <f t="shared" si="56"/>
        <v>1.5786057610107418</v>
      </c>
      <c r="BP110" s="66">
        <f t="shared" si="57"/>
        <v>0.80511752132832792</v>
      </c>
      <c r="BQ110" s="66">
        <f t="shared" si="58"/>
        <v>-0.15938987912157515</v>
      </c>
      <c r="BR110" s="66">
        <f t="shared" si="59"/>
        <v>-0.18554958327229037</v>
      </c>
      <c r="BS110" s="67">
        <f t="shared" si="60"/>
        <v>0.85266385831973224</v>
      </c>
      <c r="BT110" s="67">
        <f t="shared" si="61"/>
        <v>0.83064764833130711</v>
      </c>
      <c r="BU110" s="66">
        <f t="shared" si="151"/>
        <v>1370.0548370141419</v>
      </c>
      <c r="BV110" s="66">
        <f t="shared" si="62"/>
        <v>347.79291696876692</v>
      </c>
      <c r="BW110" s="66">
        <f t="shared" si="63"/>
        <v>1.5786057610129756</v>
      </c>
      <c r="BX110" s="66">
        <f t="shared" si="64"/>
        <v>0.80511752132778691</v>
      </c>
      <c r="BY110" s="66">
        <f t="shared" si="65"/>
        <v>-0.15938987912211938</v>
      </c>
      <c r="BZ110" s="66">
        <f t="shared" si="66"/>
        <v>-0.18554958327309884</v>
      </c>
      <c r="CA110" s="67">
        <f t="shared" si="67"/>
        <v>0.85266385831926816</v>
      </c>
      <c r="CB110" s="67">
        <f t="shared" si="68"/>
        <v>0.83064764833063554</v>
      </c>
      <c r="CC110" s="66">
        <f t="shared" si="152"/>
        <v>1370.0548370146489</v>
      </c>
      <c r="CD110" s="66">
        <f t="shared" si="69"/>
        <v>347.7929169687792</v>
      </c>
      <c r="CE110" s="66">
        <f t="shared" si="70"/>
        <v>1.57860576101295</v>
      </c>
      <c r="CF110" s="66">
        <f t="shared" si="71"/>
        <v>0.80511752132779313</v>
      </c>
      <c r="CG110" s="66">
        <f t="shared" si="72"/>
        <v>-0.1593898791221135</v>
      </c>
      <c r="CH110" s="66">
        <f t="shared" si="73"/>
        <v>-0.18554958327308957</v>
      </c>
      <c r="CI110" s="67">
        <f t="shared" si="74"/>
        <v>0.85266385831927316</v>
      </c>
      <c r="CJ110" s="67">
        <f t="shared" si="75"/>
        <v>0.83064764833064331</v>
      </c>
      <c r="CK110" s="66">
        <f t="shared" si="153"/>
        <v>1370.0548370146435</v>
      </c>
      <c r="CL110" s="66">
        <f t="shared" si="76"/>
        <v>347.79291696877902</v>
      </c>
      <c r="CM110" s="66">
        <f t="shared" si="77"/>
        <v>1.5786057610129505</v>
      </c>
      <c r="CN110" s="66">
        <f t="shared" si="78"/>
        <v>0.80511752132779302</v>
      </c>
      <c r="CO110" s="66">
        <f t="shared" si="79"/>
        <v>-0.15938987912211339</v>
      </c>
      <c r="CP110" s="66">
        <f t="shared" si="80"/>
        <v>-0.18554958327309062</v>
      </c>
      <c r="CQ110" s="67">
        <f t="shared" si="81"/>
        <v>0.85266385831927327</v>
      </c>
      <c r="CR110" s="67">
        <f t="shared" si="82"/>
        <v>0.83064764833064242</v>
      </c>
      <c r="CS110" s="66">
        <f t="shared" si="154"/>
        <v>1370.054837014645</v>
      </c>
      <c r="CT110" s="66">
        <f t="shared" si="83"/>
        <v>347.79291696877908</v>
      </c>
      <c r="CU110" s="66">
        <f t="shared" si="84"/>
        <v>1.5786057610129502</v>
      </c>
      <c r="CV110" s="66">
        <f t="shared" si="85"/>
        <v>0.80511752132779313</v>
      </c>
      <c r="CW110" s="66">
        <f t="shared" si="86"/>
        <v>-0.15938987912211322</v>
      </c>
      <c r="CX110" s="66">
        <f t="shared" si="87"/>
        <v>-0.18554958327309029</v>
      </c>
      <c r="CY110" s="67">
        <f t="shared" si="88"/>
        <v>0.85266385831927338</v>
      </c>
      <c r="CZ110" s="67">
        <f t="shared" si="89"/>
        <v>0.83064764833064264</v>
      </c>
      <c r="DA110" s="66">
        <f t="shared" si="155"/>
        <v>1370.0548370146437</v>
      </c>
      <c r="DB110" s="66">
        <f t="shared" si="90"/>
        <v>347.79291696877908</v>
      </c>
      <c r="DC110" s="66">
        <f t="shared" si="91"/>
        <v>1.5786057610129502</v>
      </c>
      <c r="DD110" s="66">
        <f t="shared" si="92"/>
        <v>0.80511752132779313</v>
      </c>
      <c r="DE110" s="66">
        <f t="shared" si="93"/>
        <v>-0.15938987912211322</v>
      </c>
      <c r="DF110" s="66">
        <f t="shared" si="94"/>
        <v>-0.18554958327309029</v>
      </c>
      <c r="DG110" s="67">
        <f t="shared" si="95"/>
        <v>0.85266385831927338</v>
      </c>
      <c r="DH110" s="67">
        <f t="shared" si="96"/>
        <v>0.83064764833064264</v>
      </c>
      <c r="DI110" s="66">
        <f t="shared" si="156"/>
        <v>1370.0548370146437</v>
      </c>
      <c r="DJ110" s="66">
        <f t="shared" si="97"/>
        <v>347.79291696877908</v>
      </c>
      <c r="DK110" s="66">
        <f t="shared" si="98"/>
        <v>1.5786057610129502</v>
      </c>
      <c r="DL110" s="66">
        <f t="shared" si="99"/>
        <v>0.80511752132779313</v>
      </c>
      <c r="DM110" s="66">
        <f t="shared" si="100"/>
        <v>-0.15938987912211322</v>
      </c>
      <c r="DN110" s="66">
        <f t="shared" si="101"/>
        <v>-0.18554958327309029</v>
      </c>
      <c r="DO110" s="67">
        <f t="shared" si="102"/>
        <v>0.85266385831927338</v>
      </c>
      <c r="DP110" s="67">
        <f t="shared" si="103"/>
        <v>0.83064764833064264</v>
      </c>
      <c r="DQ110" s="66">
        <f t="shared" si="157"/>
        <v>1370.0548370146437</v>
      </c>
      <c r="DR110" s="66">
        <f t="shared" si="104"/>
        <v>347.79291696877908</v>
      </c>
      <c r="DS110" s="66">
        <f t="shared" si="105"/>
        <v>1.5786057610129502</v>
      </c>
      <c r="DT110" s="66">
        <f t="shared" si="106"/>
        <v>0.80511752132779313</v>
      </c>
      <c r="DU110" s="66">
        <f t="shared" si="107"/>
        <v>-0.15938987912211322</v>
      </c>
      <c r="DV110" s="66">
        <f t="shared" si="108"/>
        <v>-0.18554958327309029</v>
      </c>
      <c r="DW110" s="67">
        <f t="shared" si="109"/>
        <v>0.85266385831927338</v>
      </c>
      <c r="DX110" s="67">
        <f t="shared" si="110"/>
        <v>0.83064764833064264</v>
      </c>
      <c r="DY110" s="66">
        <f t="shared" si="158"/>
        <v>1370.0548370146437</v>
      </c>
      <c r="DZ110" s="66">
        <f t="shared" si="111"/>
        <v>347.79291696877908</v>
      </c>
      <c r="EA110" s="66">
        <f t="shared" si="112"/>
        <v>1.5786057610129502</v>
      </c>
      <c r="EB110" s="66">
        <f t="shared" si="113"/>
        <v>0.80511752132779313</v>
      </c>
      <c r="EC110" s="66">
        <f t="shared" si="114"/>
        <v>-0.15938987912211322</v>
      </c>
      <c r="ED110" s="66">
        <f t="shared" si="115"/>
        <v>-0.18554958327309029</v>
      </c>
      <c r="EE110" s="67">
        <f t="shared" si="116"/>
        <v>0.85266385831927338</v>
      </c>
      <c r="EF110" s="67">
        <f t="shared" si="117"/>
        <v>0.83064764833064264</v>
      </c>
      <c r="EG110" s="66">
        <f t="shared" si="159"/>
        <v>1370.0548370146437</v>
      </c>
      <c r="EH110" s="66">
        <f t="shared" si="118"/>
        <v>347.79291696877908</v>
      </c>
      <c r="EI110" s="66">
        <f t="shared" si="119"/>
        <v>1.5786057610129502</v>
      </c>
      <c r="EJ110" s="66">
        <f t="shared" si="120"/>
        <v>0.80511752132779313</v>
      </c>
      <c r="EK110" s="66">
        <f t="shared" si="121"/>
        <v>-0.15938987912211322</v>
      </c>
      <c r="EL110" s="66">
        <f t="shared" si="122"/>
        <v>-0.18554958327309029</v>
      </c>
      <c r="EM110" s="67">
        <f t="shared" si="123"/>
        <v>0.85266385831927338</v>
      </c>
      <c r="EN110" s="67">
        <f t="shared" si="124"/>
        <v>0.83064764833064264</v>
      </c>
      <c r="EO110" s="66">
        <f t="shared" si="160"/>
        <v>1370.0548370146437</v>
      </c>
      <c r="EP110" s="66">
        <f t="shared" si="125"/>
        <v>347.79291696877908</v>
      </c>
      <c r="EQ110" s="66">
        <f t="shared" si="126"/>
        <v>1.5786057610129502</v>
      </c>
      <c r="ER110" s="66">
        <f t="shared" si="127"/>
        <v>0.80511752132779313</v>
      </c>
      <c r="ES110" s="66">
        <f t="shared" si="128"/>
        <v>-0.15938987912211322</v>
      </c>
      <c r="ET110" s="66">
        <f t="shared" si="129"/>
        <v>-0.18554958327309029</v>
      </c>
      <c r="EU110" s="67">
        <f t="shared" si="130"/>
        <v>0.85266385831927338</v>
      </c>
      <c r="EV110" s="67">
        <f t="shared" si="131"/>
        <v>0.83064764833064264</v>
      </c>
      <c r="EW110" s="66">
        <f t="shared" si="161"/>
        <v>0.53398717239926718</v>
      </c>
      <c r="EX110" s="66">
        <f t="shared" si="132"/>
        <v>74.642916968779105</v>
      </c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</row>
    <row r="111" spans="19:166" x14ac:dyDescent="0.25">
      <c r="S111" s="50">
        <v>0.49</v>
      </c>
      <c r="T111" s="66">
        <f t="shared" si="25"/>
        <v>0.48263669655259495</v>
      </c>
      <c r="U111" s="66">
        <f t="shared" si="26"/>
        <v>0.517363303447405</v>
      </c>
      <c r="V111" s="66">
        <f t="shared" si="27"/>
        <v>0.48263669655259495</v>
      </c>
      <c r="W111" s="66">
        <f t="shared" si="28"/>
        <v>0.517363303447405</v>
      </c>
      <c r="X111" s="66">
        <f t="shared" si="29"/>
        <v>0.46246786632390741</v>
      </c>
      <c r="Y111" s="66">
        <f t="shared" si="30"/>
        <v>0.53753213367609254</v>
      </c>
      <c r="Z111" s="56">
        <f t="shared" si="145"/>
        <v>342.30494217974189</v>
      </c>
      <c r="AA111" s="66">
        <f t="shared" si="31"/>
        <v>1.5902027102820824</v>
      </c>
      <c r="AB111" s="66">
        <f t="shared" si="32"/>
        <v>0.80232435372349897</v>
      </c>
      <c r="AC111" s="66">
        <f t="shared" si="143"/>
        <v>-0.15504573055485998</v>
      </c>
      <c r="AD111" s="66">
        <f t="shared" si="144"/>
        <v>-0.19649485160280006</v>
      </c>
      <c r="AE111" s="67">
        <f t="shared" si="35"/>
        <v>0.85637601403784658</v>
      </c>
      <c r="AF111" s="67">
        <f t="shared" si="36"/>
        <v>0.82160556123613593</v>
      </c>
      <c r="AG111" s="66">
        <f t="shared" si="146"/>
        <v>1368.6663827245934</v>
      </c>
      <c r="AH111" s="66">
        <f t="shared" si="37"/>
        <v>347.7593834375009</v>
      </c>
      <c r="AI111" s="66">
        <f t="shared" si="38"/>
        <v>1.5786752577538885</v>
      </c>
      <c r="AJ111" s="66">
        <f t="shared" si="39"/>
        <v>0.80510069271240936</v>
      </c>
      <c r="AK111" s="66">
        <f t="shared" si="133"/>
        <v>-0.15238455637388332</v>
      </c>
      <c r="AL111" s="66">
        <f t="shared" si="134"/>
        <v>-0.19218773633078112</v>
      </c>
      <c r="AM111" s="67">
        <f t="shared" si="135"/>
        <v>0.85865801482967419</v>
      </c>
      <c r="AN111" s="67">
        <f t="shared" si="136"/>
        <v>0.82515194295145455</v>
      </c>
      <c r="AO111" s="66">
        <f t="shared" si="147"/>
        <v>1365.9840199231253</v>
      </c>
      <c r="AP111" s="66">
        <f t="shared" si="40"/>
        <v>347.69452383341746</v>
      </c>
      <c r="AQ111" s="66">
        <f t="shared" si="41"/>
        <v>1.5788097231016742</v>
      </c>
      <c r="AR111" s="66">
        <f t="shared" si="42"/>
        <v>0.80506813506986652</v>
      </c>
      <c r="AS111" s="66">
        <f t="shared" si="137"/>
        <v>-0.15241570867365639</v>
      </c>
      <c r="AT111" s="66">
        <f t="shared" si="138"/>
        <v>-0.1922379443041719</v>
      </c>
      <c r="AU111" s="67">
        <f t="shared" si="139"/>
        <v>0.8586312660744384</v>
      </c>
      <c r="AV111" s="67">
        <f t="shared" si="140"/>
        <v>0.82511051478468034</v>
      </c>
      <c r="AW111" s="66">
        <f t="shared" si="148"/>
        <v>1366.0145938142732</v>
      </c>
      <c r="AX111" s="66">
        <f t="shared" si="43"/>
        <v>347.69526367609535</v>
      </c>
      <c r="AY111" s="66">
        <f t="shared" si="44"/>
        <v>1.5788081889304506</v>
      </c>
      <c r="AZ111" s="66">
        <f t="shared" si="45"/>
        <v>0.8050685065105232</v>
      </c>
      <c r="BA111" s="66">
        <f t="shared" si="141"/>
        <v>-0.15241535325879596</v>
      </c>
      <c r="BB111" s="66">
        <f t="shared" si="142"/>
        <v>-0.19223737145591613</v>
      </c>
      <c r="BC111" s="67">
        <f t="shared" si="46"/>
        <v>0.85863157124480427</v>
      </c>
      <c r="BD111" s="67">
        <f t="shared" si="47"/>
        <v>0.82511098744793498</v>
      </c>
      <c r="BE111" s="66">
        <f t="shared" si="149"/>
        <v>1366.0142448887291</v>
      </c>
      <c r="BF111" s="66">
        <f t="shared" si="48"/>
        <v>347.69525523268987</v>
      </c>
      <c r="BG111" s="66">
        <f t="shared" si="49"/>
        <v>1.5788082064390327</v>
      </c>
      <c r="BH111" s="66">
        <f t="shared" si="50"/>
        <v>0.80506850227148929</v>
      </c>
      <c r="BI111" s="66">
        <f t="shared" si="51"/>
        <v>-0.15241535731493588</v>
      </c>
      <c r="BJ111" s="66">
        <f t="shared" si="52"/>
        <v>-0.19223737799349183</v>
      </c>
      <c r="BK111" s="67">
        <f t="shared" si="53"/>
        <v>0.85863156776207439</v>
      </c>
      <c r="BL111" s="67">
        <f t="shared" si="54"/>
        <v>0.82511098205370947</v>
      </c>
      <c r="BM111" s="66">
        <f t="shared" si="150"/>
        <v>1366.0142488707963</v>
      </c>
      <c r="BN111" s="66">
        <f t="shared" si="55"/>
        <v>347.69525532904919</v>
      </c>
      <c r="BO111" s="66">
        <f t="shared" si="56"/>
        <v>1.5788082062392181</v>
      </c>
      <c r="BP111" s="66">
        <f t="shared" si="57"/>
        <v>0.80506850231986682</v>
      </c>
      <c r="BQ111" s="66">
        <f t="shared" si="58"/>
        <v>-0.1524153572686458</v>
      </c>
      <c r="BR111" s="66">
        <f t="shared" si="59"/>
        <v>-0.19223737791888224</v>
      </c>
      <c r="BS111" s="67">
        <f t="shared" si="60"/>
        <v>0.85863156780182059</v>
      </c>
      <c r="BT111" s="67">
        <f t="shared" si="61"/>
        <v>0.82511098211527067</v>
      </c>
      <c r="BU111" s="66">
        <f t="shared" si="151"/>
        <v>1366.0142488253525</v>
      </c>
      <c r="BV111" s="66">
        <f t="shared" si="62"/>
        <v>347.6952553279495</v>
      </c>
      <c r="BW111" s="66">
        <f t="shared" si="63"/>
        <v>1.5788082062414985</v>
      </c>
      <c r="BX111" s="66">
        <f t="shared" si="64"/>
        <v>0.8050685023193147</v>
      </c>
      <c r="BY111" s="66">
        <f t="shared" si="65"/>
        <v>-0.15241535726917405</v>
      </c>
      <c r="BZ111" s="66">
        <f t="shared" si="66"/>
        <v>-0.1922373779197335</v>
      </c>
      <c r="CA111" s="67">
        <f t="shared" si="67"/>
        <v>0.85863156780136696</v>
      </c>
      <c r="CB111" s="67">
        <f t="shared" si="68"/>
        <v>0.82511098211456824</v>
      </c>
      <c r="CC111" s="66">
        <f t="shared" si="152"/>
        <v>1366.0142488258718</v>
      </c>
      <c r="CD111" s="66">
        <f t="shared" si="69"/>
        <v>347.69525532796206</v>
      </c>
      <c r="CE111" s="66">
        <f t="shared" si="70"/>
        <v>1.5788082062414723</v>
      </c>
      <c r="CF111" s="66">
        <f t="shared" si="71"/>
        <v>0.80506850231932103</v>
      </c>
      <c r="CG111" s="66">
        <f t="shared" si="72"/>
        <v>-0.15241535726916794</v>
      </c>
      <c r="CH111" s="66">
        <f t="shared" si="73"/>
        <v>-0.19223737791972439</v>
      </c>
      <c r="CI111" s="67">
        <f t="shared" si="74"/>
        <v>0.85863156780137229</v>
      </c>
      <c r="CJ111" s="67">
        <f t="shared" si="75"/>
        <v>0.82511098211457579</v>
      </c>
      <c r="CK111" s="66">
        <f t="shared" si="153"/>
        <v>1366.014248825865</v>
      </c>
      <c r="CL111" s="66">
        <f t="shared" si="76"/>
        <v>347.69525532796189</v>
      </c>
      <c r="CM111" s="66">
        <f t="shared" si="77"/>
        <v>1.5788082062414728</v>
      </c>
      <c r="CN111" s="66">
        <f t="shared" si="78"/>
        <v>0.80506850231932092</v>
      </c>
      <c r="CO111" s="66">
        <f t="shared" si="79"/>
        <v>-0.15241535726916816</v>
      </c>
      <c r="CP111" s="66">
        <f t="shared" si="80"/>
        <v>-0.1922373779197239</v>
      </c>
      <c r="CQ111" s="67">
        <f t="shared" si="81"/>
        <v>0.85863156780137206</v>
      </c>
      <c r="CR111" s="67">
        <f t="shared" si="82"/>
        <v>0.82511098211457612</v>
      </c>
      <c r="CS111" s="66">
        <f t="shared" si="154"/>
        <v>1366.0142488258659</v>
      </c>
      <c r="CT111" s="66">
        <f t="shared" si="83"/>
        <v>347.69525532796195</v>
      </c>
      <c r="CU111" s="66">
        <f t="shared" si="84"/>
        <v>1.5788082062414728</v>
      </c>
      <c r="CV111" s="66">
        <f t="shared" si="85"/>
        <v>0.80506850231932092</v>
      </c>
      <c r="CW111" s="66">
        <f t="shared" si="86"/>
        <v>-0.15241535726916816</v>
      </c>
      <c r="CX111" s="66">
        <f t="shared" si="87"/>
        <v>-0.1922373779197239</v>
      </c>
      <c r="CY111" s="67">
        <f t="shared" si="88"/>
        <v>0.85863156780137206</v>
      </c>
      <c r="CZ111" s="67">
        <f t="shared" si="89"/>
        <v>0.82511098211457612</v>
      </c>
      <c r="DA111" s="66">
        <f t="shared" si="155"/>
        <v>1366.0142488258648</v>
      </c>
      <c r="DB111" s="66">
        <f t="shared" si="90"/>
        <v>347.69525532796189</v>
      </c>
      <c r="DC111" s="66">
        <f t="shared" si="91"/>
        <v>1.5788082062414728</v>
      </c>
      <c r="DD111" s="66">
        <f t="shared" si="92"/>
        <v>0.80506850231932092</v>
      </c>
      <c r="DE111" s="66">
        <f t="shared" si="93"/>
        <v>-0.15241535726916816</v>
      </c>
      <c r="DF111" s="66">
        <f t="shared" si="94"/>
        <v>-0.1922373779197239</v>
      </c>
      <c r="DG111" s="67">
        <f t="shared" si="95"/>
        <v>0.85863156780137206</v>
      </c>
      <c r="DH111" s="67">
        <f t="shared" si="96"/>
        <v>0.82511098211457612</v>
      </c>
      <c r="DI111" s="66">
        <f t="shared" si="156"/>
        <v>1366.0142488258659</v>
      </c>
      <c r="DJ111" s="66">
        <f t="shared" si="97"/>
        <v>347.69525532796195</v>
      </c>
      <c r="DK111" s="66">
        <f t="shared" si="98"/>
        <v>1.5788082062414728</v>
      </c>
      <c r="DL111" s="66">
        <f t="shared" si="99"/>
        <v>0.80506850231932092</v>
      </c>
      <c r="DM111" s="66">
        <f t="shared" si="100"/>
        <v>-0.15241535726916816</v>
      </c>
      <c r="DN111" s="66">
        <f t="shared" si="101"/>
        <v>-0.1922373779197239</v>
      </c>
      <c r="DO111" s="67">
        <f t="shared" si="102"/>
        <v>0.85863156780137206</v>
      </c>
      <c r="DP111" s="67">
        <f t="shared" si="103"/>
        <v>0.82511098211457612</v>
      </c>
      <c r="DQ111" s="66">
        <f t="shared" si="157"/>
        <v>1366.0142488258648</v>
      </c>
      <c r="DR111" s="66">
        <f t="shared" si="104"/>
        <v>347.69525532796189</v>
      </c>
      <c r="DS111" s="66">
        <f t="shared" si="105"/>
        <v>1.5788082062414728</v>
      </c>
      <c r="DT111" s="66">
        <f t="shared" si="106"/>
        <v>0.80506850231932092</v>
      </c>
      <c r="DU111" s="66">
        <f t="shared" si="107"/>
        <v>-0.15241535726916816</v>
      </c>
      <c r="DV111" s="66">
        <f t="shared" si="108"/>
        <v>-0.1922373779197239</v>
      </c>
      <c r="DW111" s="67">
        <f t="shared" si="109"/>
        <v>0.85863156780137206</v>
      </c>
      <c r="DX111" s="67">
        <f t="shared" si="110"/>
        <v>0.82511098211457612</v>
      </c>
      <c r="DY111" s="66">
        <f t="shared" si="158"/>
        <v>1366.0142488258659</v>
      </c>
      <c r="DZ111" s="66">
        <f t="shared" si="111"/>
        <v>347.69525532796195</v>
      </c>
      <c r="EA111" s="66">
        <f t="shared" si="112"/>
        <v>1.5788082062414728</v>
      </c>
      <c r="EB111" s="66">
        <f t="shared" si="113"/>
        <v>0.80506850231932092</v>
      </c>
      <c r="EC111" s="66">
        <f t="shared" si="114"/>
        <v>-0.15241535726916816</v>
      </c>
      <c r="ED111" s="66">
        <f t="shared" si="115"/>
        <v>-0.1922373779197239</v>
      </c>
      <c r="EE111" s="67">
        <f t="shared" si="116"/>
        <v>0.85863156780137206</v>
      </c>
      <c r="EF111" s="67">
        <f t="shared" si="117"/>
        <v>0.82511098211457612</v>
      </c>
      <c r="EG111" s="66">
        <f t="shared" si="159"/>
        <v>1366.0142488258648</v>
      </c>
      <c r="EH111" s="66">
        <f t="shared" si="118"/>
        <v>347.69525532796189</v>
      </c>
      <c r="EI111" s="66">
        <f t="shared" si="119"/>
        <v>1.5788082062414728</v>
      </c>
      <c r="EJ111" s="66">
        <f t="shared" si="120"/>
        <v>0.80506850231932092</v>
      </c>
      <c r="EK111" s="66">
        <f t="shared" si="121"/>
        <v>-0.15241535726916816</v>
      </c>
      <c r="EL111" s="66">
        <f t="shared" si="122"/>
        <v>-0.1922373779197239</v>
      </c>
      <c r="EM111" s="67">
        <f t="shared" si="123"/>
        <v>0.85863156780137206</v>
      </c>
      <c r="EN111" s="67">
        <f t="shared" si="124"/>
        <v>0.82511098211457612</v>
      </c>
      <c r="EO111" s="66">
        <f t="shared" si="160"/>
        <v>1366.0142488258659</v>
      </c>
      <c r="EP111" s="66">
        <f t="shared" si="125"/>
        <v>347.69525532796195</v>
      </c>
      <c r="EQ111" s="66">
        <f t="shared" si="126"/>
        <v>1.5788082062414728</v>
      </c>
      <c r="ER111" s="66">
        <f t="shared" si="127"/>
        <v>0.80506850231932092</v>
      </c>
      <c r="ES111" s="66">
        <f t="shared" si="128"/>
        <v>-0.15241535726916816</v>
      </c>
      <c r="ET111" s="66">
        <f t="shared" si="129"/>
        <v>-0.1922373779197239</v>
      </c>
      <c r="EU111" s="67">
        <f t="shared" si="130"/>
        <v>0.85863156780137206</v>
      </c>
      <c r="EV111" s="67">
        <f t="shared" si="131"/>
        <v>0.82511098211457612</v>
      </c>
      <c r="EW111" s="66">
        <f t="shared" si="161"/>
        <v>0.54730818435745898</v>
      </c>
      <c r="EX111" s="66">
        <f t="shared" si="132"/>
        <v>74.545255327961968</v>
      </c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</row>
    <row r="112" spans="19:166" x14ac:dyDescent="0.25">
      <c r="S112" s="61">
        <v>0.5</v>
      </c>
      <c r="T112" s="61">
        <f t="shared" si="25"/>
        <v>0.49263157894736836</v>
      </c>
      <c r="U112" s="61">
        <f t="shared" si="26"/>
        <v>0.50736842105263158</v>
      </c>
      <c r="V112" s="61">
        <f t="shared" si="27"/>
        <v>0.49263157894736836</v>
      </c>
      <c r="W112" s="61">
        <f t="shared" si="28"/>
        <v>0.50736842105263158</v>
      </c>
      <c r="X112" s="61">
        <f t="shared" si="29"/>
        <v>0.47242647058823528</v>
      </c>
      <c r="Y112" s="61">
        <f t="shared" si="30"/>
        <v>0.52757352941176472</v>
      </c>
      <c r="Z112" s="64">
        <f t="shared" si="145"/>
        <v>342.24478415245426</v>
      </c>
      <c r="AA112" s="61">
        <f t="shared" si="31"/>
        <v>1.5903323730444678</v>
      </c>
      <c r="AB112" s="61">
        <f t="shared" si="32"/>
        <v>0.80229329389213089</v>
      </c>
      <c r="AC112" s="61">
        <f t="shared" si="143"/>
        <v>-0.14811907590430257</v>
      </c>
      <c r="AD112" s="61">
        <f t="shared" si="144"/>
        <v>-0.2033618445932468</v>
      </c>
      <c r="AE112" s="65">
        <f t="shared" si="35"/>
        <v>0.86232842629112838</v>
      </c>
      <c r="AF112" s="65">
        <f t="shared" si="36"/>
        <v>0.81598292898919145</v>
      </c>
      <c r="AG112" s="61">
        <f t="shared" si="146"/>
        <v>1364.3920387662579</v>
      </c>
      <c r="AH112" s="61">
        <f t="shared" si="37"/>
        <v>347.65598221730028</v>
      </c>
      <c r="AI112" s="61">
        <f t="shared" si="38"/>
        <v>1.5788896558317469</v>
      </c>
      <c r="AJ112" s="61">
        <f t="shared" si="39"/>
        <v>0.80504878316466422</v>
      </c>
      <c r="AK112" s="61">
        <f t="shared" si="133"/>
        <v>-0.14560957599947483</v>
      </c>
      <c r="AL112" s="61">
        <f t="shared" si="134"/>
        <v>-0.19895709195657879</v>
      </c>
      <c r="AM112" s="65">
        <f t="shared" si="135"/>
        <v>0.86449515696294532</v>
      </c>
      <c r="AN112" s="65">
        <f t="shared" si="136"/>
        <v>0.8195850593697821</v>
      </c>
      <c r="AO112" s="61">
        <f t="shared" si="147"/>
        <v>1361.7315680464822</v>
      </c>
      <c r="AP112" s="61">
        <f t="shared" si="40"/>
        <v>347.59149346906094</v>
      </c>
      <c r="AQ112" s="61">
        <f t="shared" si="41"/>
        <v>1.5790234498745921</v>
      </c>
      <c r="AR112" s="61">
        <f t="shared" si="42"/>
        <v>0.80501639453986162</v>
      </c>
      <c r="AS112" s="61">
        <f t="shared" si="137"/>
        <v>-0.14563902430621428</v>
      </c>
      <c r="AT112" s="61">
        <f t="shared" si="138"/>
        <v>-0.19900856421960356</v>
      </c>
      <c r="AU112" s="65">
        <f t="shared" si="139"/>
        <v>0.86446969941923091</v>
      </c>
      <c r="AV112" s="65">
        <f t="shared" si="140"/>
        <v>0.81954287455771824</v>
      </c>
      <c r="AW112" s="61">
        <f t="shared" si="148"/>
        <v>1361.7619934730037</v>
      </c>
      <c r="AX112" s="61">
        <f t="shared" si="43"/>
        <v>347.59223153024453</v>
      </c>
      <c r="AY112" s="61">
        <f t="shared" si="44"/>
        <v>1.579021918282802</v>
      </c>
      <c r="AZ112" s="61">
        <f t="shared" si="45"/>
        <v>0.80501676528198718</v>
      </c>
      <c r="BA112" s="61">
        <f t="shared" si="141"/>
        <v>-0.14563868721436485</v>
      </c>
      <c r="BB112" s="61">
        <f t="shared" si="142"/>
        <v>-0.19900797499270723</v>
      </c>
      <c r="BC112" s="65">
        <f t="shared" si="46"/>
        <v>0.86446999082496978</v>
      </c>
      <c r="BD112" s="65">
        <f t="shared" si="47"/>
        <v>0.81954335745456486</v>
      </c>
      <c r="BE112" s="61">
        <f t="shared" si="149"/>
        <v>1361.7616450900796</v>
      </c>
      <c r="BF112" s="61">
        <f t="shared" si="48"/>
        <v>347.59222307923153</v>
      </c>
      <c r="BG112" s="61">
        <f t="shared" si="49"/>
        <v>1.5790219358199236</v>
      </c>
      <c r="BH112" s="61">
        <f t="shared" si="50"/>
        <v>0.80501676103689102</v>
      </c>
      <c r="BI112" s="61">
        <f t="shared" si="51"/>
        <v>-0.14563869107415589</v>
      </c>
      <c r="BJ112" s="61">
        <f t="shared" si="52"/>
        <v>-0.19900798173950657</v>
      </c>
      <c r="BK112" s="65">
        <f t="shared" si="53"/>
        <v>0.86446998748829618</v>
      </c>
      <c r="BL112" s="65">
        <f t="shared" si="54"/>
        <v>0.81954335192527039</v>
      </c>
      <c r="BM112" s="61">
        <f t="shared" si="150"/>
        <v>1361.7616490791415</v>
      </c>
      <c r="BN112" s="61">
        <f t="shared" si="55"/>
        <v>347.59222317599745</v>
      </c>
      <c r="BO112" s="61">
        <f t="shared" si="56"/>
        <v>1.57902193561912</v>
      </c>
      <c r="BP112" s="61">
        <f t="shared" si="57"/>
        <v>0.80501676108549824</v>
      </c>
      <c r="BQ112" s="61">
        <f t="shared" si="58"/>
        <v>-0.14563869102996019</v>
      </c>
      <c r="BR112" s="61">
        <f t="shared" si="59"/>
        <v>-0.19900798166225442</v>
      </c>
      <c r="BS112" s="65">
        <f t="shared" si="60"/>
        <v>0.86446998752650206</v>
      </c>
      <c r="BT112" s="65">
        <f t="shared" si="61"/>
        <v>0.81954335198858186</v>
      </c>
      <c r="BU112" s="61">
        <f t="shared" si="151"/>
        <v>1361.7616490334665</v>
      </c>
      <c r="BV112" s="61">
        <f t="shared" si="62"/>
        <v>347.59222317488951</v>
      </c>
      <c r="BW112" s="61">
        <f t="shared" si="63"/>
        <v>1.579021935621419</v>
      </c>
      <c r="BX112" s="61">
        <f t="shared" si="64"/>
        <v>0.8050167610849418</v>
      </c>
      <c r="BY112" s="61">
        <f t="shared" si="65"/>
        <v>-0.14563869103046623</v>
      </c>
      <c r="BZ112" s="61">
        <f t="shared" si="66"/>
        <v>-0.19900798166313921</v>
      </c>
      <c r="CA112" s="65">
        <f t="shared" si="67"/>
        <v>0.86446998752606463</v>
      </c>
      <c r="CB112" s="65">
        <f t="shared" si="68"/>
        <v>0.81954335198785666</v>
      </c>
      <c r="CC112" s="61">
        <f t="shared" si="152"/>
        <v>1361.7616490339901</v>
      </c>
      <c r="CD112" s="61">
        <f t="shared" si="69"/>
        <v>347.59222317490224</v>
      </c>
      <c r="CE112" s="61">
        <f t="shared" si="70"/>
        <v>1.5790219356213926</v>
      </c>
      <c r="CF112" s="61">
        <f t="shared" si="71"/>
        <v>0.80501676108494813</v>
      </c>
      <c r="CG112" s="61">
        <f t="shared" si="72"/>
        <v>-0.14563869103046045</v>
      </c>
      <c r="CH112" s="61">
        <f t="shared" si="73"/>
        <v>-0.19900798166312866</v>
      </c>
      <c r="CI112" s="65">
        <f t="shared" si="74"/>
        <v>0.86446998752606963</v>
      </c>
      <c r="CJ112" s="65">
        <f t="shared" si="75"/>
        <v>0.81954335198786532</v>
      </c>
      <c r="CK112" s="61">
        <f t="shared" si="153"/>
        <v>1361.7616490339833</v>
      </c>
      <c r="CL112" s="61">
        <f t="shared" si="76"/>
        <v>347.59222317490207</v>
      </c>
      <c r="CM112" s="61">
        <f t="shared" si="77"/>
        <v>1.5790219356213928</v>
      </c>
      <c r="CN112" s="61">
        <f t="shared" si="78"/>
        <v>0.80501676108494813</v>
      </c>
      <c r="CO112" s="61">
        <f t="shared" si="79"/>
        <v>-0.14563869103046045</v>
      </c>
      <c r="CP112" s="61">
        <f t="shared" si="80"/>
        <v>-0.19900798166312911</v>
      </c>
      <c r="CQ112" s="65">
        <f t="shared" si="81"/>
        <v>0.86446998752606963</v>
      </c>
      <c r="CR112" s="65">
        <f t="shared" si="82"/>
        <v>0.81954335198786499</v>
      </c>
      <c r="CS112" s="61">
        <f t="shared" si="154"/>
        <v>1361.7616490339826</v>
      </c>
      <c r="CT112" s="61">
        <f t="shared" si="83"/>
        <v>347.59222317490207</v>
      </c>
      <c r="CU112" s="61">
        <f t="shared" si="84"/>
        <v>1.5790219356213928</v>
      </c>
      <c r="CV112" s="61">
        <f t="shared" si="85"/>
        <v>0.80501676108494813</v>
      </c>
      <c r="CW112" s="61">
        <f t="shared" si="86"/>
        <v>-0.14563869103046045</v>
      </c>
      <c r="CX112" s="61">
        <f t="shared" si="87"/>
        <v>-0.19900798166312911</v>
      </c>
      <c r="CY112" s="65">
        <f t="shared" si="88"/>
        <v>0.86446998752606963</v>
      </c>
      <c r="CZ112" s="65">
        <f t="shared" si="89"/>
        <v>0.81954335198786499</v>
      </c>
      <c r="DA112" s="61">
        <f t="shared" si="155"/>
        <v>1361.7616490339826</v>
      </c>
      <c r="DB112" s="61">
        <f t="shared" si="90"/>
        <v>347.59222317490207</v>
      </c>
      <c r="DC112" s="61">
        <f t="shared" si="91"/>
        <v>1.5790219356213928</v>
      </c>
      <c r="DD112" s="61">
        <f t="shared" si="92"/>
        <v>0.80501676108494813</v>
      </c>
      <c r="DE112" s="61">
        <f t="shared" si="93"/>
        <v>-0.14563869103046045</v>
      </c>
      <c r="DF112" s="61">
        <f t="shared" si="94"/>
        <v>-0.19900798166312911</v>
      </c>
      <c r="DG112" s="65">
        <f t="shared" si="95"/>
        <v>0.86446998752606963</v>
      </c>
      <c r="DH112" s="65">
        <f t="shared" si="96"/>
        <v>0.81954335198786499</v>
      </c>
      <c r="DI112" s="61">
        <f t="shared" si="156"/>
        <v>1361.7616490339826</v>
      </c>
      <c r="DJ112" s="61">
        <f t="shared" si="97"/>
        <v>347.59222317490207</v>
      </c>
      <c r="DK112" s="61">
        <f t="shared" si="98"/>
        <v>1.5790219356213928</v>
      </c>
      <c r="DL112" s="61">
        <f t="shared" si="99"/>
        <v>0.80501676108494813</v>
      </c>
      <c r="DM112" s="61">
        <f t="shared" si="100"/>
        <v>-0.14563869103046045</v>
      </c>
      <c r="DN112" s="61">
        <f t="shared" si="101"/>
        <v>-0.19900798166312911</v>
      </c>
      <c r="DO112" s="65">
        <f t="shared" si="102"/>
        <v>0.86446998752606963</v>
      </c>
      <c r="DP112" s="65">
        <f t="shared" si="103"/>
        <v>0.81954335198786499</v>
      </c>
      <c r="DQ112" s="61">
        <f t="shared" si="157"/>
        <v>1361.7616490339826</v>
      </c>
      <c r="DR112" s="61">
        <f t="shared" si="104"/>
        <v>347.59222317490207</v>
      </c>
      <c r="DS112" s="61">
        <f t="shared" si="105"/>
        <v>1.5790219356213928</v>
      </c>
      <c r="DT112" s="61">
        <f t="shared" si="106"/>
        <v>0.80501676108494813</v>
      </c>
      <c r="DU112" s="61">
        <f t="shared" si="107"/>
        <v>-0.14563869103046045</v>
      </c>
      <c r="DV112" s="61">
        <f t="shared" si="108"/>
        <v>-0.19900798166312911</v>
      </c>
      <c r="DW112" s="65">
        <f t="shared" si="109"/>
        <v>0.86446998752606963</v>
      </c>
      <c r="DX112" s="65">
        <f t="shared" si="110"/>
        <v>0.81954335198786499</v>
      </c>
      <c r="DY112" s="61">
        <f t="shared" si="158"/>
        <v>1361.7616490339826</v>
      </c>
      <c r="DZ112" s="61">
        <f t="shared" si="111"/>
        <v>347.59222317490207</v>
      </c>
      <c r="EA112" s="61">
        <f t="shared" si="112"/>
        <v>1.5790219356213928</v>
      </c>
      <c r="EB112" s="61">
        <f t="shared" si="113"/>
        <v>0.80501676108494813</v>
      </c>
      <c r="EC112" s="61">
        <f t="shared" si="114"/>
        <v>-0.14563869103046045</v>
      </c>
      <c r="ED112" s="61">
        <f t="shared" si="115"/>
        <v>-0.19900798166312911</v>
      </c>
      <c r="EE112" s="65">
        <f t="shared" si="116"/>
        <v>0.86446998752606963</v>
      </c>
      <c r="EF112" s="65">
        <f t="shared" si="117"/>
        <v>0.81954335198786499</v>
      </c>
      <c r="EG112" s="61">
        <f t="shared" si="159"/>
        <v>1361.7616490339826</v>
      </c>
      <c r="EH112" s="61">
        <f t="shared" si="118"/>
        <v>347.59222317490207</v>
      </c>
      <c r="EI112" s="61">
        <f t="shared" si="119"/>
        <v>1.5790219356213928</v>
      </c>
      <c r="EJ112" s="61">
        <f t="shared" si="120"/>
        <v>0.80501676108494813</v>
      </c>
      <c r="EK112" s="61">
        <f t="shared" si="121"/>
        <v>-0.14563869103046045</v>
      </c>
      <c r="EL112" s="61">
        <f t="shared" si="122"/>
        <v>-0.19900798166312911</v>
      </c>
      <c r="EM112" s="65">
        <f t="shared" si="123"/>
        <v>0.86446998752606963</v>
      </c>
      <c r="EN112" s="65">
        <f t="shared" si="124"/>
        <v>0.81954335198786499</v>
      </c>
      <c r="EO112" s="61">
        <f t="shared" si="160"/>
        <v>1361.7616490339826</v>
      </c>
      <c r="EP112" s="61">
        <f t="shared" si="125"/>
        <v>347.59222317490207</v>
      </c>
      <c r="EQ112" s="61">
        <f t="shared" si="126"/>
        <v>1.5790219356213928</v>
      </c>
      <c r="ER112" s="61">
        <f t="shared" si="127"/>
        <v>0.80501676108494813</v>
      </c>
      <c r="ES112" s="61">
        <f t="shared" si="128"/>
        <v>-0.14563869103046045</v>
      </c>
      <c r="ET112" s="61">
        <f t="shared" si="129"/>
        <v>-0.19900798166312911</v>
      </c>
      <c r="EU112" s="65">
        <f t="shared" si="130"/>
        <v>0.86446998752606963</v>
      </c>
      <c r="EV112" s="65">
        <f t="shared" si="131"/>
        <v>0.81954335198786499</v>
      </c>
      <c r="EW112" s="61">
        <f t="shared" si="161"/>
        <v>0.56052476494697645</v>
      </c>
      <c r="EX112" s="61">
        <f t="shared" si="132"/>
        <v>74.442223174902097</v>
      </c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</row>
    <row r="113" spans="19:166" x14ac:dyDescent="0.25">
      <c r="S113" s="50">
        <v>0.51</v>
      </c>
      <c r="T113" s="66">
        <f t="shared" si="25"/>
        <v>0.50263235479930934</v>
      </c>
      <c r="U113" s="66">
        <f t="shared" si="26"/>
        <v>0.49736764520069077</v>
      </c>
      <c r="V113" s="66">
        <f t="shared" si="27"/>
        <v>0.50263235479930934</v>
      </c>
      <c r="W113" s="66">
        <f t="shared" si="28"/>
        <v>0.49736764520069077</v>
      </c>
      <c r="X113" s="66">
        <f t="shared" si="29"/>
        <v>0.48240706661759292</v>
      </c>
      <c r="Y113" s="66">
        <f t="shared" si="30"/>
        <v>0.51759293338240708</v>
      </c>
      <c r="Z113" s="56">
        <f t="shared" si="145"/>
        <v>342.18462612516657</v>
      </c>
      <c r="AA113" s="66">
        <f t="shared" si="31"/>
        <v>1.5904620919758594</v>
      </c>
      <c r="AB113" s="66">
        <f t="shared" si="32"/>
        <v>0.80226222434280059</v>
      </c>
      <c r="AC113" s="66">
        <f t="shared" si="143"/>
        <v>-0.14139112445282909</v>
      </c>
      <c r="AD113" s="66">
        <f t="shared" si="144"/>
        <v>-0.21030437820294001</v>
      </c>
      <c r="AE113" s="67">
        <f t="shared" si="35"/>
        <v>0.86814969071220782</v>
      </c>
      <c r="AF113" s="67">
        <f t="shared" si="36"/>
        <v>0.81033755933898854</v>
      </c>
      <c r="AG113" s="66">
        <f t="shared" si="146"/>
        <v>1359.9054990647242</v>
      </c>
      <c r="AH113" s="66">
        <f t="shared" si="37"/>
        <v>347.5471728024624</v>
      </c>
      <c r="AI113" s="66">
        <f t="shared" si="38"/>
        <v>1.5791154368014764</v>
      </c>
      <c r="AJ113" s="66">
        <f t="shared" si="39"/>
        <v>0.80499412885543664</v>
      </c>
      <c r="AK113" s="66">
        <f t="shared" si="133"/>
        <v>-0.1390289828007733</v>
      </c>
      <c r="AL113" s="66">
        <f t="shared" si="134"/>
        <v>-0.20580797608905532</v>
      </c>
      <c r="AM113" s="67">
        <f t="shared" si="135"/>
        <v>0.87020280717816889</v>
      </c>
      <c r="AN113" s="67">
        <f t="shared" si="136"/>
        <v>0.81398936669835287</v>
      </c>
      <c r="AO113" s="66">
        <f t="shared" si="147"/>
        <v>1357.2755885457625</v>
      </c>
      <c r="AP113" s="66">
        <f t="shared" si="40"/>
        <v>347.4832595488308</v>
      </c>
      <c r="AQ113" s="66">
        <f t="shared" si="41"/>
        <v>1.579248138628728</v>
      </c>
      <c r="AR113" s="66">
        <f t="shared" si="42"/>
        <v>0.80496201138926837</v>
      </c>
      <c r="AS113" s="66">
        <f t="shared" si="137"/>
        <v>-0.13905670986757759</v>
      </c>
      <c r="AT113" s="66">
        <f t="shared" si="138"/>
        <v>-0.20586053577374669</v>
      </c>
      <c r="AU113" s="67">
        <f t="shared" si="139"/>
        <v>0.87017867934129955</v>
      </c>
      <c r="AV113" s="67">
        <f t="shared" si="140"/>
        <v>0.81394658479820847</v>
      </c>
      <c r="AW113" s="66">
        <f t="shared" si="148"/>
        <v>1357.3056990517712</v>
      </c>
      <c r="AX113" s="66">
        <f t="shared" si="43"/>
        <v>347.48399185980446</v>
      </c>
      <c r="AY113" s="66">
        <f t="shared" si="44"/>
        <v>1.5792466178062796</v>
      </c>
      <c r="AZ113" s="66">
        <f t="shared" si="45"/>
        <v>0.80496237944728721</v>
      </c>
      <c r="BA113" s="66">
        <f t="shared" si="141"/>
        <v>-0.13905639211657347</v>
      </c>
      <c r="BB113" s="66">
        <f t="shared" si="142"/>
        <v>-0.2058599334125254</v>
      </c>
      <c r="BC113" s="67">
        <f t="shared" si="46"/>
        <v>0.87017895584149263</v>
      </c>
      <c r="BD113" s="67">
        <f t="shared" si="47"/>
        <v>0.81394707508821507</v>
      </c>
      <c r="BE113" s="66">
        <f t="shared" si="149"/>
        <v>1357.305353885077</v>
      </c>
      <c r="BF113" s="66">
        <f t="shared" si="48"/>
        <v>347.48398346515393</v>
      </c>
      <c r="BG113" s="66">
        <f t="shared" si="49"/>
        <v>1.5792466352397754</v>
      </c>
      <c r="BH113" s="66">
        <f t="shared" si="50"/>
        <v>0.80496237522816061</v>
      </c>
      <c r="BI113" s="66">
        <f t="shared" si="51"/>
        <v>-0.13905639575901974</v>
      </c>
      <c r="BJ113" s="66">
        <f t="shared" si="52"/>
        <v>-0.20585994031751348</v>
      </c>
      <c r="BK113" s="67">
        <f t="shared" si="53"/>
        <v>0.87017895267191259</v>
      </c>
      <c r="BL113" s="67">
        <f t="shared" si="54"/>
        <v>0.81394706946792028</v>
      </c>
      <c r="BM113" s="66">
        <f t="shared" si="150"/>
        <v>1357.3053578417819</v>
      </c>
      <c r="BN113" s="66">
        <f t="shared" si="55"/>
        <v>347.48398356138324</v>
      </c>
      <c r="BO113" s="66">
        <f t="shared" si="56"/>
        <v>1.5792466350399323</v>
      </c>
      <c r="BP113" s="66">
        <f t="shared" si="57"/>
        <v>0.80496237527652514</v>
      </c>
      <c r="BQ113" s="66">
        <f t="shared" si="58"/>
        <v>-0.13905639571726558</v>
      </c>
      <c r="BR113" s="66">
        <f t="shared" si="59"/>
        <v>-0.20585994023836029</v>
      </c>
      <c r="BS113" s="67">
        <f t="shared" si="60"/>
        <v>0.87017895270824619</v>
      </c>
      <c r="BT113" s="67">
        <f t="shared" si="61"/>
        <v>0.81394706953234675</v>
      </c>
      <c r="BU113" s="66">
        <f t="shared" si="151"/>
        <v>1357.3053577964251</v>
      </c>
      <c r="BV113" s="66">
        <f t="shared" si="62"/>
        <v>347.48398356028014</v>
      </c>
      <c r="BW113" s="66">
        <f t="shared" si="63"/>
        <v>1.5792466350422232</v>
      </c>
      <c r="BX113" s="66">
        <f t="shared" si="64"/>
        <v>0.8049623752759707</v>
      </c>
      <c r="BY113" s="66">
        <f t="shared" si="65"/>
        <v>-0.1390563957177445</v>
      </c>
      <c r="BZ113" s="66">
        <f t="shared" si="66"/>
        <v>-0.20585994023926768</v>
      </c>
      <c r="CA113" s="67">
        <f t="shared" si="67"/>
        <v>0.87017895270782941</v>
      </c>
      <c r="CB113" s="67">
        <f t="shared" si="68"/>
        <v>0.81394706953160822</v>
      </c>
      <c r="CC113" s="66">
        <f t="shared" si="152"/>
        <v>1357.3053577969447</v>
      </c>
      <c r="CD113" s="66">
        <f t="shared" si="69"/>
        <v>347.48398356029281</v>
      </c>
      <c r="CE113" s="66">
        <f t="shared" si="70"/>
        <v>1.5792466350421968</v>
      </c>
      <c r="CF113" s="66">
        <f t="shared" si="71"/>
        <v>0.80496237527597714</v>
      </c>
      <c r="CG113" s="66">
        <f t="shared" si="72"/>
        <v>-0.1390563957177389</v>
      </c>
      <c r="CH113" s="66">
        <f t="shared" si="73"/>
        <v>-0.20585994023925708</v>
      </c>
      <c r="CI113" s="67">
        <f t="shared" si="74"/>
        <v>0.8701789527078343</v>
      </c>
      <c r="CJ113" s="67">
        <f t="shared" si="75"/>
        <v>0.81394706953161677</v>
      </c>
      <c r="CK113" s="66">
        <f t="shared" si="153"/>
        <v>1357.3053577969374</v>
      </c>
      <c r="CL113" s="66">
        <f t="shared" si="76"/>
        <v>347.48398356029259</v>
      </c>
      <c r="CM113" s="66">
        <f t="shared" si="77"/>
        <v>1.5792466350421974</v>
      </c>
      <c r="CN113" s="66">
        <f t="shared" si="78"/>
        <v>0.80496237527597703</v>
      </c>
      <c r="CO113" s="66">
        <f t="shared" si="79"/>
        <v>-0.13905639571773928</v>
      </c>
      <c r="CP113" s="66">
        <f t="shared" si="80"/>
        <v>-0.20585994023925702</v>
      </c>
      <c r="CQ113" s="67">
        <f t="shared" si="81"/>
        <v>0.87017895270783396</v>
      </c>
      <c r="CR113" s="67">
        <f t="shared" si="82"/>
        <v>0.81394706953161688</v>
      </c>
      <c r="CS113" s="66">
        <f t="shared" si="154"/>
        <v>1357.3053577969388</v>
      </c>
      <c r="CT113" s="66">
        <f t="shared" si="83"/>
        <v>347.48398356029264</v>
      </c>
      <c r="CU113" s="66">
        <f t="shared" si="84"/>
        <v>1.5792466350421972</v>
      </c>
      <c r="CV113" s="66">
        <f t="shared" si="85"/>
        <v>0.80496237527597703</v>
      </c>
      <c r="CW113" s="66">
        <f t="shared" si="86"/>
        <v>-0.13905639571773901</v>
      </c>
      <c r="CX113" s="66">
        <f t="shared" si="87"/>
        <v>-0.2058599402392573</v>
      </c>
      <c r="CY113" s="67">
        <f t="shared" si="88"/>
        <v>0.87017895270783419</v>
      </c>
      <c r="CZ113" s="67">
        <f t="shared" si="89"/>
        <v>0.81394706953161666</v>
      </c>
      <c r="DA113" s="66">
        <f t="shared" si="155"/>
        <v>1357.3053577969397</v>
      </c>
      <c r="DB113" s="66">
        <f t="shared" si="90"/>
        <v>347.48398356029264</v>
      </c>
      <c r="DC113" s="66">
        <f t="shared" si="91"/>
        <v>1.5792466350421972</v>
      </c>
      <c r="DD113" s="66">
        <f t="shared" si="92"/>
        <v>0.80496237527597703</v>
      </c>
      <c r="DE113" s="66">
        <f t="shared" si="93"/>
        <v>-0.13905639571773901</v>
      </c>
      <c r="DF113" s="66">
        <f t="shared" si="94"/>
        <v>-0.2058599402392573</v>
      </c>
      <c r="DG113" s="67">
        <f t="shared" si="95"/>
        <v>0.87017895270783419</v>
      </c>
      <c r="DH113" s="67">
        <f t="shared" si="96"/>
        <v>0.81394706953161666</v>
      </c>
      <c r="DI113" s="66">
        <f t="shared" si="156"/>
        <v>1357.3053577969397</v>
      </c>
      <c r="DJ113" s="66">
        <f t="shared" si="97"/>
        <v>347.48398356029264</v>
      </c>
      <c r="DK113" s="66">
        <f t="shared" si="98"/>
        <v>1.5792466350421972</v>
      </c>
      <c r="DL113" s="66">
        <f t="shared" si="99"/>
        <v>0.80496237527597703</v>
      </c>
      <c r="DM113" s="66">
        <f t="shared" si="100"/>
        <v>-0.13905639571773901</v>
      </c>
      <c r="DN113" s="66">
        <f t="shared" si="101"/>
        <v>-0.2058599402392573</v>
      </c>
      <c r="DO113" s="67">
        <f t="shared" si="102"/>
        <v>0.87017895270783419</v>
      </c>
      <c r="DP113" s="67">
        <f t="shared" si="103"/>
        <v>0.81394706953161666</v>
      </c>
      <c r="DQ113" s="66">
        <f t="shared" si="157"/>
        <v>1357.3053577969397</v>
      </c>
      <c r="DR113" s="66">
        <f t="shared" si="104"/>
        <v>347.48398356029264</v>
      </c>
      <c r="DS113" s="66">
        <f t="shared" si="105"/>
        <v>1.5792466350421972</v>
      </c>
      <c r="DT113" s="66">
        <f t="shared" si="106"/>
        <v>0.80496237527597703</v>
      </c>
      <c r="DU113" s="66">
        <f t="shared" si="107"/>
        <v>-0.13905639571773901</v>
      </c>
      <c r="DV113" s="66">
        <f t="shared" si="108"/>
        <v>-0.2058599402392573</v>
      </c>
      <c r="DW113" s="67">
        <f t="shared" si="109"/>
        <v>0.87017895270783419</v>
      </c>
      <c r="DX113" s="67">
        <f t="shared" si="110"/>
        <v>0.81394706953161666</v>
      </c>
      <c r="DY113" s="66">
        <f t="shared" si="158"/>
        <v>1357.3053577969397</v>
      </c>
      <c r="DZ113" s="66">
        <f t="shared" si="111"/>
        <v>347.48398356029264</v>
      </c>
      <c r="EA113" s="66">
        <f t="shared" si="112"/>
        <v>1.5792466350421972</v>
      </c>
      <c r="EB113" s="66">
        <f t="shared" si="113"/>
        <v>0.80496237527597703</v>
      </c>
      <c r="EC113" s="66">
        <f t="shared" si="114"/>
        <v>-0.13905639571773901</v>
      </c>
      <c r="ED113" s="66">
        <f t="shared" si="115"/>
        <v>-0.2058599402392573</v>
      </c>
      <c r="EE113" s="67">
        <f t="shared" si="116"/>
        <v>0.87017895270783419</v>
      </c>
      <c r="EF113" s="67">
        <f t="shared" si="117"/>
        <v>0.81394706953161666</v>
      </c>
      <c r="EG113" s="66">
        <f t="shared" si="159"/>
        <v>1357.3053577969397</v>
      </c>
      <c r="EH113" s="66">
        <f t="shared" si="118"/>
        <v>347.48398356029264</v>
      </c>
      <c r="EI113" s="66">
        <f t="shared" si="119"/>
        <v>1.5792466350421972</v>
      </c>
      <c r="EJ113" s="66">
        <f t="shared" si="120"/>
        <v>0.80496237527597703</v>
      </c>
      <c r="EK113" s="66">
        <f t="shared" si="121"/>
        <v>-0.13905639571773901</v>
      </c>
      <c r="EL113" s="66">
        <f t="shared" si="122"/>
        <v>-0.2058599402392573</v>
      </c>
      <c r="EM113" s="67">
        <f t="shared" si="123"/>
        <v>0.87017895270783419</v>
      </c>
      <c r="EN113" s="67">
        <f t="shared" si="124"/>
        <v>0.81394706953161666</v>
      </c>
      <c r="EO113" s="66">
        <f t="shared" si="160"/>
        <v>1357.3053577969397</v>
      </c>
      <c r="EP113" s="66">
        <f t="shared" si="125"/>
        <v>347.48398356029264</v>
      </c>
      <c r="EQ113" s="66">
        <f t="shared" si="126"/>
        <v>1.5792466350421972</v>
      </c>
      <c r="ER113" s="66">
        <f t="shared" si="127"/>
        <v>0.80496237527597703</v>
      </c>
      <c r="ES113" s="66">
        <f t="shared" si="128"/>
        <v>-0.13905639571773901</v>
      </c>
      <c r="ET113" s="66">
        <f t="shared" si="129"/>
        <v>-0.2058599402392573</v>
      </c>
      <c r="EU113" s="67">
        <f t="shared" si="130"/>
        <v>0.87017895270783419</v>
      </c>
      <c r="EV113" s="67">
        <f t="shared" si="131"/>
        <v>0.81394706953161666</v>
      </c>
      <c r="EW113" s="66">
        <f t="shared" si="161"/>
        <v>0.57362767487903898</v>
      </c>
      <c r="EX113" s="66">
        <f t="shared" si="132"/>
        <v>74.333983560292666</v>
      </c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</row>
    <row r="114" spans="19:166" x14ac:dyDescent="0.25">
      <c r="S114" s="50">
        <v>0.52</v>
      </c>
      <c r="T114" s="66">
        <f t="shared" si="25"/>
        <v>0.51263902932254801</v>
      </c>
      <c r="U114" s="66">
        <f t="shared" si="26"/>
        <v>0.48736097067745204</v>
      </c>
      <c r="V114" s="66">
        <f t="shared" si="27"/>
        <v>0.51263902932254801</v>
      </c>
      <c r="W114" s="66">
        <f t="shared" si="28"/>
        <v>0.48736097067745204</v>
      </c>
      <c r="X114" s="66">
        <f t="shared" si="29"/>
        <v>0.49240972733971999</v>
      </c>
      <c r="Y114" s="66">
        <f t="shared" si="30"/>
        <v>0.50759027266028001</v>
      </c>
      <c r="Z114" s="56">
        <f t="shared" si="145"/>
        <v>342.12446809787889</v>
      </c>
      <c r="AA114" s="66">
        <f t="shared" si="31"/>
        <v>1.5905918671123309</v>
      </c>
      <c r="AB114" s="66">
        <f t="shared" si="32"/>
        <v>0.80223114507096993</v>
      </c>
      <c r="AC114" s="66">
        <f t="shared" si="143"/>
        <v>-0.13485867086730047</v>
      </c>
      <c r="AD114" s="66">
        <f t="shared" si="144"/>
        <v>-0.21732071672509568</v>
      </c>
      <c r="AE114" s="67">
        <f t="shared" si="35"/>
        <v>0.87383940192623766</v>
      </c>
      <c r="AF114" s="67">
        <f t="shared" si="36"/>
        <v>0.80467185619412285</v>
      </c>
      <c r="AG114" s="66">
        <f t="shared" si="146"/>
        <v>1355.2157747587078</v>
      </c>
      <c r="AH114" s="66">
        <f t="shared" si="37"/>
        <v>347.43313284843657</v>
      </c>
      <c r="AI114" s="66">
        <f t="shared" si="38"/>
        <v>1.5793522576758761</v>
      </c>
      <c r="AJ114" s="66">
        <f t="shared" si="39"/>
        <v>0.8049368145228819</v>
      </c>
      <c r="AK114" s="66">
        <f t="shared" si="133"/>
        <v>-0.13263936652693145</v>
      </c>
      <c r="AL114" s="66">
        <f t="shared" si="134"/>
        <v>-0.21273895557815081</v>
      </c>
      <c r="AM114" s="67">
        <f t="shared" si="135"/>
        <v>0.87578087106229652</v>
      </c>
      <c r="AN114" s="67">
        <f t="shared" si="136"/>
        <v>0.80836712940606081</v>
      </c>
      <c r="AO114" s="66">
        <f t="shared" si="147"/>
        <v>1352.6245553937995</v>
      </c>
      <c r="AP114" s="66">
        <f t="shared" si="40"/>
        <v>347.369988748889</v>
      </c>
      <c r="AQ114" s="66">
        <f t="shared" si="41"/>
        <v>1.5794834679337793</v>
      </c>
      <c r="AR114" s="66">
        <f t="shared" si="42"/>
        <v>0.80490506505731929</v>
      </c>
      <c r="AS114" s="66">
        <f t="shared" si="137"/>
        <v>-0.13266537072057563</v>
      </c>
      <c r="AT114" s="66">
        <f t="shared" si="138"/>
        <v>-0.21279241957064976</v>
      </c>
      <c r="AU114" s="67">
        <f t="shared" si="139"/>
        <v>0.87575809738304244</v>
      </c>
      <c r="AV114" s="67">
        <f t="shared" si="140"/>
        <v>0.80832391202721499</v>
      </c>
      <c r="AW114" s="66">
        <f t="shared" si="148"/>
        <v>1352.6541948935865</v>
      </c>
      <c r="AX114" s="66">
        <f t="shared" si="43"/>
        <v>347.37071155751443</v>
      </c>
      <c r="AY114" s="66">
        <f t="shared" si="44"/>
        <v>1.5794819656422856</v>
      </c>
      <c r="AZ114" s="66">
        <f t="shared" si="45"/>
        <v>0.80490542855072644</v>
      </c>
      <c r="BA114" s="66">
        <f t="shared" si="141"/>
        <v>-0.13266507299853411</v>
      </c>
      <c r="BB114" s="66">
        <f t="shared" si="142"/>
        <v>-0.21279180743165332</v>
      </c>
      <c r="BC114" s="67">
        <f t="shared" si="46"/>
        <v>0.8757583581155699</v>
      </c>
      <c r="BD114" s="67">
        <f t="shared" si="47"/>
        <v>0.80832440683395479</v>
      </c>
      <c r="BE114" s="66">
        <f t="shared" si="149"/>
        <v>1352.6538554545684</v>
      </c>
      <c r="BF114" s="66">
        <f t="shared" si="48"/>
        <v>347.37070327979865</v>
      </c>
      <c r="BG114" s="66">
        <f t="shared" si="49"/>
        <v>1.5794819828467159</v>
      </c>
      <c r="BH114" s="66">
        <f t="shared" si="50"/>
        <v>0.80490542438795154</v>
      </c>
      <c r="BI114" s="66">
        <f t="shared" si="51"/>
        <v>-0.13266507640808567</v>
      </c>
      <c r="BJ114" s="66">
        <f t="shared" si="52"/>
        <v>-0.21279181444194567</v>
      </c>
      <c r="BK114" s="67">
        <f t="shared" si="53"/>
        <v>0.87575835512962663</v>
      </c>
      <c r="BL114" s="67">
        <f t="shared" si="54"/>
        <v>0.80832440116736437</v>
      </c>
      <c r="BM114" s="66">
        <f t="shared" si="150"/>
        <v>1352.6538593418561</v>
      </c>
      <c r="BN114" s="66">
        <f t="shared" si="55"/>
        <v>347.37070337459591</v>
      </c>
      <c r="BO114" s="66">
        <f t="shared" si="56"/>
        <v>1.5794819826496891</v>
      </c>
      <c r="BP114" s="66">
        <f t="shared" si="57"/>
        <v>0.80490542443562407</v>
      </c>
      <c r="BQ114" s="66">
        <f t="shared" si="58"/>
        <v>-0.13266507636903868</v>
      </c>
      <c r="BR114" s="66">
        <f t="shared" si="59"/>
        <v>-0.21279181436166339</v>
      </c>
      <c r="BS114" s="67">
        <f t="shared" si="60"/>
        <v>0.87575835516382239</v>
      </c>
      <c r="BT114" s="67">
        <f t="shared" si="61"/>
        <v>0.80832440123225846</v>
      </c>
      <c r="BU114" s="66">
        <f t="shared" si="151"/>
        <v>1352.6538592973368</v>
      </c>
      <c r="BV114" s="66">
        <f t="shared" si="62"/>
        <v>347.3707033735102</v>
      </c>
      <c r="BW114" s="66">
        <f t="shared" si="63"/>
        <v>1.5794819826519455</v>
      </c>
      <c r="BX114" s="66">
        <f t="shared" si="64"/>
        <v>0.80490542443507807</v>
      </c>
      <c r="BY114" s="66">
        <f t="shared" si="65"/>
        <v>-0.13266507636948624</v>
      </c>
      <c r="BZ114" s="66">
        <f t="shared" si="66"/>
        <v>-0.21279181436258238</v>
      </c>
      <c r="CA114" s="67">
        <f t="shared" si="67"/>
        <v>0.87575835516343037</v>
      </c>
      <c r="CB114" s="67">
        <f t="shared" si="68"/>
        <v>0.80832440123151561</v>
      </c>
      <c r="CC114" s="66">
        <f t="shared" si="152"/>
        <v>1352.653859297847</v>
      </c>
      <c r="CD114" s="66">
        <f t="shared" si="69"/>
        <v>347.37070337352264</v>
      </c>
      <c r="CE114" s="66">
        <f t="shared" si="70"/>
        <v>1.5794819826519195</v>
      </c>
      <c r="CF114" s="66">
        <f t="shared" si="71"/>
        <v>0.80490542443508428</v>
      </c>
      <c r="CG114" s="66">
        <f t="shared" si="72"/>
        <v>-0.13266507636948099</v>
      </c>
      <c r="CH114" s="66">
        <f t="shared" si="73"/>
        <v>-0.21279181436257177</v>
      </c>
      <c r="CI114" s="67">
        <f t="shared" si="74"/>
        <v>0.87575835516343492</v>
      </c>
      <c r="CJ114" s="67">
        <f t="shared" si="75"/>
        <v>0.80832440123152416</v>
      </c>
      <c r="CK114" s="66">
        <f t="shared" si="153"/>
        <v>1352.653859297842</v>
      </c>
      <c r="CL114" s="66">
        <f t="shared" si="76"/>
        <v>347.37070337352253</v>
      </c>
      <c r="CM114" s="66">
        <f t="shared" si="77"/>
        <v>1.57948198265192</v>
      </c>
      <c r="CN114" s="66">
        <f t="shared" si="78"/>
        <v>0.80490542443508428</v>
      </c>
      <c r="CO114" s="66">
        <f t="shared" si="79"/>
        <v>-0.13266507636948099</v>
      </c>
      <c r="CP114" s="66">
        <f t="shared" si="80"/>
        <v>-0.21279181436257255</v>
      </c>
      <c r="CQ114" s="67">
        <f t="shared" si="81"/>
        <v>0.87575835516343492</v>
      </c>
      <c r="CR114" s="67">
        <f t="shared" si="82"/>
        <v>0.8083244012315236</v>
      </c>
      <c r="CS114" s="66">
        <f t="shared" si="154"/>
        <v>1352.6538592978425</v>
      </c>
      <c r="CT114" s="66">
        <f t="shared" si="83"/>
        <v>347.37070337352253</v>
      </c>
      <c r="CU114" s="66">
        <f t="shared" si="84"/>
        <v>1.57948198265192</v>
      </c>
      <c r="CV114" s="66">
        <f t="shared" si="85"/>
        <v>0.80490542443508428</v>
      </c>
      <c r="CW114" s="66">
        <f t="shared" si="86"/>
        <v>-0.13266507636948099</v>
      </c>
      <c r="CX114" s="66">
        <f t="shared" si="87"/>
        <v>-0.21279181436257255</v>
      </c>
      <c r="CY114" s="67">
        <f t="shared" si="88"/>
        <v>0.87575835516343492</v>
      </c>
      <c r="CZ114" s="67">
        <f t="shared" si="89"/>
        <v>0.8083244012315236</v>
      </c>
      <c r="DA114" s="66">
        <f t="shared" si="155"/>
        <v>1352.6538592978425</v>
      </c>
      <c r="DB114" s="66">
        <f t="shared" si="90"/>
        <v>347.37070337352253</v>
      </c>
      <c r="DC114" s="66">
        <f t="shared" si="91"/>
        <v>1.57948198265192</v>
      </c>
      <c r="DD114" s="66">
        <f t="shared" si="92"/>
        <v>0.80490542443508428</v>
      </c>
      <c r="DE114" s="66">
        <f t="shared" si="93"/>
        <v>-0.13266507636948099</v>
      </c>
      <c r="DF114" s="66">
        <f t="shared" si="94"/>
        <v>-0.21279181436257255</v>
      </c>
      <c r="DG114" s="67">
        <f t="shared" si="95"/>
        <v>0.87575835516343492</v>
      </c>
      <c r="DH114" s="67">
        <f t="shared" si="96"/>
        <v>0.8083244012315236</v>
      </c>
      <c r="DI114" s="66">
        <f t="shared" si="156"/>
        <v>1352.6538592978425</v>
      </c>
      <c r="DJ114" s="66">
        <f t="shared" si="97"/>
        <v>347.37070337352253</v>
      </c>
      <c r="DK114" s="66">
        <f t="shared" si="98"/>
        <v>1.57948198265192</v>
      </c>
      <c r="DL114" s="66">
        <f t="shared" si="99"/>
        <v>0.80490542443508428</v>
      </c>
      <c r="DM114" s="66">
        <f t="shared" si="100"/>
        <v>-0.13266507636948099</v>
      </c>
      <c r="DN114" s="66">
        <f t="shared" si="101"/>
        <v>-0.21279181436257255</v>
      </c>
      <c r="DO114" s="67">
        <f t="shared" si="102"/>
        <v>0.87575835516343492</v>
      </c>
      <c r="DP114" s="67">
        <f t="shared" si="103"/>
        <v>0.8083244012315236</v>
      </c>
      <c r="DQ114" s="66">
        <f t="shared" si="157"/>
        <v>1352.6538592978425</v>
      </c>
      <c r="DR114" s="66">
        <f t="shared" si="104"/>
        <v>347.37070337352253</v>
      </c>
      <c r="DS114" s="66">
        <f t="shared" si="105"/>
        <v>1.57948198265192</v>
      </c>
      <c r="DT114" s="66">
        <f t="shared" si="106"/>
        <v>0.80490542443508428</v>
      </c>
      <c r="DU114" s="66">
        <f t="shared" si="107"/>
        <v>-0.13266507636948099</v>
      </c>
      <c r="DV114" s="66">
        <f t="shared" si="108"/>
        <v>-0.21279181436257255</v>
      </c>
      <c r="DW114" s="67">
        <f t="shared" si="109"/>
        <v>0.87575835516343492</v>
      </c>
      <c r="DX114" s="67">
        <f t="shared" si="110"/>
        <v>0.8083244012315236</v>
      </c>
      <c r="DY114" s="66">
        <f t="shared" si="158"/>
        <v>1352.6538592978425</v>
      </c>
      <c r="DZ114" s="66">
        <f t="shared" si="111"/>
        <v>347.37070337352253</v>
      </c>
      <c r="EA114" s="66">
        <f t="shared" si="112"/>
        <v>1.57948198265192</v>
      </c>
      <c r="EB114" s="66">
        <f t="shared" si="113"/>
        <v>0.80490542443508428</v>
      </c>
      <c r="EC114" s="66">
        <f t="shared" si="114"/>
        <v>-0.13266507636948099</v>
      </c>
      <c r="ED114" s="66">
        <f t="shared" si="115"/>
        <v>-0.21279181436257255</v>
      </c>
      <c r="EE114" s="67">
        <f t="shared" si="116"/>
        <v>0.87575835516343492</v>
      </c>
      <c r="EF114" s="67">
        <f t="shared" si="117"/>
        <v>0.8083244012315236</v>
      </c>
      <c r="EG114" s="66">
        <f t="shared" si="159"/>
        <v>1352.6538592978425</v>
      </c>
      <c r="EH114" s="66">
        <f t="shared" si="118"/>
        <v>347.37070337352253</v>
      </c>
      <c r="EI114" s="66">
        <f t="shared" si="119"/>
        <v>1.57948198265192</v>
      </c>
      <c r="EJ114" s="66">
        <f t="shared" si="120"/>
        <v>0.80490542443508428</v>
      </c>
      <c r="EK114" s="66">
        <f t="shared" si="121"/>
        <v>-0.13266507636948099</v>
      </c>
      <c r="EL114" s="66">
        <f t="shared" si="122"/>
        <v>-0.21279181436257255</v>
      </c>
      <c r="EM114" s="67">
        <f t="shared" si="123"/>
        <v>0.87575835516343492</v>
      </c>
      <c r="EN114" s="67">
        <f t="shared" si="124"/>
        <v>0.8083244012315236</v>
      </c>
      <c r="EO114" s="66">
        <f t="shared" si="160"/>
        <v>1352.6538592978425</v>
      </c>
      <c r="EP114" s="66">
        <f t="shared" si="125"/>
        <v>347.37070337352253</v>
      </c>
      <c r="EQ114" s="66">
        <f t="shared" si="126"/>
        <v>1.57948198265192</v>
      </c>
      <c r="ER114" s="66">
        <f t="shared" si="127"/>
        <v>0.80490542443508428</v>
      </c>
      <c r="ES114" s="66">
        <f t="shared" si="128"/>
        <v>-0.13266507636948099</v>
      </c>
      <c r="ET114" s="66">
        <f t="shared" si="129"/>
        <v>-0.21279181436257255</v>
      </c>
      <c r="EU114" s="67">
        <f t="shared" si="130"/>
        <v>0.87575835516343492</v>
      </c>
      <c r="EV114" s="67">
        <f t="shared" si="131"/>
        <v>0.8083244012315236</v>
      </c>
      <c r="EW114" s="66">
        <f t="shared" si="161"/>
        <v>0.58660814747703061</v>
      </c>
      <c r="EX114" s="66">
        <f t="shared" si="132"/>
        <v>74.220703373522554</v>
      </c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</row>
    <row r="115" spans="19:166" x14ac:dyDescent="0.25">
      <c r="S115" s="50">
        <v>0.53</v>
      </c>
      <c r="T115" s="66">
        <f t="shared" si="25"/>
        <v>0.52265160773736774</v>
      </c>
      <c r="U115" s="66">
        <f t="shared" si="26"/>
        <v>0.47734839226263226</v>
      </c>
      <c r="V115" s="66">
        <f t="shared" si="27"/>
        <v>0.52265160773736774</v>
      </c>
      <c r="W115" s="66">
        <f t="shared" si="28"/>
        <v>0.47734839226263226</v>
      </c>
      <c r="X115" s="66">
        <f t="shared" si="29"/>
        <v>0.50243452600516414</v>
      </c>
      <c r="Y115" s="66">
        <f t="shared" si="30"/>
        <v>0.49756547399483581</v>
      </c>
      <c r="Z115" s="56">
        <f t="shared" si="145"/>
        <v>342.06431007059126</v>
      </c>
      <c r="AA115" s="66">
        <f t="shared" si="31"/>
        <v>1.5907216984899868</v>
      </c>
      <c r="AB115" s="66">
        <f t="shared" si="32"/>
        <v>0.80220005607209777</v>
      </c>
      <c r="AC115" s="66">
        <f t="shared" si="143"/>
        <v>-0.12851856551377711</v>
      </c>
      <c r="AD115" s="66">
        <f t="shared" si="144"/>
        <v>-0.22440915665538874</v>
      </c>
      <c r="AE115" s="67">
        <f t="shared" si="35"/>
        <v>0.87939723580536355</v>
      </c>
      <c r="AF115" s="67">
        <f t="shared" si="36"/>
        <v>0.79898815615960184</v>
      </c>
      <c r="AG115" s="66">
        <f t="shared" si="146"/>
        <v>1350.3320401854594</v>
      </c>
      <c r="AH115" s="66">
        <f t="shared" si="37"/>
        <v>347.31404408007398</v>
      </c>
      <c r="AI115" s="66">
        <f t="shared" si="38"/>
        <v>1.5795997671096285</v>
      </c>
      <c r="AJ115" s="66">
        <f t="shared" si="39"/>
        <v>0.80487692693695334</v>
      </c>
      <c r="AK115" s="66">
        <f t="shared" si="133"/>
        <v>-0.12643740530971748</v>
      </c>
      <c r="AL115" s="66">
        <f t="shared" si="134"/>
        <v>-0.2197486094597062</v>
      </c>
      <c r="AM115" s="67">
        <f t="shared" si="135"/>
        <v>0.88122930809278932</v>
      </c>
      <c r="AN115" s="67">
        <f t="shared" si="136"/>
        <v>0.80272056895729127</v>
      </c>
      <c r="AO115" s="66">
        <f t="shared" si="147"/>
        <v>1347.7870729733547</v>
      </c>
      <c r="AP115" s="66">
        <f t="shared" si="40"/>
        <v>347.25185102652699</v>
      </c>
      <c r="AQ115" s="66">
        <f t="shared" si="41"/>
        <v>1.5797291096252828</v>
      </c>
      <c r="AR115" s="66">
        <f t="shared" si="42"/>
        <v>0.80484563662102515</v>
      </c>
      <c r="AS115" s="66">
        <f t="shared" si="137"/>
        <v>-0.12646169909216665</v>
      </c>
      <c r="AT115" s="66">
        <f t="shared" si="138"/>
        <v>-0.21980279001822434</v>
      </c>
      <c r="AU115" s="67">
        <f t="shared" si="139"/>
        <v>0.88120789995973392</v>
      </c>
      <c r="AV115" s="67">
        <f t="shared" si="140"/>
        <v>0.80267707828671619</v>
      </c>
      <c r="AW115" s="66">
        <f t="shared" si="148"/>
        <v>1347.8160972536471</v>
      </c>
      <c r="AX115" s="66">
        <f t="shared" si="43"/>
        <v>347.25256083375729</v>
      </c>
      <c r="AY115" s="66">
        <f t="shared" si="44"/>
        <v>1.5797276331223744</v>
      </c>
      <c r="AZ115" s="66">
        <f t="shared" si="45"/>
        <v>0.80484599379271526</v>
      </c>
      <c r="BA115" s="66">
        <f t="shared" si="141"/>
        <v>-0.12646142177984043</v>
      </c>
      <c r="BB115" s="66">
        <f t="shared" si="142"/>
        <v>-0.21980217152018761</v>
      </c>
      <c r="BC115" s="67">
        <f t="shared" si="46"/>
        <v>0.8812081443295805</v>
      </c>
      <c r="BD115" s="67">
        <f t="shared" si="47"/>
        <v>0.80267757474106682</v>
      </c>
      <c r="BE115" s="66">
        <f t="shared" si="149"/>
        <v>1347.8157658523655</v>
      </c>
      <c r="BF115" s="66">
        <f t="shared" si="48"/>
        <v>347.25255272919622</v>
      </c>
      <c r="BG115" s="66">
        <f t="shared" si="49"/>
        <v>1.5797276499810056</v>
      </c>
      <c r="BH115" s="66">
        <f t="shared" si="50"/>
        <v>0.80484598971454524</v>
      </c>
      <c r="BI115" s="66">
        <f t="shared" si="51"/>
        <v>-0.12646142494617935</v>
      </c>
      <c r="BJ115" s="66">
        <f t="shared" si="52"/>
        <v>-0.2198021785821645</v>
      </c>
      <c r="BK115" s="67">
        <f t="shared" si="53"/>
        <v>0.88120814153937688</v>
      </c>
      <c r="BL115" s="67">
        <f t="shared" si="54"/>
        <v>0.80267756907257637</v>
      </c>
      <c r="BM115" s="66">
        <f t="shared" si="150"/>
        <v>1347.8157696362773</v>
      </c>
      <c r="BN115" s="66">
        <f t="shared" si="55"/>
        <v>347.25255282173345</v>
      </c>
      <c r="BO115" s="66">
        <f t="shared" si="56"/>
        <v>1.5797276497885151</v>
      </c>
      <c r="BP115" s="66">
        <f t="shared" si="57"/>
        <v>0.80484598976110944</v>
      </c>
      <c r="BQ115" s="66">
        <f t="shared" si="58"/>
        <v>-0.1264614249100261</v>
      </c>
      <c r="BR115" s="66">
        <f t="shared" si="59"/>
        <v>-0.21980217850153183</v>
      </c>
      <c r="BS115" s="67">
        <f t="shared" si="60"/>
        <v>0.88120814157123539</v>
      </c>
      <c r="BT115" s="67">
        <f t="shared" si="61"/>
        <v>0.80267756913729837</v>
      </c>
      <c r="BU115" s="66">
        <f t="shared" si="151"/>
        <v>1347.8157695930724</v>
      </c>
      <c r="BV115" s="66">
        <f t="shared" si="62"/>
        <v>347.25255282067678</v>
      </c>
      <c r="BW115" s="66">
        <f t="shared" si="63"/>
        <v>1.5797276497907131</v>
      </c>
      <c r="BX115" s="66">
        <f t="shared" si="64"/>
        <v>0.80484598976057775</v>
      </c>
      <c r="BY115" s="66">
        <f t="shared" si="65"/>
        <v>-0.12646142491043888</v>
      </c>
      <c r="BZ115" s="66">
        <f t="shared" si="66"/>
        <v>-0.21980217850245287</v>
      </c>
      <c r="CA115" s="67">
        <f t="shared" si="67"/>
        <v>0.88120814157087157</v>
      </c>
      <c r="CB115" s="67">
        <f t="shared" si="68"/>
        <v>0.80267756913655908</v>
      </c>
      <c r="CC115" s="66">
        <f t="shared" si="152"/>
        <v>1347.8157695935658</v>
      </c>
      <c r="CD115" s="66">
        <f t="shared" si="69"/>
        <v>347.25255282068889</v>
      </c>
      <c r="CE115" s="66">
        <f t="shared" si="70"/>
        <v>1.5797276497906878</v>
      </c>
      <c r="CF115" s="66">
        <f t="shared" si="71"/>
        <v>0.80484598976058386</v>
      </c>
      <c r="CG115" s="66">
        <f t="shared" si="72"/>
        <v>-0.12646142491043405</v>
      </c>
      <c r="CH115" s="66">
        <f t="shared" si="73"/>
        <v>-0.2198021785024421</v>
      </c>
      <c r="CI115" s="67">
        <f t="shared" si="74"/>
        <v>0.8812081415708759</v>
      </c>
      <c r="CJ115" s="67">
        <f t="shared" si="75"/>
        <v>0.80267756913656774</v>
      </c>
      <c r="CK115" s="66">
        <f t="shared" si="153"/>
        <v>1347.8157695935608</v>
      </c>
      <c r="CL115" s="66">
        <f t="shared" si="76"/>
        <v>347.25255282068878</v>
      </c>
      <c r="CM115" s="66">
        <f t="shared" si="77"/>
        <v>1.5797276497906882</v>
      </c>
      <c r="CN115" s="66">
        <f t="shared" si="78"/>
        <v>0.80484598976058375</v>
      </c>
      <c r="CO115" s="66">
        <f t="shared" si="79"/>
        <v>-0.12646142491043466</v>
      </c>
      <c r="CP115" s="66">
        <f t="shared" si="80"/>
        <v>-0.21980217850244138</v>
      </c>
      <c r="CQ115" s="67">
        <f t="shared" si="81"/>
        <v>0.88120814157087535</v>
      </c>
      <c r="CR115" s="67">
        <f t="shared" si="82"/>
        <v>0.80267756913656829</v>
      </c>
      <c r="CS115" s="66">
        <f t="shared" si="154"/>
        <v>1347.8157695935608</v>
      </c>
      <c r="CT115" s="66">
        <f t="shared" si="83"/>
        <v>347.25255282068878</v>
      </c>
      <c r="CU115" s="66">
        <f t="shared" si="84"/>
        <v>1.5797276497906882</v>
      </c>
      <c r="CV115" s="66">
        <f t="shared" si="85"/>
        <v>0.80484598976058375</v>
      </c>
      <c r="CW115" s="66">
        <f t="shared" si="86"/>
        <v>-0.12646142491043466</v>
      </c>
      <c r="CX115" s="66">
        <f t="shared" si="87"/>
        <v>-0.21980217850244138</v>
      </c>
      <c r="CY115" s="67">
        <f t="shared" si="88"/>
        <v>0.88120814157087535</v>
      </c>
      <c r="CZ115" s="67">
        <f t="shared" si="89"/>
        <v>0.80267756913656829</v>
      </c>
      <c r="DA115" s="66">
        <f t="shared" si="155"/>
        <v>1347.8157695935608</v>
      </c>
      <c r="DB115" s="66">
        <f t="shared" si="90"/>
        <v>347.25255282068878</v>
      </c>
      <c r="DC115" s="66">
        <f t="shared" si="91"/>
        <v>1.5797276497906882</v>
      </c>
      <c r="DD115" s="66">
        <f t="shared" si="92"/>
        <v>0.80484598976058375</v>
      </c>
      <c r="DE115" s="66">
        <f t="shared" si="93"/>
        <v>-0.12646142491043466</v>
      </c>
      <c r="DF115" s="66">
        <f t="shared" si="94"/>
        <v>-0.21980217850244138</v>
      </c>
      <c r="DG115" s="67">
        <f t="shared" si="95"/>
        <v>0.88120814157087535</v>
      </c>
      <c r="DH115" s="67">
        <f t="shared" si="96"/>
        <v>0.80267756913656829</v>
      </c>
      <c r="DI115" s="66">
        <f t="shared" si="156"/>
        <v>1347.8157695935608</v>
      </c>
      <c r="DJ115" s="66">
        <f t="shared" si="97"/>
        <v>347.25255282068878</v>
      </c>
      <c r="DK115" s="66">
        <f t="shared" si="98"/>
        <v>1.5797276497906882</v>
      </c>
      <c r="DL115" s="66">
        <f t="shared" si="99"/>
        <v>0.80484598976058375</v>
      </c>
      <c r="DM115" s="66">
        <f t="shared" si="100"/>
        <v>-0.12646142491043466</v>
      </c>
      <c r="DN115" s="66">
        <f t="shared" si="101"/>
        <v>-0.21980217850244138</v>
      </c>
      <c r="DO115" s="67">
        <f t="shared" si="102"/>
        <v>0.88120814157087535</v>
      </c>
      <c r="DP115" s="67">
        <f t="shared" si="103"/>
        <v>0.80267756913656829</v>
      </c>
      <c r="DQ115" s="66">
        <f t="shared" si="157"/>
        <v>1347.8157695935608</v>
      </c>
      <c r="DR115" s="66">
        <f t="shared" si="104"/>
        <v>347.25255282068878</v>
      </c>
      <c r="DS115" s="66">
        <f t="shared" si="105"/>
        <v>1.5797276497906882</v>
      </c>
      <c r="DT115" s="66">
        <f t="shared" si="106"/>
        <v>0.80484598976058375</v>
      </c>
      <c r="DU115" s="66">
        <f t="shared" si="107"/>
        <v>-0.12646142491043466</v>
      </c>
      <c r="DV115" s="66">
        <f t="shared" si="108"/>
        <v>-0.21980217850244138</v>
      </c>
      <c r="DW115" s="67">
        <f t="shared" si="109"/>
        <v>0.88120814157087535</v>
      </c>
      <c r="DX115" s="67">
        <f t="shared" si="110"/>
        <v>0.80267756913656829</v>
      </c>
      <c r="DY115" s="66">
        <f t="shared" si="158"/>
        <v>1347.8157695935608</v>
      </c>
      <c r="DZ115" s="66">
        <f t="shared" si="111"/>
        <v>347.25255282068878</v>
      </c>
      <c r="EA115" s="66">
        <f t="shared" si="112"/>
        <v>1.5797276497906882</v>
      </c>
      <c r="EB115" s="66">
        <f t="shared" si="113"/>
        <v>0.80484598976058375</v>
      </c>
      <c r="EC115" s="66">
        <f t="shared" si="114"/>
        <v>-0.12646142491043466</v>
      </c>
      <c r="ED115" s="66">
        <f t="shared" si="115"/>
        <v>-0.21980217850244138</v>
      </c>
      <c r="EE115" s="67">
        <f t="shared" si="116"/>
        <v>0.88120814157087535</v>
      </c>
      <c r="EF115" s="67">
        <f t="shared" si="117"/>
        <v>0.80267756913656829</v>
      </c>
      <c r="EG115" s="66">
        <f t="shared" si="159"/>
        <v>1347.8157695935608</v>
      </c>
      <c r="EH115" s="66">
        <f t="shared" si="118"/>
        <v>347.25255282068878</v>
      </c>
      <c r="EI115" s="66">
        <f t="shared" si="119"/>
        <v>1.5797276497906882</v>
      </c>
      <c r="EJ115" s="66">
        <f t="shared" si="120"/>
        <v>0.80484598976058375</v>
      </c>
      <c r="EK115" s="66">
        <f t="shared" si="121"/>
        <v>-0.12646142491043466</v>
      </c>
      <c r="EL115" s="66">
        <f t="shared" si="122"/>
        <v>-0.21980217850244138</v>
      </c>
      <c r="EM115" s="67">
        <f t="shared" si="123"/>
        <v>0.88120814157087535</v>
      </c>
      <c r="EN115" s="67">
        <f t="shared" si="124"/>
        <v>0.80267756913656829</v>
      </c>
      <c r="EO115" s="66">
        <f t="shared" si="160"/>
        <v>1347.8157695935608</v>
      </c>
      <c r="EP115" s="66">
        <f t="shared" si="125"/>
        <v>347.25255282068878</v>
      </c>
      <c r="EQ115" s="66">
        <f t="shared" si="126"/>
        <v>1.5797276497906882</v>
      </c>
      <c r="ER115" s="66">
        <f t="shared" si="127"/>
        <v>0.80484598976058375</v>
      </c>
      <c r="ES115" s="66">
        <f t="shared" si="128"/>
        <v>-0.12646142491043466</v>
      </c>
      <c r="ET115" s="66">
        <f t="shared" si="129"/>
        <v>-0.21980217850244138</v>
      </c>
      <c r="EU115" s="67">
        <f t="shared" si="130"/>
        <v>0.88120814157087535</v>
      </c>
      <c r="EV115" s="67">
        <f t="shared" si="131"/>
        <v>0.80267756913656829</v>
      </c>
      <c r="EW115" s="66">
        <f t="shared" si="161"/>
        <v>0.59945789678774763</v>
      </c>
      <c r="EX115" s="66">
        <f t="shared" si="132"/>
        <v>74.1025528206888</v>
      </c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</row>
    <row r="116" spans="19:166" x14ac:dyDescent="0.25">
      <c r="S116" s="50">
        <v>0.54</v>
      </c>
      <c r="T116" s="66">
        <f t="shared" si="25"/>
        <v>0.53267009527021325</v>
      </c>
      <c r="U116" s="66">
        <f t="shared" si="26"/>
        <v>0.46732990472978664</v>
      </c>
      <c r="V116" s="66">
        <f t="shared" si="27"/>
        <v>0.53267009527021325</v>
      </c>
      <c r="W116" s="66">
        <f t="shared" si="28"/>
        <v>0.46732990472978664</v>
      </c>
      <c r="X116" s="66">
        <f t="shared" si="29"/>
        <v>0.51248153618906933</v>
      </c>
      <c r="Y116" s="66">
        <f t="shared" si="30"/>
        <v>0.48751846381093056</v>
      </c>
      <c r="Z116" s="56">
        <f t="shared" si="145"/>
        <v>342.00415204330363</v>
      </c>
      <c r="AA116" s="66">
        <f t="shared" si="31"/>
        <v>1.5908515861449628</v>
      </c>
      <c r="AB116" s="66">
        <f t="shared" si="32"/>
        <v>0.8021689573416404</v>
      </c>
      <c r="AC116" s="66">
        <f t="shared" si="143"/>
        <v>-0.12236771329400994</v>
      </c>
      <c r="AD116" s="66">
        <f t="shared" si="144"/>
        <v>-0.23156802599219989</v>
      </c>
      <c r="AE116" s="67">
        <f t="shared" si="35"/>
        <v>0.88482294751483592</v>
      </c>
      <c r="AF116" s="67">
        <f t="shared" si="36"/>
        <v>0.79328872941467721</v>
      </c>
      <c r="AG116" s="66">
        <f t="shared" si="146"/>
        <v>1345.2635948641232</v>
      </c>
      <c r="AH116" s="66">
        <f t="shared" si="37"/>
        <v>347.19009164915281</v>
      </c>
      <c r="AI116" s="66">
        <f t="shared" si="38"/>
        <v>1.5798576065686403</v>
      </c>
      <c r="AJ116" s="66">
        <f t="shared" si="39"/>
        <v>0.80481455460562945</v>
      </c>
      <c r="AK116" s="66">
        <f t="shared" si="133"/>
        <v>-0.12041986285218784</v>
      </c>
      <c r="AL116" s="66">
        <f t="shared" si="134"/>
        <v>-0.22683552784435829</v>
      </c>
      <c r="AM116" s="67">
        <f t="shared" si="135"/>
        <v>0.88654812993729637</v>
      </c>
      <c r="AN116" s="67">
        <f t="shared" si="136"/>
        <v>0.79705186434845743</v>
      </c>
      <c r="AO116" s="66">
        <f t="shared" si="147"/>
        <v>1342.771845226107</v>
      </c>
      <c r="AP116" s="66">
        <f t="shared" si="40"/>
        <v>347.12901911822985</v>
      </c>
      <c r="AQ116" s="66">
        <f t="shared" si="41"/>
        <v>1.579984729701911</v>
      </c>
      <c r="AR116" s="66">
        <f t="shared" si="42"/>
        <v>0.8047838085685397</v>
      </c>
      <c r="AS116" s="66">
        <f t="shared" si="137"/>
        <v>-0.12044247125573646</v>
      </c>
      <c r="AT116" s="66">
        <f t="shared" si="138"/>
        <v>-0.22689023421476262</v>
      </c>
      <c r="AU116" s="67">
        <f t="shared" si="139"/>
        <v>0.88652808672598282</v>
      </c>
      <c r="AV116" s="67">
        <f t="shared" si="140"/>
        <v>0.79700826172661643</v>
      </c>
      <c r="AW116" s="66">
        <f t="shared" si="148"/>
        <v>1342.8001231420308</v>
      </c>
      <c r="AX116" s="66">
        <f t="shared" si="43"/>
        <v>347.12971270808185</v>
      </c>
      <c r="AY116" s="66">
        <f t="shared" si="44"/>
        <v>1.5799832856785876</v>
      </c>
      <c r="AZ116" s="66">
        <f t="shared" si="45"/>
        <v>0.80478415779994461</v>
      </c>
      <c r="BA116" s="66">
        <f t="shared" si="141"/>
        <v>-0.1204422144525136</v>
      </c>
      <c r="BB116" s="66">
        <f t="shared" si="142"/>
        <v>-0.22688961278939329</v>
      </c>
      <c r="BC116" s="67">
        <f t="shared" si="46"/>
        <v>0.88652831438928181</v>
      </c>
      <c r="BD116" s="67">
        <f t="shared" si="47"/>
        <v>0.79700875700792373</v>
      </c>
      <c r="BE116" s="66">
        <f t="shared" si="149"/>
        <v>1342.7998018558903</v>
      </c>
      <c r="BF116" s="66">
        <f t="shared" si="48"/>
        <v>347.12970482776359</v>
      </c>
      <c r="BG116" s="66">
        <f t="shared" si="49"/>
        <v>1.5799833020850209</v>
      </c>
      <c r="BH116" s="66">
        <f t="shared" si="50"/>
        <v>0.80478415383210999</v>
      </c>
      <c r="BI116" s="66">
        <f t="shared" si="51"/>
        <v>-0.12044221737021388</v>
      </c>
      <c r="BJ116" s="66">
        <f t="shared" si="52"/>
        <v>-0.22688961984978695</v>
      </c>
      <c r="BK116" s="67">
        <f t="shared" si="53"/>
        <v>0.88652831180265801</v>
      </c>
      <c r="BL116" s="67">
        <f t="shared" si="54"/>
        <v>0.79700875138072813</v>
      </c>
      <c r="BM116" s="66">
        <f t="shared" si="150"/>
        <v>1342.7998055062087</v>
      </c>
      <c r="BN116" s="66">
        <f t="shared" si="55"/>
        <v>347.12970491729646</v>
      </c>
      <c r="BO116" s="66">
        <f t="shared" si="56"/>
        <v>1.579983301898618</v>
      </c>
      <c r="BP116" s="66">
        <f t="shared" si="57"/>
        <v>0.80478415387719093</v>
      </c>
      <c r="BQ116" s="66">
        <f t="shared" si="58"/>
        <v>-0.12044221733706434</v>
      </c>
      <c r="BR116" s="66">
        <f t="shared" si="59"/>
        <v>-0.22688961976957012</v>
      </c>
      <c r="BS116" s="67">
        <f t="shared" si="60"/>
        <v>0.88652831183204595</v>
      </c>
      <c r="BT116" s="67">
        <f t="shared" si="61"/>
        <v>0.79700875144466166</v>
      </c>
      <c r="BU116" s="66">
        <f t="shared" si="151"/>
        <v>1342.7998054647376</v>
      </c>
      <c r="BV116" s="66">
        <f t="shared" si="62"/>
        <v>347.12970491627931</v>
      </c>
      <c r="BW116" s="66">
        <f t="shared" si="63"/>
        <v>1.5799833019007354</v>
      </c>
      <c r="BX116" s="66">
        <f t="shared" si="64"/>
        <v>0.80478415387667879</v>
      </c>
      <c r="BY116" s="66">
        <f t="shared" si="65"/>
        <v>-0.12044221733744079</v>
      </c>
      <c r="BZ116" s="66">
        <f t="shared" si="66"/>
        <v>-0.2268896197704815</v>
      </c>
      <c r="CA116" s="67">
        <f t="shared" si="67"/>
        <v>0.88652831183171221</v>
      </c>
      <c r="CB116" s="67">
        <f t="shared" si="68"/>
        <v>0.79700875144393524</v>
      </c>
      <c r="CC116" s="66">
        <f t="shared" si="152"/>
        <v>1342.799805465208</v>
      </c>
      <c r="CD116" s="66">
        <f t="shared" si="69"/>
        <v>347.12970491629085</v>
      </c>
      <c r="CE116" s="66">
        <f t="shared" si="70"/>
        <v>1.5799833019007117</v>
      </c>
      <c r="CF116" s="66">
        <f t="shared" si="71"/>
        <v>0.80478415387668456</v>
      </c>
      <c r="CG116" s="66">
        <f t="shared" si="72"/>
        <v>-0.12044221733743618</v>
      </c>
      <c r="CH116" s="66">
        <f t="shared" si="73"/>
        <v>-0.22688961977047156</v>
      </c>
      <c r="CI116" s="67">
        <f t="shared" si="74"/>
        <v>0.88652831183171632</v>
      </c>
      <c r="CJ116" s="67">
        <f t="shared" si="75"/>
        <v>0.79700875144394323</v>
      </c>
      <c r="CK116" s="66">
        <f t="shared" si="153"/>
        <v>1342.7998054652019</v>
      </c>
      <c r="CL116" s="66">
        <f t="shared" si="76"/>
        <v>347.12970491629068</v>
      </c>
      <c r="CM116" s="66">
        <f t="shared" si="77"/>
        <v>1.5799833019007119</v>
      </c>
      <c r="CN116" s="66">
        <f t="shared" si="78"/>
        <v>0.80478415387668445</v>
      </c>
      <c r="CO116" s="66">
        <f t="shared" si="79"/>
        <v>-0.12044221733743629</v>
      </c>
      <c r="CP116" s="66">
        <f t="shared" si="80"/>
        <v>-0.2268896197704719</v>
      </c>
      <c r="CQ116" s="67">
        <f t="shared" si="81"/>
        <v>0.88652831183171621</v>
      </c>
      <c r="CR116" s="67">
        <f t="shared" si="82"/>
        <v>0.7970087514439429</v>
      </c>
      <c r="CS116" s="66">
        <f t="shared" si="154"/>
        <v>1342.799805465203</v>
      </c>
      <c r="CT116" s="66">
        <f t="shared" si="83"/>
        <v>347.12970491629068</v>
      </c>
      <c r="CU116" s="66">
        <f t="shared" si="84"/>
        <v>1.5799833019007119</v>
      </c>
      <c r="CV116" s="66">
        <f t="shared" si="85"/>
        <v>0.80478415387668445</v>
      </c>
      <c r="CW116" s="66">
        <f t="shared" si="86"/>
        <v>-0.12044221733743629</v>
      </c>
      <c r="CX116" s="66">
        <f t="shared" si="87"/>
        <v>-0.2268896197704719</v>
      </c>
      <c r="CY116" s="67">
        <f t="shared" si="88"/>
        <v>0.88652831183171621</v>
      </c>
      <c r="CZ116" s="67">
        <f t="shared" si="89"/>
        <v>0.7970087514439429</v>
      </c>
      <c r="DA116" s="66">
        <f t="shared" si="155"/>
        <v>1342.799805465203</v>
      </c>
      <c r="DB116" s="66">
        <f t="shared" si="90"/>
        <v>347.12970491629068</v>
      </c>
      <c r="DC116" s="66">
        <f t="shared" si="91"/>
        <v>1.5799833019007119</v>
      </c>
      <c r="DD116" s="66">
        <f t="shared" si="92"/>
        <v>0.80478415387668445</v>
      </c>
      <c r="DE116" s="66">
        <f t="shared" si="93"/>
        <v>-0.12044221733743629</v>
      </c>
      <c r="DF116" s="66">
        <f t="shared" si="94"/>
        <v>-0.2268896197704719</v>
      </c>
      <c r="DG116" s="67">
        <f t="shared" si="95"/>
        <v>0.88652831183171621</v>
      </c>
      <c r="DH116" s="67">
        <f t="shared" si="96"/>
        <v>0.7970087514439429</v>
      </c>
      <c r="DI116" s="66">
        <f t="shared" si="156"/>
        <v>1342.799805465203</v>
      </c>
      <c r="DJ116" s="66">
        <f t="shared" si="97"/>
        <v>347.12970491629068</v>
      </c>
      <c r="DK116" s="66">
        <f t="shared" si="98"/>
        <v>1.5799833019007119</v>
      </c>
      <c r="DL116" s="66">
        <f t="shared" si="99"/>
        <v>0.80478415387668445</v>
      </c>
      <c r="DM116" s="66">
        <f t="shared" si="100"/>
        <v>-0.12044221733743629</v>
      </c>
      <c r="DN116" s="66">
        <f t="shared" si="101"/>
        <v>-0.2268896197704719</v>
      </c>
      <c r="DO116" s="67">
        <f t="shared" si="102"/>
        <v>0.88652831183171621</v>
      </c>
      <c r="DP116" s="67">
        <f t="shared" si="103"/>
        <v>0.7970087514439429</v>
      </c>
      <c r="DQ116" s="66">
        <f t="shared" si="157"/>
        <v>1342.799805465203</v>
      </c>
      <c r="DR116" s="66">
        <f t="shared" si="104"/>
        <v>347.12970491629068</v>
      </c>
      <c r="DS116" s="66">
        <f t="shared" si="105"/>
        <v>1.5799833019007119</v>
      </c>
      <c r="DT116" s="66">
        <f t="shared" si="106"/>
        <v>0.80478415387668445</v>
      </c>
      <c r="DU116" s="66">
        <f t="shared" si="107"/>
        <v>-0.12044221733743629</v>
      </c>
      <c r="DV116" s="66">
        <f t="shared" si="108"/>
        <v>-0.2268896197704719</v>
      </c>
      <c r="DW116" s="67">
        <f t="shared" si="109"/>
        <v>0.88652831183171621</v>
      </c>
      <c r="DX116" s="67">
        <f t="shared" si="110"/>
        <v>0.7970087514439429</v>
      </c>
      <c r="DY116" s="66">
        <f t="shared" si="158"/>
        <v>1342.799805465203</v>
      </c>
      <c r="DZ116" s="66">
        <f t="shared" si="111"/>
        <v>347.12970491629068</v>
      </c>
      <c r="EA116" s="66">
        <f t="shared" si="112"/>
        <v>1.5799833019007119</v>
      </c>
      <c r="EB116" s="66">
        <f t="shared" si="113"/>
        <v>0.80478415387668445</v>
      </c>
      <c r="EC116" s="66">
        <f t="shared" si="114"/>
        <v>-0.12044221733743629</v>
      </c>
      <c r="ED116" s="66">
        <f t="shared" si="115"/>
        <v>-0.2268896197704719</v>
      </c>
      <c r="EE116" s="67">
        <f t="shared" si="116"/>
        <v>0.88652831183171621</v>
      </c>
      <c r="EF116" s="67">
        <f t="shared" si="117"/>
        <v>0.7970087514439429</v>
      </c>
      <c r="EG116" s="66">
        <f t="shared" si="159"/>
        <v>1342.799805465203</v>
      </c>
      <c r="EH116" s="66">
        <f t="shared" si="118"/>
        <v>347.12970491629068</v>
      </c>
      <c r="EI116" s="66">
        <f t="shared" si="119"/>
        <v>1.5799833019007119</v>
      </c>
      <c r="EJ116" s="66">
        <f t="shared" si="120"/>
        <v>0.80478415387668445</v>
      </c>
      <c r="EK116" s="66">
        <f t="shared" si="121"/>
        <v>-0.12044221733743629</v>
      </c>
      <c r="EL116" s="66">
        <f t="shared" si="122"/>
        <v>-0.2268896197704719</v>
      </c>
      <c r="EM116" s="67">
        <f t="shared" si="123"/>
        <v>0.88652831183171621</v>
      </c>
      <c r="EN116" s="67">
        <f t="shared" si="124"/>
        <v>0.7970087514439429</v>
      </c>
      <c r="EO116" s="66">
        <f t="shared" si="160"/>
        <v>1342.799805465203</v>
      </c>
      <c r="EP116" s="66">
        <f t="shared" si="125"/>
        <v>347.12970491629068</v>
      </c>
      <c r="EQ116" s="66">
        <f t="shared" si="126"/>
        <v>1.5799833019007119</v>
      </c>
      <c r="ER116" s="66">
        <f t="shared" si="127"/>
        <v>0.80478415387668445</v>
      </c>
      <c r="ES116" s="66">
        <f t="shared" si="128"/>
        <v>-0.12044221733743629</v>
      </c>
      <c r="ET116" s="66">
        <f t="shared" si="129"/>
        <v>-0.2268896197704719</v>
      </c>
      <c r="EU116" s="67">
        <f t="shared" si="130"/>
        <v>0.88652831183171621</v>
      </c>
      <c r="EV116" s="67">
        <f t="shared" si="131"/>
        <v>0.7970087514439429</v>
      </c>
      <c r="EW116" s="66">
        <f t="shared" si="161"/>
        <v>0.61216912329101936</v>
      </c>
      <c r="EX116" s="66">
        <f t="shared" si="132"/>
        <v>73.9797049162907</v>
      </c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</row>
    <row r="117" spans="19:166" x14ac:dyDescent="0.25">
      <c r="S117" s="50">
        <v>0.55000000000000004</v>
      </c>
      <c r="T117" s="66">
        <f t="shared" si="25"/>
        <v>0.54269449715370011</v>
      </c>
      <c r="U117" s="66">
        <f t="shared" si="26"/>
        <v>0.45730550284629978</v>
      </c>
      <c r="V117" s="66">
        <f t="shared" si="27"/>
        <v>0.54269449715370011</v>
      </c>
      <c r="W117" s="66">
        <f t="shared" si="28"/>
        <v>0.45730550284629978</v>
      </c>
      <c r="X117" s="66">
        <f t="shared" si="29"/>
        <v>0.5225508317929759</v>
      </c>
      <c r="Y117" s="66">
        <f t="shared" si="30"/>
        <v>0.47744916820702399</v>
      </c>
      <c r="Z117" s="56">
        <f t="shared" si="145"/>
        <v>341.94399401601595</v>
      </c>
      <c r="AA117" s="66">
        <f t="shared" si="31"/>
        <v>1.5909815301134254</v>
      </c>
      <c r="AB117" s="66">
        <f t="shared" si="32"/>
        <v>0.80213784887505102</v>
      </c>
      <c r="AC117" s="66">
        <f t="shared" si="143"/>
        <v>-0.1164030725102807</v>
      </c>
      <c r="AD117" s="66">
        <f t="shared" si="144"/>
        <v>-0.23879568355422026</v>
      </c>
      <c r="AE117" s="67">
        <f t="shared" si="35"/>
        <v>0.89011636954077611</v>
      </c>
      <c r="AF117" s="67">
        <f t="shared" si="36"/>
        <v>0.78757578061932765</v>
      </c>
      <c r="AG117" s="66">
        <f t="shared" si="146"/>
        <v>1340.0198268320423</v>
      </c>
      <c r="AH117" s="66">
        <f t="shared" si="37"/>
        <v>347.06146351036017</v>
      </c>
      <c r="AI117" s="66">
        <f t="shared" si="38"/>
        <v>1.5801254114678753</v>
      </c>
      <c r="AJ117" s="66">
        <f t="shared" si="39"/>
        <v>0.80474978748918446</v>
      </c>
      <c r="AK117" s="66">
        <f t="shared" si="133"/>
        <v>-0.11458358563063789</v>
      </c>
      <c r="AL117" s="66">
        <f t="shared" si="134"/>
        <v>-0.23399831093068763</v>
      </c>
      <c r="AM117" s="67">
        <f t="shared" si="135"/>
        <v>0.89173739887010306</v>
      </c>
      <c r="AN117" s="67">
        <f t="shared" si="136"/>
        <v>0.79136315256167089</v>
      </c>
      <c r="AO117" s="66">
        <f t="shared" si="147"/>
        <v>1337.5876459140381</v>
      </c>
      <c r="AP117" s="66">
        <f t="shared" si="40"/>
        <v>347.00166805266673</v>
      </c>
      <c r="AQ117" s="66">
        <f t="shared" si="41"/>
        <v>1.5802499891974182</v>
      </c>
      <c r="AR117" s="66">
        <f t="shared" si="42"/>
        <v>0.80471966457900213</v>
      </c>
      <c r="AS117" s="66">
        <f t="shared" si="137"/>
        <v>-0.11460454474675391</v>
      </c>
      <c r="AT117" s="66">
        <f t="shared" si="138"/>
        <v>-0.2340533509418537</v>
      </c>
      <c r="AU117" s="67">
        <f t="shared" si="139"/>
        <v>0.8917187090382771</v>
      </c>
      <c r="AV117" s="67">
        <f t="shared" si="140"/>
        <v>0.79131959712357436</v>
      </c>
      <c r="AW117" s="66">
        <f t="shared" si="148"/>
        <v>1337.6150602829148</v>
      </c>
      <c r="AX117" s="66">
        <f t="shared" si="43"/>
        <v>347.00234251567377</v>
      </c>
      <c r="AY117" s="66">
        <f t="shared" si="44"/>
        <v>1.5802485837284383</v>
      </c>
      <c r="AZ117" s="66">
        <f t="shared" si="45"/>
        <v>0.80472000440203961</v>
      </c>
      <c r="BA117" s="66">
        <f t="shared" si="141"/>
        <v>-0.1146043082992364</v>
      </c>
      <c r="BB117" s="66">
        <f t="shared" si="142"/>
        <v>-0.23405272998639315</v>
      </c>
      <c r="BC117" s="67">
        <f t="shared" si="46"/>
        <v>0.89171891988297702</v>
      </c>
      <c r="BD117" s="67">
        <f t="shared" si="47"/>
        <v>0.79132008849795188</v>
      </c>
      <c r="BE117" s="66">
        <f t="shared" si="149"/>
        <v>1337.6147509334594</v>
      </c>
      <c r="BF117" s="66">
        <f t="shared" si="48"/>
        <v>347.00233490495333</v>
      </c>
      <c r="BG117" s="66">
        <f t="shared" si="49"/>
        <v>1.5802485995878792</v>
      </c>
      <c r="BH117" s="66">
        <f t="shared" si="50"/>
        <v>0.80472000056744275</v>
      </c>
      <c r="BI117" s="66">
        <f t="shared" si="51"/>
        <v>-0.11460431096733339</v>
      </c>
      <c r="BJ117" s="66">
        <f t="shared" si="52"/>
        <v>-0.23405273699331142</v>
      </c>
      <c r="BK117" s="67">
        <f t="shared" si="53"/>
        <v>0.89171891750378451</v>
      </c>
      <c r="BL117" s="67">
        <f t="shared" si="54"/>
        <v>0.79132008295323664</v>
      </c>
      <c r="BM117" s="66">
        <f t="shared" si="150"/>
        <v>1337.6147544241787</v>
      </c>
      <c r="BN117" s="66">
        <f t="shared" si="55"/>
        <v>347.00233499083322</v>
      </c>
      <c r="BO117" s="66">
        <f t="shared" si="56"/>
        <v>1.5802485994089202</v>
      </c>
      <c r="BP117" s="66">
        <f t="shared" si="57"/>
        <v>0.80472000061071269</v>
      </c>
      <c r="BQ117" s="66">
        <f t="shared" si="58"/>
        <v>-0.11460431093722612</v>
      </c>
      <c r="BR117" s="66">
        <f t="shared" si="59"/>
        <v>-0.23405273691424477</v>
      </c>
      <c r="BS117" s="67">
        <f t="shared" si="60"/>
        <v>0.89171891753063171</v>
      </c>
      <c r="BT117" s="67">
        <f t="shared" si="61"/>
        <v>0.7913200830158037</v>
      </c>
      <c r="BU117" s="66">
        <f t="shared" si="151"/>
        <v>1337.6147543847883</v>
      </c>
      <c r="BV117" s="66">
        <f t="shared" si="62"/>
        <v>347.0023349898641</v>
      </c>
      <c r="BW117" s="66">
        <f t="shared" si="63"/>
        <v>1.5802485994109396</v>
      </c>
      <c r="BX117" s="66">
        <f t="shared" si="64"/>
        <v>0.80472000061022431</v>
      </c>
      <c r="BY117" s="66">
        <f t="shared" si="65"/>
        <v>-0.11460431093756573</v>
      </c>
      <c r="BZ117" s="66">
        <f t="shared" si="66"/>
        <v>-0.23405273691513723</v>
      </c>
      <c r="CA117" s="67">
        <f t="shared" si="67"/>
        <v>0.89171891753032884</v>
      </c>
      <c r="CB117" s="67">
        <f t="shared" si="68"/>
        <v>0.79132008301509749</v>
      </c>
      <c r="CC117" s="66">
        <f t="shared" si="152"/>
        <v>1337.6147543852337</v>
      </c>
      <c r="CD117" s="66">
        <f t="shared" si="69"/>
        <v>347.00233498987507</v>
      </c>
      <c r="CE117" s="66">
        <f t="shared" si="70"/>
        <v>1.5802485994109168</v>
      </c>
      <c r="CF117" s="66">
        <f t="shared" si="71"/>
        <v>0.80472000061022986</v>
      </c>
      <c r="CG117" s="66">
        <f t="shared" si="72"/>
        <v>-0.11460431093756238</v>
      </c>
      <c r="CH117" s="66">
        <f t="shared" si="73"/>
        <v>-0.23405273691512685</v>
      </c>
      <c r="CI117" s="67">
        <f t="shared" si="74"/>
        <v>0.89171891753033183</v>
      </c>
      <c r="CJ117" s="67">
        <f t="shared" si="75"/>
        <v>0.7913200830151057</v>
      </c>
      <c r="CK117" s="66">
        <f t="shared" si="153"/>
        <v>1337.6147543852276</v>
      </c>
      <c r="CL117" s="66">
        <f t="shared" si="76"/>
        <v>347.0023349898749</v>
      </c>
      <c r="CM117" s="66">
        <f t="shared" si="77"/>
        <v>1.5802485994109172</v>
      </c>
      <c r="CN117" s="66">
        <f t="shared" si="78"/>
        <v>0.80472000061022986</v>
      </c>
      <c r="CO117" s="66">
        <f t="shared" si="79"/>
        <v>-0.11460431093756238</v>
      </c>
      <c r="CP117" s="66">
        <f t="shared" si="80"/>
        <v>-0.23405273691512729</v>
      </c>
      <c r="CQ117" s="67">
        <f t="shared" si="81"/>
        <v>0.89171891753033183</v>
      </c>
      <c r="CR117" s="67">
        <f t="shared" si="82"/>
        <v>0.79132008301510537</v>
      </c>
      <c r="CS117" s="66">
        <f t="shared" si="154"/>
        <v>1337.6147543852294</v>
      </c>
      <c r="CT117" s="66">
        <f t="shared" si="83"/>
        <v>347.0023349898749</v>
      </c>
      <c r="CU117" s="66">
        <f t="shared" si="84"/>
        <v>1.5802485994109172</v>
      </c>
      <c r="CV117" s="66">
        <f t="shared" si="85"/>
        <v>0.80472000061022986</v>
      </c>
      <c r="CW117" s="66">
        <f t="shared" si="86"/>
        <v>-0.11460431093756238</v>
      </c>
      <c r="CX117" s="66">
        <f t="shared" si="87"/>
        <v>-0.23405273691512729</v>
      </c>
      <c r="CY117" s="67">
        <f t="shared" si="88"/>
        <v>0.89171891753033183</v>
      </c>
      <c r="CZ117" s="67">
        <f t="shared" si="89"/>
        <v>0.79132008301510537</v>
      </c>
      <c r="DA117" s="66">
        <f t="shared" si="155"/>
        <v>1337.6147543852294</v>
      </c>
      <c r="DB117" s="66">
        <f t="shared" si="90"/>
        <v>347.0023349898749</v>
      </c>
      <c r="DC117" s="66">
        <f t="shared" si="91"/>
        <v>1.5802485994109172</v>
      </c>
      <c r="DD117" s="66">
        <f t="shared" si="92"/>
        <v>0.80472000061022986</v>
      </c>
      <c r="DE117" s="66">
        <f t="shared" si="93"/>
        <v>-0.11460431093756238</v>
      </c>
      <c r="DF117" s="66">
        <f t="shared" si="94"/>
        <v>-0.23405273691512729</v>
      </c>
      <c r="DG117" s="67">
        <f t="shared" si="95"/>
        <v>0.89171891753033183</v>
      </c>
      <c r="DH117" s="67">
        <f t="shared" si="96"/>
        <v>0.79132008301510537</v>
      </c>
      <c r="DI117" s="66">
        <f t="shared" si="156"/>
        <v>1337.6147543852294</v>
      </c>
      <c r="DJ117" s="66">
        <f t="shared" si="97"/>
        <v>347.0023349898749</v>
      </c>
      <c r="DK117" s="66">
        <f t="shared" si="98"/>
        <v>1.5802485994109172</v>
      </c>
      <c r="DL117" s="66">
        <f t="shared" si="99"/>
        <v>0.80472000061022986</v>
      </c>
      <c r="DM117" s="66">
        <f t="shared" si="100"/>
        <v>-0.11460431093756238</v>
      </c>
      <c r="DN117" s="66">
        <f t="shared" si="101"/>
        <v>-0.23405273691512729</v>
      </c>
      <c r="DO117" s="67">
        <f t="shared" si="102"/>
        <v>0.89171891753033183</v>
      </c>
      <c r="DP117" s="67">
        <f t="shared" si="103"/>
        <v>0.79132008301510537</v>
      </c>
      <c r="DQ117" s="66">
        <f t="shared" si="157"/>
        <v>1337.6147543852294</v>
      </c>
      <c r="DR117" s="66">
        <f t="shared" si="104"/>
        <v>347.0023349898749</v>
      </c>
      <c r="DS117" s="66">
        <f t="shared" si="105"/>
        <v>1.5802485994109172</v>
      </c>
      <c r="DT117" s="66">
        <f t="shared" si="106"/>
        <v>0.80472000061022986</v>
      </c>
      <c r="DU117" s="66">
        <f t="shared" si="107"/>
        <v>-0.11460431093756238</v>
      </c>
      <c r="DV117" s="66">
        <f t="shared" si="108"/>
        <v>-0.23405273691512729</v>
      </c>
      <c r="DW117" s="67">
        <f t="shared" si="109"/>
        <v>0.89171891753033183</v>
      </c>
      <c r="DX117" s="67">
        <f t="shared" si="110"/>
        <v>0.79132008301510537</v>
      </c>
      <c r="DY117" s="66">
        <f t="shared" si="158"/>
        <v>1337.6147543852294</v>
      </c>
      <c r="DZ117" s="66">
        <f t="shared" si="111"/>
        <v>347.0023349898749</v>
      </c>
      <c r="EA117" s="66">
        <f t="shared" si="112"/>
        <v>1.5802485994109172</v>
      </c>
      <c r="EB117" s="66">
        <f t="shared" si="113"/>
        <v>0.80472000061022986</v>
      </c>
      <c r="EC117" s="66">
        <f t="shared" si="114"/>
        <v>-0.11460431093756238</v>
      </c>
      <c r="ED117" s="66">
        <f t="shared" si="115"/>
        <v>-0.23405273691512729</v>
      </c>
      <c r="EE117" s="67">
        <f t="shared" si="116"/>
        <v>0.89171891753033183</v>
      </c>
      <c r="EF117" s="67">
        <f t="shared" si="117"/>
        <v>0.79132008301510537</v>
      </c>
      <c r="EG117" s="66">
        <f t="shared" si="159"/>
        <v>1337.6147543852294</v>
      </c>
      <c r="EH117" s="66">
        <f t="shared" si="118"/>
        <v>347.0023349898749</v>
      </c>
      <c r="EI117" s="66">
        <f t="shared" si="119"/>
        <v>1.5802485994109172</v>
      </c>
      <c r="EJ117" s="66">
        <f t="shared" si="120"/>
        <v>0.80472000061022986</v>
      </c>
      <c r="EK117" s="66">
        <f t="shared" si="121"/>
        <v>-0.11460431093756238</v>
      </c>
      <c r="EL117" s="66">
        <f t="shared" si="122"/>
        <v>-0.23405273691512729</v>
      </c>
      <c r="EM117" s="67">
        <f t="shared" si="123"/>
        <v>0.89171891753033183</v>
      </c>
      <c r="EN117" s="67">
        <f t="shared" si="124"/>
        <v>0.79132008301510537</v>
      </c>
      <c r="EO117" s="66">
        <f t="shared" si="160"/>
        <v>1337.6147543852294</v>
      </c>
      <c r="EP117" s="66">
        <f t="shared" si="125"/>
        <v>347.0023349898749</v>
      </c>
      <c r="EQ117" s="66">
        <f t="shared" si="126"/>
        <v>1.5802485994109172</v>
      </c>
      <c r="ER117" s="66">
        <f t="shared" si="127"/>
        <v>0.80472000061022986</v>
      </c>
      <c r="ES117" s="66">
        <f t="shared" si="128"/>
        <v>-0.11460431093756238</v>
      </c>
      <c r="ET117" s="66">
        <f t="shared" si="129"/>
        <v>-0.23405273691512729</v>
      </c>
      <c r="EU117" s="67">
        <f t="shared" si="130"/>
        <v>0.89171891753033183</v>
      </c>
      <c r="EV117" s="67">
        <f t="shared" si="131"/>
        <v>0.79132008301510537</v>
      </c>
      <c r="EW117" s="66">
        <f t="shared" si="161"/>
        <v>0.62473451730209095</v>
      </c>
      <c r="EX117" s="66">
        <f t="shared" si="132"/>
        <v>73.852334989874919</v>
      </c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</row>
    <row r="118" spans="19:166" x14ac:dyDescent="0.25">
      <c r="S118" s="50">
        <v>0.56000000000000005</v>
      </c>
      <c r="T118" s="66">
        <f t="shared" si="25"/>
        <v>0.55272481862662393</v>
      </c>
      <c r="U118" s="66">
        <f t="shared" si="26"/>
        <v>0.44727518137337607</v>
      </c>
      <c r="V118" s="66">
        <f t="shared" si="27"/>
        <v>0.55272481862662393</v>
      </c>
      <c r="W118" s="66">
        <f t="shared" si="28"/>
        <v>0.44727518137337607</v>
      </c>
      <c r="X118" s="66">
        <f t="shared" si="29"/>
        <v>0.5326424870466322</v>
      </c>
      <c r="Y118" s="66">
        <f t="shared" si="30"/>
        <v>0.46735751295336786</v>
      </c>
      <c r="Z118" s="56">
        <f t="shared" si="145"/>
        <v>341.88383598872832</v>
      </c>
      <c r="AA118" s="66">
        <f t="shared" si="31"/>
        <v>1.5911115304315704</v>
      </c>
      <c r="AB118" s="66">
        <f t="shared" si="32"/>
        <v>0.80210673066778015</v>
      </c>
      <c r="AC118" s="66">
        <f t="shared" si="143"/>
        <v>-0.11062165375776459</v>
      </c>
      <c r="AD118" s="66">
        <f t="shared" si="144"/>
        <v>-0.2460905183149773</v>
      </c>
      <c r="AE118" s="67">
        <f t="shared" si="35"/>
        <v>0.89527740970319503</v>
      </c>
      <c r="AF118" s="67">
        <f t="shared" si="36"/>
        <v>0.78185144984650246</v>
      </c>
      <c r="AG118" s="66">
        <f t="shared" si="146"/>
        <v>1334.6101774949789</v>
      </c>
      <c r="AH118" s="66">
        <f t="shared" si="37"/>
        <v>346.92834981794044</v>
      </c>
      <c r="AI118" s="66">
        <f t="shared" si="38"/>
        <v>1.5804028122740639</v>
      </c>
      <c r="AJ118" s="66">
        <f t="shared" si="39"/>
        <v>0.8046827167234385</v>
      </c>
      <c r="AK118" s="66">
        <f t="shared" si="133"/>
        <v>-0.10892550011780289</v>
      </c>
      <c r="AL118" s="66">
        <f t="shared" si="134"/>
        <v>-0.24123556813758795</v>
      </c>
      <c r="AM118" s="67">
        <f t="shared" si="135"/>
        <v>0.89679722629729453</v>
      </c>
      <c r="AN118" s="67">
        <f t="shared" si="136"/>
        <v>0.78565652894236437</v>
      </c>
      <c r="AO118" s="66">
        <f t="shared" si="147"/>
        <v>1332.2432900877927</v>
      </c>
      <c r="AP118" s="66">
        <f t="shared" si="40"/>
        <v>346.86997467962482</v>
      </c>
      <c r="AQ118" s="66">
        <f t="shared" si="41"/>
        <v>1.580524545025856</v>
      </c>
      <c r="AR118" s="66">
        <f t="shared" si="42"/>
        <v>0.80465328930923963</v>
      </c>
      <c r="AS118" s="66">
        <f t="shared" si="137"/>
        <v>-0.10894485561736422</v>
      </c>
      <c r="AT118" s="66">
        <f t="shared" si="138"/>
        <v>-0.24129074975994874</v>
      </c>
      <c r="AU118" s="67">
        <f t="shared" si="139"/>
        <v>0.89677986850695923</v>
      </c>
      <c r="AV118" s="67">
        <f t="shared" si="140"/>
        <v>0.78561317633662353</v>
      </c>
      <c r="AW118" s="66">
        <f t="shared" si="148"/>
        <v>1332.2697382907893</v>
      </c>
      <c r="AX118" s="66">
        <f t="shared" si="43"/>
        <v>346.8706274299106</v>
      </c>
      <c r="AY118" s="66">
        <f t="shared" si="44"/>
        <v>1.5805231835329268</v>
      </c>
      <c r="AZ118" s="66">
        <f t="shared" si="45"/>
        <v>0.80465361841513505</v>
      </c>
      <c r="BA118" s="66">
        <f t="shared" si="141"/>
        <v>-0.10894463914955085</v>
      </c>
      <c r="BB118" s="66">
        <f t="shared" si="142"/>
        <v>-0.24129013259231863</v>
      </c>
      <c r="BC118" s="67">
        <f t="shared" si="46"/>
        <v>0.89678006263095744</v>
      </c>
      <c r="BD118" s="67">
        <f t="shared" si="47"/>
        <v>0.78561366119179543</v>
      </c>
      <c r="BE118" s="66">
        <f t="shared" si="149"/>
        <v>1332.2694424284477</v>
      </c>
      <c r="BF118" s="66">
        <f t="shared" si="48"/>
        <v>346.87062012798788</v>
      </c>
      <c r="BG118" s="66">
        <f t="shared" si="49"/>
        <v>1.5805231987630899</v>
      </c>
      <c r="BH118" s="66">
        <f t="shared" si="50"/>
        <v>0.80465361473363251</v>
      </c>
      <c r="BI118" s="66">
        <f t="shared" si="51"/>
        <v>-0.10894464157104122</v>
      </c>
      <c r="BJ118" s="66">
        <f t="shared" si="52"/>
        <v>-0.24129013949618322</v>
      </c>
      <c r="BK118" s="67">
        <f t="shared" si="53"/>
        <v>0.89678006045941316</v>
      </c>
      <c r="BL118" s="67">
        <f t="shared" si="54"/>
        <v>0.78561365576802511</v>
      </c>
      <c r="BM118" s="66">
        <f t="shared" si="150"/>
        <v>1332.2694457380646</v>
      </c>
      <c r="BN118" s="66">
        <f t="shared" si="55"/>
        <v>346.87062020966977</v>
      </c>
      <c r="BO118" s="66">
        <f t="shared" si="56"/>
        <v>1.5805231985927199</v>
      </c>
      <c r="BP118" s="66">
        <f t="shared" si="57"/>
        <v>0.80465361477481512</v>
      </c>
      <c r="BQ118" s="66">
        <f t="shared" si="58"/>
        <v>-0.10894464154395331</v>
      </c>
      <c r="BR118" s="66">
        <f t="shared" si="59"/>
        <v>-0.24129013941895477</v>
      </c>
      <c r="BS118" s="67">
        <f t="shared" si="60"/>
        <v>0.89678006048370507</v>
      </c>
      <c r="BT118" s="67">
        <f t="shared" si="61"/>
        <v>0.7856136558286968</v>
      </c>
      <c r="BU118" s="66">
        <f t="shared" si="151"/>
        <v>1332.2694457010425</v>
      </c>
      <c r="BV118" s="66">
        <f t="shared" si="62"/>
        <v>346.87062020875601</v>
      </c>
      <c r="BW118" s="66">
        <f t="shared" si="63"/>
        <v>1.5805231985946258</v>
      </c>
      <c r="BX118" s="66">
        <f t="shared" si="64"/>
        <v>0.80465361477435449</v>
      </c>
      <c r="BY118" s="66">
        <f t="shared" si="65"/>
        <v>-0.10894464154425651</v>
      </c>
      <c r="BZ118" s="66">
        <f t="shared" si="66"/>
        <v>-0.24129013941981858</v>
      </c>
      <c r="CA118" s="67">
        <f t="shared" si="67"/>
        <v>0.89678006048343317</v>
      </c>
      <c r="CB118" s="67">
        <f t="shared" si="68"/>
        <v>0.78561365582801823</v>
      </c>
      <c r="CC118" s="66">
        <f t="shared" si="152"/>
        <v>1332.2694457014561</v>
      </c>
      <c r="CD118" s="66">
        <f t="shared" si="69"/>
        <v>346.87062020876618</v>
      </c>
      <c r="CE118" s="66">
        <f t="shared" si="70"/>
        <v>1.5805231985946044</v>
      </c>
      <c r="CF118" s="66">
        <f t="shared" si="71"/>
        <v>0.80465361477435959</v>
      </c>
      <c r="CG118" s="66">
        <f t="shared" si="72"/>
        <v>-0.10894464154425304</v>
      </c>
      <c r="CH118" s="66">
        <f t="shared" si="73"/>
        <v>-0.24129013941980848</v>
      </c>
      <c r="CI118" s="67">
        <f t="shared" si="74"/>
        <v>0.89678006048343628</v>
      </c>
      <c r="CJ118" s="67">
        <f t="shared" si="75"/>
        <v>0.78561365582802611</v>
      </c>
      <c r="CK118" s="66">
        <f t="shared" si="153"/>
        <v>1332.269445701452</v>
      </c>
      <c r="CL118" s="66">
        <f t="shared" si="76"/>
        <v>346.87062020876607</v>
      </c>
      <c r="CM118" s="66">
        <f t="shared" si="77"/>
        <v>1.5805231985946049</v>
      </c>
      <c r="CN118" s="66">
        <f t="shared" si="78"/>
        <v>0.80465361477435948</v>
      </c>
      <c r="CO118" s="66">
        <f t="shared" si="79"/>
        <v>-0.10894464154425315</v>
      </c>
      <c r="CP118" s="66">
        <f t="shared" si="80"/>
        <v>-0.2412901394198092</v>
      </c>
      <c r="CQ118" s="67">
        <f t="shared" si="81"/>
        <v>0.89678006048343617</v>
      </c>
      <c r="CR118" s="67">
        <f t="shared" si="82"/>
        <v>0.78561365582802556</v>
      </c>
      <c r="CS118" s="66">
        <f t="shared" si="154"/>
        <v>1332.2694457014525</v>
      </c>
      <c r="CT118" s="66">
        <f t="shared" si="83"/>
        <v>346.87062020876613</v>
      </c>
      <c r="CU118" s="66">
        <f t="shared" si="84"/>
        <v>1.5805231985946047</v>
      </c>
      <c r="CV118" s="66">
        <f t="shared" si="85"/>
        <v>0.80465361477435959</v>
      </c>
      <c r="CW118" s="66">
        <f t="shared" si="86"/>
        <v>-0.10894464154425304</v>
      </c>
      <c r="CX118" s="66">
        <f t="shared" si="87"/>
        <v>-0.24129013941980892</v>
      </c>
      <c r="CY118" s="67">
        <f t="shared" si="88"/>
        <v>0.89678006048343628</v>
      </c>
      <c r="CZ118" s="67">
        <f t="shared" si="89"/>
        <v>0.78561365582802578</v>
      </c>
      <c r="DA118" s="66">
        <f t="shared" si="155"/>
        <v>1332.2694457014516</v>
      </c>
      <c r="DB118" s="66">
        <f t="shared" si="90"/>
        <v>346.87062020876607</v>
      </c>
      <c r="DC118" s="66">
        <f t="shared" si="91"/>
        <v>1.5805231985946049</v>
      </c>
      <c r="DD118" s="66">
        <f t="shared" si="92"/>
        <v>0.80465361477435948</v>
      </c>
      <c r="DE118" s="66">
        <f t="shared" si="93"/>
        <v>-0.10894464154425315</v>
      </c>
      <c r="DF118" s="66">
        <f t="shared" si="94"/>
        <v>-0.2412901394198092</v>
      </c>
      <c r="DG118" s="67">
        <f t="shared" si="95"/>
        <v>0.89678006048343617</v>
      </c>
      <c r="DH118" s="67">
        <f t="shared" si="96"/>
        <v>0.78561365582802556</v>
      </c>
      <c r="DI118" s="66">
        <f t="shared" si="156"/>
        <v>1332.2694457014525</v>
      </c>
      <c r="DJ118" s="66">
        <f t="shared" si="97"/>
        <v>346.87062020876613</v>
      </c>
      <c r="DK118" s="66">
        <f t="shared" si="98"/>
        <v>1.5805231985946047</v>
      </c>
      <c r="DL118" s="66">
        <f t="shared" si="99"/>
        <v>0.80465361477435959</v>
      </c>
      <c r="DM118" s="66">
        <f t="shared" si="100"/>
        <v>-0.10894464154425304</v>
      </c>
      <c r="DN118" s="66">
        <f t="shared" si="101"/>
        <v>-0.24129013941980892</v>
      </c>
      <c r="DO118" s="67">
        <f t="shared" si="102"/>
        <v>0.89678006048343628</v>
      </c>
      <c r="DP118" s="67">
        <f t="shared" si="103"/>
        <v>0.78561365582802578</v>
      </c>
      <c r="DQ118" s="66">
        <f t="shared" si="157"/>
        <v>1332.2694457014516</v>
      </c>
      <c r="DR118" s="66">
        <f t="shared" si="104"/>
        <v>346.87062020876607</v>
      </c>
      <c r="DS118" s="66">
        <f t="shared" si="105"/>
        <v>1.5805231985946049</v>
      </c>
      <c r="DT118" s="66">
        <f t="shared" si="106"/>
        <v>0.80465361477435948</v>
      </c>
      <c r="DU118" s="66">
        <f t="shared" si="107"/>
        <v>-0.10894464154425315</v>
      </c>
      <c r="DV118" s="66">
        <f t="shared" si="108"/>
        <v>-0.2412901394198092</v>
      </c>
      <c r="DW118" s="67">
        <f t="shared" si="109"/>
        <v>0.89678006048343617</v>
      </c>
      <c r="DX118" s="67">
        <f t="shared" si="110"/>
        <v>0.78561365582802556</v>
      </c>
      <c r="DY118" s="66">
        <f t="shared" si="158"/>
        <v>1332.2694457014525</v>
      </c>
      <c r="DZ118" s="66">
        <f t="shared" si="111"/>
        <v>346.87062020876613</v>
      </c>
      <c r="EA118" s="66">
        <f t="shared" si="112"/>
        <v>1.5805231985946047</v>
      </c>
      <c r="EB118" s="66">
        <f t="shared" si="113"/>
        <v>0.80465361477435959</v>
      </c>
      <c r="EC118" s="66">
        <f t="shared" si="114"/>
        <v>-0.10894464154425304</v>
      </c>
      <c r="ED118" s="66">
        <f t="shared" si="115"/>
        <v>-0.24129013941980892</v>
      </c>
      <c r="EE118" s="67">
        <f t="shared" si="116"/>
        <v>0.89678006048343628</v>
      </c>
      <c r="EF118" s="67">
        <f t="shared" si="117"/>
        <v>0.78561365582802578</v>
      </c>
      <c r="EG118" s="66">
        <f t="shared" si="159"/>
        <v>1332.2694457014516</v>
      </c>
      <c r="EH118" s="66">
        <f t="shared" si="118"/>
        <v>346.87062020876607</v>
      </c>
      <c r="EI118" s="66">
        <f t="shared" si="119"/>
        <v>1.5805231985946049</v>
      </c>
      <c r="EJ118" s="66">
        <f t="shared" si="120"/>
        <v>0.80465361477435948</v>
      </c>
      <c r="EK118" s="66">
        <f t="shared" si="121"/>
        <v>-0.10894464154425315</v>
      </c>
      <c r="EL118" s="66">
        <f t="shared" si="122"/>
        <v>-0.2412901394198092</v>
      </c>
      <c r="EM118" s="67">
        <f t="shared" si="123"/>
        <v>0.89678006048343617</v>
      </c>
      <c r="EN118" s="67">
        <f t="shared" si="124"/>
        <v>0.78561365582802556</v>
      </c>
      <c r="EO118" s="66">
        <f t="shared" si="160"/>
        <v>1332.2694457014525</v>
      </c>
      <c r="EP118" s="66">
        <f t="shared" si="125"/>
        <v>346.87062020876613</v>
      </c>
      <c r="EQ118" s="66">
        <f t="shared" si="126"/>
        <v>1.5805231985946047</v>
      </c>
      <c r="ER118" s="66">
        <f t="shared" si="127"/>
        <v>0.80465361477435959</v>
      </c>
      <c r="ES118" s="66">
        <f t="shared" si="128"/>
        <v>-0.10894464154425304</v>
      </c>
      <c r="ET118" s="66">
        <f t="shared" si="129"/>
        <v>-0.24129013941980892</v>
      </c>
      <c r="EU118" s="67">
        <f t="shared" si="130"/>
        <v>0.89678006048343628</v>
      </c>
      <c r="EV118" s="67">
        <f t="shared" si="131"/>
        <v>0.78561365582802578</v>
      </c>
      <c r="EW118" s="66">
        <f t="shared" si="161"/>
        <v>0.63714726017232626</v>
      </c>
      <c r="EX118" s="66">
        <f t="shared" si="132"/>
        <v>73.72062020876615</v>
      </c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</row>
    <row r="119" spans="19:166" x14ac:dyDescent="0.25">
      <c r="S119" s="50">
        <v>0.56999999999999995</v>
      </c>
      <c r="T119" s="66">
        <f t="shared" si="25"/>
        <v>0.56276106493396905</v>
      </c>
      <c r="U119" s="66">
        <f t="shared" si="26"/>
        <v>0.43723893506603106</v>
      </c>
      <c r="V119" s="66">
        <f t="shared" si="27"/>
        <v>0.56276106493396905</v>
      </c>
      <c r="W119" s="66">
        <f t="shared" si="28"/>
        <v>0.43723893506603106</v>
      </c>
      <c r="X119" s="66">
        <f t="shared" si="29"/>
        <v>0.54275657650981846</v>
      </c>
      <c r="Y119" s="66">
        <f t="shared" si="30"/>
        <v>0.45724342349018166</v>
      </c>
      <c r="Z119" s="56">
        <f t="shared" si="145"/>
        <v>341.82367796144069</v>
      </c>
      <c r="AA119" s="66">
        <f t="shared" si="31"/>
        <v>1.591241587135626</v>
      </c>
      <c r="AB119" s="66">
        <f t="shared" si="32"/>
        <v>0.80207560271527567</v>
      </c>
      <c r="AC119" s="66">
        <f t="shared" si="143"/>
        <v>-0.10502051884371427</v>
      </c>
      <c r="AD119" s="66">
        <f t="shared" si="144"/>
        <v>-0.25345094875369223</v>
      </c>
      <c r="AE119" s="67">
        <f t="shared" si="35"/>
        <v>0.90030604915762191</v>
      </c>
      <c r="AF119" s="67">
        <f t="shared" si="36"/>
        <v>0.77611781353750842</v>
      </c>
      <c r="AG119" s="66">
        <f t="shared" si="146"/>
        <v>1329.0441081283502</v>
      </c>
      <c r="AH119" s="66">
        <f t="shared" si="37"/>
        <v>346.79094234493658</v>
      </c>
      <c r="AI119" s="66">
        <f t="shared" si="38"/>
        <v>1.5806894355701167</v>
      </c>
      <c r="AJ119" s="66">
        <f t="shared" si="39"/>
        <v>0.80461343435280952</v>
      </c>
      <c r="AK119" s="66">
        <f t="shared" si="133"/>
        <v>-0.10344261003484304</v>
      </c>
      <c r="AL119" s="66">
        <f t="shared" si="134"/>
        <v>-0.24854591735030851</v>
      </c>
      <c r="AM119" s="67">
        <f t="shared" si="135"/>
        <v>0.90172777138229554</v>
      </c>
      <c r="AN119" s="67">
        <f t="shared" si="136"/>
        <v>0.77993404750803552</v>
      </c>
      <c r="AO119" s="66">
        <f t="shared" si="147"/>
        <v>1326.7476068429003</v>
      </c>
      <c r="AP119" s="66">
        <f t="shared" si="40"/>
        <v>346.73411721577514</v>
      </c>
      <c r="AQ119" s="66">
        <f t="shared" si="41"/>
        <v>1.5808080507988307</v>
      </c>
      <c r="AR119" s="66">
        <f t="shared" si="42"/>
        <v>0.80458476818766578</v>
      </c>
      <c r="AS119" s="66">
        <f t="shared" si="137"/>
        <v>-0.10346041573503292</v>
      </c>
      <c r="AT119" s="66">
        <f t="shared" si="138"/>
        <v>-0.24860105020246415</v>
      </c>
      <c r="AU119" s="67">
        <f t="shared" si="139"/>
        <v>0.90171171563088781</v>
      </c>
      <c r="AV119" s="67">
        <f t="shared" si="140"/>
        <v>0.77989104870483728</v>
      </c>
      <c r="AW119" s="66">
        <f t="shared" si="148"/>
        <v>1326.7730011495914</v>
      </c>
      <c r="AX119" s="66">
        <f t="shared" si="43"/>
        <v>346.73474600200228</v>
      </c>
      <c r="AY119" s="66">
        <f t="shared" si="44"/>
        <v>1.5808067380261361</v>
      </c>
      <c r="AZ119" s="66">
        <f t="shared" si="45"/>
        <v>0.8045850854327623</v>
      </c>
      <c r="BA119" s="66">
        <f t="shared" si="141"/>
        <v>-0.10346021867921953</v>
      </c>
      <c r="BB119" s="66">
        <f t="shared" si="142"/>
        <v>-0.24860044001971304</v>
      </c>
      <c r="BC119" s="67">
        <f t="shared" si="46"/>
        <v>0.90171189331844093</v>
      </c>
      <c r="BD119" s="67">
        <f t="shared" si="47"/>
        <v>0.77989152458104816</v>
      </c>
      <c r="BE119" s="66">
        <f t="shared" si="149"/>
        <v>1326.7727200460024</v>
      </c>
      <c r="BF119" s="66">
        <f t="shared" si="48"/>
        <v>346.73473904167258</v>
      </c>
      <c r="BG119" s="66">
        <f t="shared" si="49"/>
        <v>1.5808067525578009</v>
      </c>
      <c r="BH119" s="66">
        <f t="shared" si="50"/>
        <v>0.80458508192103306</v>
      </c>
      <c r="BI119" s="66">
        <f t="shared" si="51"/>
        <v>-0.10346022086051904</v>
      </c>
      <c r="BJ119" s="66">
        <f t="shared" si="52"/>
        <v>-0.24860044677409737</v>
      </c>
      <c r="BK119" s="67">
        <f t="shared" si="53"/>
        <v>0.90171189135153718</v>
      </c>
      <c r="BL119" s="67">
        <f t="shared" si="54"/>
        <v>0.77989151931336109</v>
      </c>
      <c r="BM119" s="66">
        <f t="shared" si="150"/>
        <v>1326.7727231576555</v>
      </c>
      <c r="BN119" s="66">
        <f t="shared" si="55"/>
        <v>346.7347391187194</v>
      </c>
      <c r="BO119" s="66">
        <f t="shared" si="56"/>
        <v>1.5808067523969438</v>
      </c>
      <c r="BP119" s="66">
        <f t="shared" si="57"/>
        <v>0.80458508195990597</v>
      </c>
      <c r="BQ119" s="66">
        <f t="shared" si="58"/>
        <v>-0.10346022083637341</v>
      </c>
      <c r="BR119" s="66">
        <f t="shared" si="59"/>
        <v>-0.24860044669933001</v>
      </c>
      <c r="BS119" s="67">
        <f t="shared" si="60"/>
        <v>0.90171189137330965</v>
      </c>
      <c r="BT119" s="67">
        <f t="shared" si="61"/>
        <v>0.77989151937167145</v>
      </c>
      <c r="BU119" s="66">
        <f t="shared" si="151"/>
        <v>1326.7727231232113</v>
      </c>
      <c r="BV119" s="66">
        <f t="shared" si="62"/>
        <v>346.73473911786652</v>
      </c>
      <c r="BW119" s="66">
        <f t="shared" si="63"/>
        <v>1.5808067523987244</v>
      </c>
      <c r="BX119" s="66">
        <f t="shared" si="64"/>
        <v>0.80458508195947565</v>
      </c>
      <c r="BY119" s="66">
        <f t="shared" si="65"/>
        <v>-0.10346022083664047</v>
      </c>
      <c r="BZ119" s="66">
        <f t="shared" si="66"/>
        <v>-0.2486004467001578</v>
      </c>
      <c r="CA119" s="67">
        <f t="shared" si="67"/>
        <v>0.90171189137306884</v>
      </c>
      <c r="CB119" s="67">
        <f t="shared" si="68"/>
        <v>0.77989151937102597</v>
      </c>
      <c r="CC119" s="66">
        <f t="shared" si="152"/>
        <v>1326.7727231235929</v>
      </c>
      <c r="CD119" s="66">
        <f t="shared" si="69"/>
        <v>346.73473911787602</v>
      </c>
      <c r="CE119" s="66">
        <f t="shared" si="70"/>
        <v>1.5808067523987046</v>
      </c>
      <c r="CF119" s="66">
        <f t="shared" si="71"/>
        <v>0.80458508195948042</v>
      </c>
      <c r="CG119" s="66">
        <f t="shared" si="72"/>
        <v>-0.103460220836638</v>
      </c>
      <c r="CH119" s="66">
        <f t="shared" si="73"/>
        <v>-0.24860044670014841</v>
      </c>
      <c r="CI119" s="67">
        <f t="shared" si="74"/>
        <v>0.90171189137307106</v>
      </c>
      <c r="CJ119" s="67">
        <f t="shared" si="75"/>
        <v>0.77989151937103329</v>
      </c>
      <c r="CK119" s="66">
        <f t="shared" si="153"/>
        <v>1326.7727231235895</v>
      </c>
      <c r="CL119" s="66">
        <f t="shared" si="76"/>
        <v>346.73473911787596</v>
      </c>
      <c r="CM119" s="66">
        <f t="shared" si="77"/>
        <v>1.5808067523987048</v>
      </c>
      <c r="CN119" s="66">
        <f t="shared" si="78"/>
        <v>0.80458508195948042</v>
      </c>
      <c r="CO119" s="66">
        <f t="shared" si="79"/>
        <v>-0.10346022083663822</v>
      </c>
      <c r="CP119" s="66">
        <f t="shared" si="80"/>
        <v>-0.24860044670014814</v>
      </c>
      <c r="CQ119" s="67">
        <f t="shared" si="81"/>
        <v>0.90171189137307084</v>
      </c>
      <c r="CR119" s="67">
        <f t="shared" si="82"/>
        <v>0.7798915193710334</v>
      </c>
      <c r="CS119" s="66">
        <f t="shared" si="154"/>
        <v>1326.7727231235888</v>
      </c>
      <c r="CT119" s="66">
        <f t="shared" si="83"/>
        <v>346.7347391178759</v>
      </c>
      <c r="CU119" s="66">
        <f t="shared" si="84"/>
        <v>1.5808067523987048</v>
      </c>
      <c r="CV119" s="66">
        <f t="shared" si="85"/>
        <v>0.80458508195948031</v>
      </c>
      <c r="CW119" s="66">
        <f t="shared" si="86"/>
        <v>-0.10346022083663797</v>
      </c>
      <c r="CX119" s="66">
        <f t="shared" si="87"/>
        <v>-0.24860044670014814</v>
      </c>
      <c r="CY119" s="67">
        <f t="shared" si="88"/>
        <v>0.90171189137307106</v>
      </c>
      <c r="CZ119" s="67">
        <f t="shared" si="89"/>
        <v>0.7798915193710334</v>
      </c>
      <c r="DA119" s="66">
        <f t="shared" si="155"/>
        <v>1326.7727231235885</v>
      </c>
      <c r="DB119" s="66">
        <f t="shared" si="90"/>
        <v>346.7347391178759</v>
      </c>
      <c r="DC119" s="66">
        <f t="shared" si="91"/>
        <v>1.5808067523987048</v>
      </c>
      <c r="DD119" s="66">
        <f t="shared" si="92"/>
        <v>0.80458508195948031</v>
      </c>
      <c r="DE119" s="66">
        <f t="shared" si="93"/>
        <v>-0.10346022083663797</v>
      </c>
      <c r="DF119" s="66">
        <f t="shared" si="94"/>
        <v>-0.24860044670014814</v>
      </c>
      <c r="DG119" s="67">
        <f t="shared" si="95"/>
        <v>0.90171189137307106</v>
      </c>
      <c r="DH119" s="67">
        <f t="shared" si="96"/>
        <v>0.7798915193710334</v>
      </c>
      <c r="DI119" s="66">
        <f t="shared" si="156"/>
        <v>1326.7727231235885</v>
      </c>
      <c r="DJ119" s="66">
        <f t="shared" si="97"/>
        <v>346.7347391178759</v>
      </c>
      <c r="DK119" s="66">
        <f t="shared" si="98"/>
        <v>1.5808067523987048</v>
      </c>
      <c r="DL119" s="66">
        <f t="shared" si="99"/>
        <v>0.80458508195948031</v>
      </c>
      <c r="DM119" s="66">
        <f t="shared" si="100"/>
        <v>-0.10346022083663797</v>
      </c>
      <c r="DN119" s="66">
        <f t="shared" si="101"/>
        <v>-0.24860044670014814</v>
      </c>
      <c r="DO119" s="67">
        <f t="shared" si="102"/>
        <v>0.90171189137307106</v>
      </c>
      <c r="DP119" s="67">
        <f t="shared" si="103"/>
        <v>0.7798915193710334</v>
      </c>
      <c r="DQ119" s="66">
        <f t="shared" si="157"/>
        <v>1326.7727231235885</v>
      </c>
      <c r="DR119" s="66">
        <f t="shared" si="104"/>
        <v>346.7347391178759</v>
      </c>
      <c r="DS119" s="66">
        <f t="shared" si="105"/>
        <v>1.5808067523987048</v>
      </c>
      <c r="DT119" s="66">
        <f t="shared" si="106"/>
        <v>0.80458508195948031</v>
      </c>
      <c r="DU119" s="66">
        <f t="shared" si="107"/>
        <v>-0.10346022083663797</v>
      </c>
      <c r="DV119" s="66">
        <f t="shared" si="108"/>
        <v>-0.24860044670014814</v>
      </c>
      <c r="DW119" s="67">
        <f t="shared" si="109"/>
        <v>0.90171189137307106</v>
      </c>
      <c r="DX119" s="67">
        <f t="shared" si="110"/>
        <v>0.7798915193710334</v>
      </c>
      <c r="DY119" s="66">
        <f t="shared" si="158"/>
        <v>1326.7727231235885</v>
      </c>
      <c r="DZ119" s="66">
        <f t="shared" si="111"/>
        <v>346.7347391178759</v>
      </c>
      <c r="EA119" s="66">
        <f t="shared" si="112"/>
        <v>1.5808067523987048</v>
      </c>
      <c r="EB119" s="66">
        <f t="shared" si="113"/>
        <v>0.80458508195948031</v>
      </c>
      <c r="EC119" s="66">
        <f t="shared" si="114"/>
        <v>-0.10346022083663797</v>
      </c>
      <c r="ED119" s="66">
        <f t="shared" si="115"/>
        <v>-0.24860044670014814</v>
      </c>
      <c r="EE119" s="67">
        <f t="shared" si="116"/>
        <v>0.90171189137307106</v>
      </c>
      <c r="EF119" s="67">
        <f t="shared" si="117"/>
        <v>0.7798915193710334</v>
      </c>
      <c r="EG119" s="66">
        <f t="shared" si="159"/>
        <v>1326.7727231235885</v>
      </c>
      <c r="EH119" s="66">
        <f t="shared" si="118"/>
        <v>346.7347391178759</v>
      </c>
      <c r="EI119" s="66">
        <f t="shared" si="119"/>
        <v>1.5808067523987048</v>
      </c>
      <c r="EJ119" s="66">
        <f t="shared" si="120"/>
        <v>0.80458508195948031</v>
      </c>
      <c r="EK119" s="66">
        <f t="shared" si="121"/>
        <v>-0.10346022083663797</v>
      </c>
      <c r="EL119" s="66">
        <f t="shared" si="122"/>
        <v>-0.24860044670014814</v>
      </c>
      <c r="EM119" s="67">
        <f t="shared" si="123"/>
        <v>0.90171189137307106</v>
      </c>
      <c r="EN119" s="67">
        <f t="shared" si="124"/>
        <v>0.7798915193710334</v>
      </c>
      <c r="EO119" s="66">
        <f t="shared" si="160"/>
        <v>1326.7727231235885</v>
      </c>
      <c r="EP119" s="66">
        <f t="shared" si="125"/>
        <v>346.7347391178759</v>
      </c>
      <c r="EQ119" s="66">
        <f t="shared" si="126"/>
        <v>1.5808067523987048</v>
      </c>
      <c r="ER119" s="66">
        <f t="shared" si="127"/>
        <v>0.80458508195948031</v>
      </c>
      <c r="ES119" s="66">
        <f t="shared" si="128"/>
        <v>-0.10346022083663797</v>
      </c>
      <c r="ET119" s="66">
        <f t="shared" si="129"/>
        <v>-0.24860044670014814</v>
      </c>
      <c r="EU119" s="67">
        <f t="shared" si="130"/>
        <v>0.90171189137307106</v>
      </c>
      <c r="EV119" s="67">
        <f t="shared" si="131"/>
        <v>0.7798915193710334</v>
      </c>
      <c r="EW119" s="66">
        <f t="shared" si="161"/>
        <v>0.64940102340317196</v>
      </c>
      <c r="EX119" s="66">
        <f t="shared" si="132"/>
        <v>73.584739117875927</v>
      </c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</row>
    <row r="120" spans="19:166" x14ac:dyDescent="0.25">
      <c r="S120" s="50">
        <v>0.57999999999999996</v>
      </c>
      <c r="T120" s="66">
        <f t="shared" si="25"/>
        <v>0.57280324132691818</v>
      </c>
      <c r="U120" s="66">
        <f t="shared" si="26"/>
        <v>0.42719675867308193</v>
      </c>
      <c r="V120" s="66">
        <f t="shared" si="27"/>
        <v>0.57280324132691818</v>
      </c>
      <c r="W120" s="66">
        <f t="shared" si="28"/>
        <v>0.42719675867308193</v>
      </c>
      <c r="X120" s="66">
        <f t="shared" si="29"/>
        <v>0.5528931750741839</v>
      </c>
      <c r="Y120" s="66">
        <f t="shared" si="30"/>
        <v>0.44710682492581616</v>
      </c>
      <c r="Z120" s="56">
        <f t="shared" si="145"/>
        <v>341.76351993415301</v>
      </c>
      <c r="AA120" s="66">
        <f t="shared" si="31"/>
        <v>1.5913717002618499</v>
      </c>
      <c r="AB120" s="66">
        <f t="shared" si="32"/>
        <v>0.80204446501298232</v>
      </c>
      <c r="AC120" s="66">
        <f t="shared" si="143"/>
        <v>-9.9596779732675111E-2</v>
      </c>
      <c r="AD120" s="66">
        <f t="shared" si="144"/>
        <v>-0.26087542222211485</v>
      </c>
      <c r="AE120" s="67">
        <f t="shared" si="35"/>
        <v>0.90520234038864555</v>
      </c>
      <c r="AF120" s="67">
        <f t="shared" si="36"/>
        <v>0.77037688547787497</v>
      </c>
      <c r="AG120" s="66">
        <f t="shared" si="146"/>
        <v>1323.3310681430769</v>
      </c>
      <c r="AH120" s="66">
        <f t="shared" si="37"/>
        <v>346.64943392667493</v>
      </c>
      <c r="AI120" s="66">
        <f t="shared" si="38"/>
        <v>1.580984905078499</v>
      </c>
      <c r="AJ120" s="66">
        <f t="shared" si="39"/>
        <v>0.80454203307387595</v>
      </c>
      <c r="AK120" s="66">
        <f t="shared" si="133"/>
        <v>-9.8131993639053589E-2</v>
      </c>
      <c r="AL120" s="66">
        <f t="shared" si="134"/>
        <v>-0.2559279842745566</v>
      </c>
      <c r="AM120" s="67">
        <f t="shared" si="135"/>
        <v>0.90652923976338706</v>
      </c>
      <c r="AN120" s="67">
        <f t="shared" si="136"/>
        <v>0.77419772119522789</v>
      </c>
      <c r="AO120" s="66">
        <f t="shared" si="147"/>
        <v>1321.1094134313294</v>
      </c>
      <c r="AP120" s="66">
        <f t="shared" si="40"/>
        <v>346.59427480804192</v>
      </c>
      <c r="AQ120" s="66">
        <f t="shared" si="41"/>
        <v>1.5811001576137405</v>
      </c>
      <c r="AR120" s="66">
        <f t="shared" si="42"/>
        <v>0.80451418721566981</v>
      </c>
      <c r="AS120" s="66">
        <f t="shared" si="137"/>
        <v>-9.814831012982933E-2</v>
      </c>
      <c r="AT120" s="66">
        <f t="shared" si="138"/>
        <v>-0.25598288106435779</v>
      </c>
      <c r="AU120" s="67">
        <f t="shared" si="139"/>
        <v>0.9065144485080795</v>
      </c>
      <c r="AV120" s="67">
        <f t="shared" si="140"/>
        <v>0.77415522139222492</v>
      </c>
      <c r="AW120" s="66">
        <f t="shared" si="148"/>
        <v>1321.1336810664013</v>
      </c>
      <c r="AX120" s="66">
        <f t="shared" si="43"/>
        <v>346.59487771857954</v>
      </c>
      <c r="AY120" s="66">
        <f t="shared" si="44"/>
        <v>1.5810988976151616</v>
      </c>
      <c r="AZ120" s="66">
        <f t="shared" si="45"/>
        <v>0.80451449162438726</v>
      </c>
      <c r="BA120" s="66">
        <f t="shared" si="141"/>
        <v>-9.8148131757446022E-2</v>
      </c>
      <c r="BB120" s="66">
        <f t="shared" si="142"/>
        <v>-0.25598228090500796</v>
      </c>
      <c r="BC120" s="67">
        <f t="shared" si="46"/>
        <v>0.9065146102052366</v>
      </c>
      <c r="BD120" s="67">
        <f t="shared" si="47"/>
        <v>0.77415568600885865</v>
      </c>
      <c r="BE120" s="66">
        <f t="shared" si="149"/>
        <v>1321.1334157137576</v>
      </c>
      <c r="BF120" s="66">
        <f t="shared" si="48"/>
        <v>346.59487112614647</v>
      </c>
      <c r="BG120" s="66">
        <f t="shared" si="49"/>
        <v>1.5810989113923943</v>
      </c>
      <c r="BH120" s="66">
        <f t="shared" si="50"/>
        <v>0.80451448829588179</v>
      </c>
      <c r="BI120" s="66">
        <f t="shared" si="51"/>
        <v>-9.8148133707828378E-2</v>
      </c>
      <c r="BJ120" s="66">
        <f t="shared" si="52"/>
        <v>-0.25598228746734453</v>
      </c>
      <c r="BK120" s="67">
        <f t="shared" si="53"/>
        <v>0.90651460843718645</v>
      </c>
      <c r="BL120" s="67">
        <f t="shared" si="54"/>
        <v>0.77415568092858855</v>
      </c>
      <c r="BM120" s="66">
        <f t="shared" si="150"/>
        <v>1321.1334186152039</v>
      </c>
      <c r="BN120" s="66">
        <f t="shared" si="55"/>
        <v>346.59487119823018</v>
      </c>
      <c r="BO120" s="66">
        <f t="shared" si="56"/>
        <v>1.5810989112417497</v>
      </c>
      <c r="BP120" s="66">
        <f t="shared" si="57"/>
        <v>0.80451448833227668</v>
      </c>
      <c r="BQ120" s="66">
        <f t="shared" si="58"/>
        <v>-9.8148133686502159E-2</v>
      </c>
      <c r="BR120" s="66">
        <f t="shared" si="59"/>
        <v>-0.25598228739558998</v>
      </c>
      <c r="BS120" s="67">
        <f t="shared" si="60"/>
        <v>0.90651460845651899</v>
      </c>
      <c r="BT120" s="67">
        <f t="shared" si="61"/>
        <v>0.77415568098413767</v>
      </c>
      <c r="BU120" s="66">
        <f t="shared" si="151"/>
        <v>1321.1334185834785</v>
      </c>
      <c r="BV120" s="66">
        <f t="shared" si="62"/>
        <v>346.59487119744199</v>
      </c>
      <c r="BW120" s="66">
        <f t="shared" si="63"/>
        <v>1.5810989112433971</v>
      </c>
      <c r="BX120" s="66">
        <f t="shared" si="64"/>
        <v>0.80451448833187877</v>
      </c>
      <c r="BY120" s="66">
        <f t="shared" si="65"/>
        <v>-9.8148133686735417E-2</v>
      </c>
      <c r="BZ120" s="66">
        <f t="shared" si="66"/>
        <v>-0.25598228739637452</v>
      </c>
      <c r="CA120" s="67">
        <f t="shared" si="67"/>
        <v>0.9065146084563076</v>
      </c>
      <c r="CB120" s="67">
        <f t="shared" si="68"/>
        <v>0.77415568098353038</v>
      </c>
      <c r="CC120" s="66">
        <f t="shared" si="152"/>
        <v>1321.133418583825</v>
      </c>
      <c r="CD120" s="66">
        <f t="shared" si="69"/>
        <v>346.59487119745057</v>
      </c>
      <c r="CE120" s="66">
        <f t="shared" si="70"/>
        <v>1.5810989112433789</v>
      </c>
      <c r="CF120" s="66">
        <f t="shared" si="71"/>
        <v>0.8045144883318831</v>
      </c>
      <c r="CG120" s="66">
        <f t="shared" si="72"/>
        <v>-9.8148133686733002E-2</v>
      </c>
      <c r="CH120" s="66">
        <f t="shared" si="73"/>
        <v>-0.25598228739636564</v>
      </c>
      <c r="CI120" s="67">
        <f t="shared" si="74"/>
        <v>0.90651460845630982</v>
      </c>
      <c r="CJ120" s="67">
        <f t="shared" si="75"/>
        <v>0.77415568098353726</v>
      </c>
      <c r="CK120" s="66">
        <f t="shared" si="153"/>
        <v>1321.133418583822</v>
      </c>
      <c r="CL120" s="66">
        <f t="shared" si="76"/>
        <v>346.59487119745057</v>
      </c>
      <c r="CM120" s="66">
        <f t="shared" si="77"/>
        <v>1.5810989112433789</v>
      </c>
      <c r="CN120" s="66">
        <f t="shared" si="78"/>
        <v>0.8045144883318831</v>
      </c>
      <c r="CO120" s="66">
        <f t="shared" si="79"/>
        <v>-9.8148133686733002E-2</v>
      </c>
      <c r="CP120" s="66">
        <f t="shared" si="80"/>
        <v>-0.25598228739636564</v>
      </c>
      <c r="CQ120" s="67">
        <f t="shared" si="81"/>
        <v>0.90651460845630982</v>
      </c>
      <c r="CR120" s="67">
        <f t="shared" si="82"/>
        <v>0.77415568098353726</v>
      </c>
      <c r="CS120" s="66">
        <f t="shared" si="154"/>
        <v>1321.133418583822</v>
      </c>
      <c r="CT120" s="66">
        <f t="shared" si="83"/>
        <v>346.59487119745057</v>
      </c>
      <c r="CU120" s="66">
        <f t="shared" si="84"/>
        <v>1.5810989112433789</v>
      </c>
      <c r="CV120" s="66">
        <f t="shared" si="85"/>
        <v>0.8045144883318831</v>
      </c>
      <c r="CW120" s="66">
        <f t="shared" si="86"/>
        <v>-9.8148133686733002E-2</v>
      </c>
      <c r="CX120" s="66">
        <f t="shared" si="87"/>
        <v>-0.25598228739636564</v>
      </c>
      <c r="CY120" s="67">
        <f t="shared" si="88"/>
        <v>0.90651460845630982</v>
      </c>
      <c r="CZ120" s="67">
        <f t="shared" si="89"/>
        <v>0.77415568098353726</v>
      </c>
      <c r="DA120" s="66">
        <f t="shared" si="155"/>
        <v>1321.133418583822</v>
      </c>
      <c r="DB120" s="66">
        <f t="shared" si="90"/>
        <v>346.59487119745057</v>
      </c>
      <c r="DC120" s="66">
        <f t="shared" si="91"/>
        <v>1.5810989112433789</v>
      </c>
      <c r="DD120" s="66">
        <f t="shared" si="92"/>
        <v>0.8045144883318831</v>
      </c>
      <c r="DE120" s="66">
        <f t="shared" si="93"/>
        <v>-9.8148133686733002E-2</v>
      </c>
      <c r="DF120" s="66">
        <f t="shared" si="94"/>
        <v>-0.25598228739636564</v>
      </c>
      <c r="DG120" s="67">
        <f t="shared" si="95"/>
        <v>0.90651460845630982</v>
      </c>
      <c r="DH120" s="67">
        <f t="shared" si="96"/>
        <v>0.77415568098353726</v>
      </c>
      <c r="DI120" s="66">
        <f t="shared" si="156"/>
        <v>1321.133418583822</v>
      </c>
      <c r="DJ120" s="66">
        <f t="shared" si="97"/>
        <v>346.59487119745057</v>
      </c>
      <c r="DK120" s="66">
        <f t="shared" si="98"/>
        <v>1.5810989112433789</v>
      </c>
      <c r="DL120" s="66">
        <f t="shared" si="99"/>
        <v>0.8045144883318831</v>
      </c>
      <c r="DM120" s="66">
        <f t="shared" si="100"/>
        <v>-9.8148133686733002E-2</v>
      </c>
      <c r="DN120" s="66">
        <f t="shared" si="101"/>
        <v>-0.25598228739636564</v>
      </c>
      <c r="DO120" s="67">
        <f t="shared" si="102"/>
        <v>0.90651460845630982</v>
      </c>
      <c r="DP120" s="67">
        <f t="shared" si="103"/>
        <v>0.77415568098353726</v>
      </c>
      <c r="DQ120" s="66">
        <f t="shared" si="157"/>
        <v>1321.133418583822</v>
      </c>
      <c r="DR120" s="66">
        <f t="shared" si="104"/>
        <v>346.59487119745057</v>
      </c>
      <c r="DS120" s="66">
        <f t="shared" si="105"/>
        <v>1.5810989112433789</v>
      </c>
      <c r="DT120" s="66">
        <f t="shared" si="106"/>
        <v>0.8045144883318831</v>
      </c>
      <c r="DU120" s="66">
        <f t="shared" si="107"/>
        <v>-9.8148133686733002E-2</v>
      </c>
      <c r="DV120" s="66">
        <f t="shared" si="108"/>
        <v>-0.25598228739636564</v>
      </c>
      <c r="DW120" s="67">
        <f t="shared" si="109"/>
        <v>0.90651460845630982</v>
      </c>
      <c r="DX120" s="67">
        <f t="shared" si="110"/>
        <v>0.77415568098353726</v>
      </c>
      <c r="DY120" s="66">
        <f t="shared" si="158"/>
        <v>1321.133418583822</v>
      </c>
      <c r="DZ120" s="66">
        <f t="shared" si="111"/>
        <v>346.59487119745057</v>
      </c>
      <c r="EA120" s="66">
        <f t="shared" si="112"/>
        <v>1.5810989112433789</v>
      </c>
      <c r="EB120" s="66">
        <f t="shared" si="113"/>
        <v>0.8045144883318831</v>
      </c>
      <c r="EC120" s="66">
        <f t="shared" si="114"/>
        <v>-9.8148133686733002E-2</v>
      </c>
      <c r="ED120" s="66">
        <f t="shared" si="115"/>
        <v>-0.25598228739636564</v>
      </c>
      <c r="EE120" s="67">
        <f t="shared" si="116"/>
        <v>0.90651460845630982</v>
      </c>
      <c r="EF120" s="67">
        <f t="shared" si="117"/>
        <v>0.77415568098353726</v>
      </c>
      <c r="EG120" s="66">
        <f t="shared" si="159"/>
        <v>1321.133418583822</v>
      </c>
      <c r="EH120" s="66">
        <f t="shared" si="118"/>
        <v>346.59487119745057</v>
      </c>
      <c r="EI120" s="66">
        <f t="shared" si="119"/>
        <v>1.5810989112433789</v>
      </c>
      <c r="EJ120" s="66">
        <f t="shared" si="120"/>
        <v>0.8045144883318831</v>
      </c>
      <c r="EK120" s="66">
        <f t="shared" si="121"/>
        <v>-9.8148133686733002E-2</v>
      </c>
      <c r="EL120" s="66">
        <f t="shared" si="122"/>
        <v>-0.25598228739636564</v>
      </c>
      <c r="EM120" s="67">
        <f t="shared" si="123"/>
        <v>0.90651460845630982</v>
      </c>
      <c r="EN120" s="67">
        <f t="shared" si="124"/>
        <v>0.77415568098353726</v>
      </c>
      <c r="EO120" s="66">
        <f t="shared" si="160"/>
        <v>1321.133418583822</v>
      </c>
      <c r="EP120" s="66">
        <f t="shared" si="125"/>
        <v>346.59487119745057</v>
      </c>
      <c r="EQ120" s="66">
        <f t="shared" si="126"/>
        <v>1.5810989112433789</v>
      </c>
      <c r="ER120" s="66">
        <f t="shared" si="127"/>
        <v>0.8045144883318831</v>
      </c>
      <c r="ES120" s="66">
        <f t="shared" si="128"/>
        <v>-9.8148133686733002E-2</v>
      </c>
      <c r="ET120" s="66">
        <f t="shared" si="129"/>
        <v>-0.25598228739636564</v>
      </c>
      <c r="EU120" s="67">
        <f t="shared" si="130"/>
        <v>0.90651460845630982</v>
      </c>
      <c r="EV120" s="67">
        <f t="shared" si="131"/>
        <v>0.77415568098353726</v>
      </c>
      <c r="EW120" s="66">
        <f t="shared" si="161"/>
        <v>0.66148996579619845</v>
      </c>
      <c r="EX120" s="66">
        <f t="shared" si="132"/>
        <v>73.444871197450595</v>
      </c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</row>
    <row r="121" spans="19:166" x14ac:dyDescent="0.25">
      <c r="S121" s="50">
        <v>0.59</v>
      </c>
      <c r="T121" s="66">
        <f t="shared" si="25"/>
        <v>0.5828513530628614</v>
      </c>
      <c r="U121" s="66">
        <f t="shared" si="26"/>
        <v>0.41714864693713855</v>
      </c>
      <c r="V121" s="66">
        <f t="shared" si="27"/>
        <v>0.5828513530628614</v>
      </c>
      <c r="W121" s="66">
        <f t="shared" si="28"/>
        <v>0.41714864693713855</v>
      </c>
      <c r="X121" s="66">
        <f t="shared" si="29"/>
        <v>0.56305235796509467</v>
      </c>
      <c r="Y121" s="66">
        <f t="shared" si="30"/>
        <v>0.43694764203490538</v>
      </c>
      <c r="Z121" s="56">
        <f t="shared" si="145"/>
        <v>341.70336190686538</v>
      </c>
      <c r="AA121" s="66">
        <f t="shared" si="31"/>
        <v>1.5915018698465315</v>
      </c>
      <c r="AB121" s="66">
        <f t="shared" si="32"/>
        <v>0.8020133175563422</v>
      </c>
      <c r="AC121" s="66">
        <f t="shared" si="143"/>
        <v>-9.4347597516973414E-2</v>
      </c>
      <c r="AD121" s="66">
        <f t="shared" si="144"/>
        <v>-0.26836241432683378</v>
      </c>
      <c r="AE121" s="67">
        <f t="shared" si="35"/>
        <v>0.90996640519851479</v>
      </c>
      <c r="AF121" s="67">
        <f t="shared" si="36"/>
        <v>0.76463061779129682</v>
      </c>
      <c r="AG121" s="66">
        <f t="shared" si="146"/>
        <v>1317.4804652064477</v>
      </c>
      <c r="AH121" s="66">
        <f t="shared" si="37"/>
        <v>346.50401792986764</v>
      </c>
      <c r="AI121" s="66">
        <f t="shared" si="38"/>
        <v>1.5812888426412597</v>
      </c>
      <c r="AJ121" s="66">
        <f t="shared" si="39"/>
        <v>0.8044686059900451</v>
      </c>
      <c r="AK121" s="66">
        <f t="shared" si="133"/>
        <v>-9.2990801053643352E-2</v>
      </c>
      <c r="AL121" s="66">
        <f t="shared" si="134"/>
        <v>-0.26338040189267625</v>
      </c>
      <c r="AM121" s="67">
        <f t="shared" si="135"/>
        <v>0.91120188235482336</v>
      </c>
      <c r="AN121" s="67">
        <f t="shared" si="136"/>
        <v>0.76844952205202033</v>
      </c>
      <c r="AO121" s="66">
        <f t="shared" si="147"/>
        <v>1315.3374907827001</v>
      </c>
      <c r="AP121" s="66">
        <f t="shared" si="40"/>
        <v>346.4506271152265</v>
      </c>
      <c r="AQ121" s="66">
        <f t="shared" si="41"/>
        <v>1.5814005148120664</v>
      </c>
      <c r="AR121" s="66">
        <f t="shared" si="42"/>
        <v>0.80444163277674574</v>
      </c>
      <c r="AS121" s="66">
        <f t="shared" si="137"/>
        <v>-9.3005694394440064E-2</v>
      </c>
      <c r="AT121" s="66">
        <f t="shared" si="138"/>
        <v>-0.2634348797808016</v>
      </c>
      <c r="AU121" s="67">
        <f t="shared" si="139"/>
        <v>0.9111883116157119</v>
      </c>
      <c r="AV121" s="67">
        <f t="shared" si="140"/>
        <v>0.76840765968522495</v>
      </c>
      <c r="AW121" s="66">
        <f t="shared" si="148"/>
        <v>1315.3605737572682</v>
      </c>
      <c r="AX121" s="66">
        <f t="shared" si="43"/>
        <v>346.45120257795628</v>
      </c>
      <c r="AY121" s="66">
        <f t="shared" si="44"/>
        <v>1.5813993109492974</v>
      </c>
      <c r="AZ121" s="66">
        <f t="shared" si="45"/>
        <v>0.80444192354188748</v>
      </c>
      <c r="BA121" s="66">
        <f t="shared" si="141"/>
        <v>-9.3005533846153926E-2</v>
      </c>
      <c r="BB121" s="66">
        <f t="shared" si="142"/>
        <v>-0.26343429249155759</v>
      </c>
      <c r="BC121" s="67">
        <f t="shared" si="46"/>
        <v>0.91118845790544534</v>
      </c>
      <c r="BD121" s="67">
        <f t="shared" si="47"/>
        <v>0.76840811096291106</v>
      </c>
      <c r="BE121" s="66">
        <f t="shared" si="149"/>
        <v>1315.3603248739864</v>
      </c>
      <c r="BF121" s="66">
        <f t="shared" si="48"/>
        <v>346.45119637329356</v>
      </c>
      <c r="BG121" s="66">
        <f t="shared" si="49"/>
        <v>1.5813993239293689</v>
      </c>
      <c r="BH121" s="66">
        <f t="shared" si="50"/>
        <v>0.80444192040685047</v>
      </c>
      <c r="BI121" s="66">
        <f t="shared" si="51"/>
        <v>-9.3005535577189019E-2</v>
      </c>
      <c r="BJ121" s="66">
        <f t="shared" si="52"/>
        <v>-0.26343429882372205</v>
      </c>
      <c r="BK121" s="67">
        <f t="shared" si="53"/>
        <v>0.91118845632814616</v>
      </c>
      <c r="BL121" s="67">
        <f t="shared" si="54"/>
        <v>0.76840810609722454</v>
      </c>
      <c r="BM121" s="66">
        <f t="shared" si="150"/>
        <v>1315.3603275574453</v>
      </c>
      <c r="BN121" s="66">
        <f t="shared" si="55"/>
        <v>346.45119644019223</v>
      </c>
      <c r="BO121" s="66">
        <f t="shared" si="56"/>
        <v>1.5813993237894177</v>
      </c>
      <c r="BP121" s="66">
        <f t="shared" si="57"/>
        <v>0.80444192044065244</v>
      </c>
      <c r="BQ121" s="66">
        <f t="shared" si="58"/>
        <v>-9.3005535558525226E-2</v>
      </c>
      <c r="BR121" s="66">
        <f t="shared" si="59"/>
        <v>-0.26343429875544838</v>
      </c>
      <c r="BS121" s="67">
        <f t="shared" si="60"/>
        <v>0.91118845634515244</v>
      </c>
      <c r="BT121" s="67">
        <f t="shared" si="61"/>
        <v>0.76840810614968658</v>
      </c>
      <c r="BU121" s="66">
        <f t="shared" si="151"/>
        <v>1315.3603275285116</v>
      </c>
      <c r="BV121" s="66">
        <f t="shared" si="62"/>
        <v>346.45119643947089</v>
      </c>
      <c r="BW121" s="66">
        <f t="shared" si="63"/>
        <v>1.5813993237909267</v>
      </c>
      <c r="BX121" s="66">
        <f t="shared" si="64"/>
        <v>0.80444192044028795</v>
      </c>
      <c r="BY121" s="66">
        <f t="shared" si="65"/>
        <v>-9.3005535558726093E-2</v>
      </c>
      <c r="BZ121" s="66">
        <f t="shared" si="66"/>
        <v>-0.26343429875618474</v>
      </c>
      <c r="CA121" s="67">
        <f t="shared" si="67"/>
        <v>0.91118845634496937</v>
      </c>
      <c r="CB121" s="67">
        <f t="shared" si="68"/>
        <v>0.7684081061491207</v>
      </c>
      <c r="CC121" s="66">
        <f t="shared" si="152"/>
        <v>1315.3603275288235</v>
      </c>
      <c r="CD121" s="66">
        <f t="shared" si="69"/>
        <v>346.45119643947874</v>
      </c>
      <c r="CE121" s="66">
        <f t="shared" si="70"/>
        <v>1.5813993237909105</v>
      </c>
      <c r="CF121" s="66">
        <f t="shared" si="71"/>
        <v>0.80444192044029184</v>
      </c>
      <c r="CG121" s="66">
        <f t="shared" si="72"/>
        <v>-9.3005535558724095E-2</v>
      </c>
      <c r="CH121" s="66">
        <f t="shared" si="73"/>
        <v>-0.26343429875617702</v>
      </c>
      <c r="CI121" s="67">
        <f t="shared" si="74"/>
        <v>0.91118845634497125</v>
      </c>
      <c r="CJ121" s="67">
        <f t="shared" si="75"/>
        <v>0.76840810614912669</v>
      </c>
      <c r="CK121" s="66">
        <f t="shared" si="153"/>
        <v>1315.3603275288201</v>
      </c>
      <c r="CL121" s="66">
        <f t="shared" si="76"/>
        <v>346.45119643947862</v>
      </c>
      <c r="CM121" s="66">
        <f t="shared" si="77"/>
        <v>1.5813993237909107</v>
      </c>
      <c r="CN121" s="66">
        <f t="shared" si="78"/>
        <v>0.80444192044029184</v>
      </c>
      <c r="CO121" s="66">
        <f t="shared" si="79"/>
        <v>-9.3005535558724317E-2</v>
      </c>
      <c r="CP121" s="66">
        <f t="shared" si="80"/>
        <v>-0.26343429875617669</v>
      </c>
      <c r="CQ121" s="67">
        <f t="shared" si="81"/>
        <v>0.91118845634497103</v>
      </c>
      <c r="CR121" s="67">
        <f t="shared" si="82"/>
        <v>0.76840810614912691</v>
      </c>
      <c r="CS121" s="66">
        <f t="shared" si="154"/>
        <v>1315.3603275288201</v>
      </c>
      <c r="CT121" s="66">
        <f t="shared" si="83"/>
        <v>346.45119643947862</v>
      </c>
      <c r="CU121" s="66">
        <f t="shared" si="84"/>
        <v>1.5813993237909107</v>
      </c>
      <c r="CV121" s="66">
        <f t="shared" si="85"/>
        <v>0.80444192044029184</v>
      </c>
      <c r="CW121" s="66">
        <f t="shared" si="86"/>
        <v>-9.3005535558724317E-2</v>
      </c>
      <c r="CX121" s="66">
        <f t="shared" si="87"/>
        <v>-0.26343429875617669</v>
      </c>
      <c r="CY121" s="67">
        <f t="shared" si="88"/>
        <v>0.91118845634497103</v>
      </c>
      <c r="CZ121" s="67">
        <f t="shared" si="89"/>
        <v>0.76840810614912691</v>
      </c>
      <c r="DA121" s="66">
        <f t="shared" si="155"/>
        <v>1315.3603275288201</v>
      </c>
      <c r="DB121" s="66">
        <f t="shared" si="90"/>
        <v>346.45119643947862</v>
      </c>
      <c r="DC121" s="66">
        <f t="shared" si="91"/>
        <v>1.5813993237909107</v>
      </c>
      <c r="DD121" s="66">
        <f t="shared" si="92"/>
        <v>0.80444192044029184</v>
      </c>
      <c r="DE121" s="66">
        <f t="shared" si="93"/>
        <v>-9.3005535558724317E-2</v>
      </c>
      <c r="DF121" s="66">
        <f t="shared" si="94"/>
        <v>-0.26343429875617669</v>
      </c>
      <c r="DG121" s="67">
        <f t="shared" si="95"/>
        <v>0.91118845634497103</v>
      </c>
      <c r="DH121" s="67">
        <f t="shared" si="96"/>
        <v>0.76840810614912691</v>
      </c>
      <c r="DI121" s="66">
        <f t="shared" si="156"/>
        <v>1315.3603275288201</v>
      </c>
      <c r="DJ121" s="66">
        <f t="shared" si="97"/>
        <v>346.45119643947862</v>
      </c>
      <c r="DK121" s="66">
        <f t="shared" si="98"/>
        <v>1.5813993237909107</v>
      </c>
      <c r="DL121" s="66">
        <f t="shared" si="99"/>
        <v>0.80444192044029184</v>
      </c>
      <c r="DM121" s="66">
        <f t="shared" si="100"/>
        <v>-9.3005535558724317E-2</v>
      </c>
      <c r="DN121" s="66">
        <f t="shared" si="101"/>
        <v>-0.26343429875617669</v>
      </c>
      <c r="DO121" s="67">
        <f t="shared" si="102"/>
        <v>0.91118845634497103</v>
      </c>
      <c r="DP121" s="67">
        <f t="shared" si="103"/>
        <v>0.76840810614912691</v>
      </c>
      <c r="DQ121" s="66">
        <f t="shared" si="157"/>
        <v>1315.3603275288201</v>
      </c>
      <c r="DR121" s="66">
        <f t="shared" si="104"/>
        <v>346.45119643947862</v>
      </c>
      <c r="DS121" s="66">
        <f t="shared" si="105"/>
        <v>1.5813993237909107</v>
      </c>
      <c r="DT121" s="66">
        <f t="shared" si="106"/>
        <v>0.80444192044029184</v>
      </c>
      <c r="DU121" s="66">
        <f t="shared" si="107"/>
        <v>-9.3005535558724317E-2</v>
      </c>
      <c r="DV121" s="66">
        <f t="shared" si="108"/>
        <v>-0.26343429875617669</v>
      </c>
      <c r="DW121" s="67">
        <f t="shared" si="109"/>
        <v>0.91118845634497103</v>
      </c>
      <c r="DX121" s="67">
        <f t="shared" si="110"/>
        <v>0.76840810614912691</v>
      </c>
      <c r="DY121" s="66">
        <f t="shared" si="158"/>
        <v>1315.3603275288201</v>
      </c>
      <c r="DZ121" s="66">
        <f t="shared" si="111"/>
        <v>346.45119643947862</v>
      </c>
      <c r="EA121" s="66">
        <f t="shared" si="112"/>
        <v>1.5813993237909107</v>
      </c>
      <c r="EB121" s="66">
        <f t="shared" si="113"/>
        <v>0.80444192044029184</v>
      </c>
      <c r="EC121" s="66">
        <f t="shared" si="114"/>
        <v>-9.3005535558724317E-2</v>
      </c>
      <c r="ED121" s="66">
        <f t="shared" si="115"/>
        <v>-0.26343429875617669</v>
      </c>
      <c r="EE121" s="67">
        <f t="shared" si="116"/>
        <v>0.91118845634497103</v>
      </c>
      <c r="EF121" s="67">
        <f t="shared" si="117"/>
        <v>0.76840810614912691</v>
      </c>
      <c r="EG121" s="66">
        <f t="shared" si="159"/>
        <v>1315.3603275288201</v>
      </c>
      <c r="EH121" s="66">
        <f t="shared" si="118"/>
        <v>346.45119643947862</v>
      </c>
      <c r="EI121" s="66">
        <f t="shared" si="119"/>
        <v>1.5813993237909107</v>
      </c>
      <c r="EJ121" s="66">
        <f t="shared" si="120"/>
        <v>0.80444192044029184</v>
      </c>
      <c r="EK121" s="66">
        <f t="shared" si="121"/>
        <v>-9.3005535558724317E-2</v>
      </c>
      <c r="EL121" s="66">
        <f t="shared" si="122"/>
        <v>-0.26343429875617669</v>
      </c>
      <c r="EM121" s="67">
        <f t="shared" si="123"/>
        <v>0.91118845634497103</v>
      </c>
      <c r="EN121" s="67">
        <f t="shared" si="124"/>
        <v>0.76840810614912691</v>
      </c>
      <c r="EO121" s="66">
        <f t="shared" si="160"/>
        <v>1315.3603275288201</v>
      </c>
      <c r="EP121" s="66">
        <f t="shared" si="125"/>
        <v>346.45119643947862</v>
      </c>
      <c r="EQ121" s="66">
        <f t="shared" si="126"/>
        <v>1.5813993237909107</v>
      </c>
      <c r="ER121" s="66">
        <f t="shared" si="127"/>
        <v>0.80444192044029184</v>
      </c>
      <c r="ES121" s="66">
        <f t="shared" si="128"/>
        <v>-9.3005535558724317E-2</v>
      </c>
      <c r="ET121" s="66">
        <f t="shared" si="129"/>
        <v>-0.26343429875617669</v>
      </c>
      <c r="EU121" s="67">
        <f t="shared" si="130"/>
        <v>0.91118845634497103</v>
      </c>
      <c r="EV121" s="67">
        <f t="shared" si="131"/>
        <v>0.76840810614912691</v>
      </c>
      <c r="EW121" s="66">
        <f t="shared" si="161"/>
        <v>0.67340872876808766</v>
      </c>
      <c r="EX121" s="66">
        <f t="shared" si="132"/>
        <v>73.301196439478645</v>
      </c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</row>
    <row r="122" spans="19:166" x14ac:dyDescent="0.25">
      <c r="S122" s="61">
        <v>0.6</v>
      </c>
      <c r="T122" s="61">
        <f t="shared" si="25"/>
        <v>0.59290540540540537</v>
      </c>
      <c r="U122" s="61">
        <f t="shared" si="26"/>
        <v>0.40709459459459463</v>
      </c>
      <c r="V122" s="61">
        <f t="shared" si="27"/>
        <v>0.59290540540540537</v>
      </c>
      <c r="W122" s="61">
        <f t="shared" si="28"/>
        <v>0.40709459459459463</v>
      </c>
      <c r="X122" s="61">
        <f t="shared" si="29"/>
        <v>0.5732342007434944</v>
      </c>
      <c r="Y122" s="61">
        <f t="shared" si="30"/>
        <v>0.42676579925650565</v>
      </c>
      <c r="Z122" s="64">
        <f t="shared" si="145"/>
        <v>341.64320387957775</v>
      </c>
      <c r="AA122" s="61">
        <f t="shared" si="31"/>
        <v>1.5916320959259902</v>
      </c>
      <c r="AB122" s="61">
        <f t="shared" si="32"/>
        <v>0.80198216034079461</v>
      </c>
      <c r="AC122" s="61">
        <f t="shared" si="143"/>
        <v>-8.9270181411850086E-2</v>
      </c>
      <c r="AD122" s="61">
        <f t="shared" si="144"/>
        <v>-0.275910428326617</v>
      </c>
      <c r="AE122" s="65">
        <f t="shared" si="35"/>
        <v>0.91459843269369834</v>
      </c>
      <c r="AF122" s="65">
        <f t="shared" si="36"/>
        <v>0.75888090194933544</v>
      </c>
      <c r="AG122" s="61">
        <f t="shared" si="146"/>
        <v>1311.501637286452</v>
      </c>
      <c r="AH122" s="61">
        <f t="shared" si="37"/>
        <v>346.35488774844447</v>
      </c>
      <c r="AI122" s="61">
        <f t="shared" si="38"/>
        <v>1.5816008691548145</v>
      </c>
      <c r="AJ122" s="61">
        <f t="shared" si="39"/>
        <v>0.80439324637781562</v>
      </c>
      <c r="AK122" s="61">
        <f t="shared" si="133"/>
        <v>-8.8016251645527871E-2</v>
      </c>
      <c r="AL122" s="61">
        <f t="shared" si="134"/>
        <v>-0.27090181001579966</v>
      </c>
      <c r="AM122" s="65">
        <f t="shared" si="135"/>
        <v>0.91574599422310177</v>
      </c>
      <c r="AN122" s="65">
        <f t="shared" si="136"/>
        <v>0.76269138138321557</v>
      </c>
      <c r="AO122" s="61">
        <f t="shared" si="147"/>
        <v>1309.4405604769897</v>
      </c>
      <c r="AP122" s="61">
        <f t="shared" si="40"/>
        <v>346.30335390842458</v>
      </c>
      <c r="AQ122" s="61">
        <f t="shared" si="41"/>
        <v>1.5817087707069504</v>
      </c>
      <c r="AR122" s="61">
        <f t="shared" si="42"/>
        <v>0.80436719145357483</v>
      </c>
      <c r="AS122" s="61">
        <f t="shared" si="137"/>
        <v>-8.8029792140676244E-2</v>
      </c>
      <c r="AT122" s="61">
        <f t="shared" si="138"/>
        <v>-0.27095569189151819</v>
      </c>
      <c r="AU122" s="65">
        <f t="shared" si="139"/>
        <v>0.9157335946528582</v>
      </c>
      <c r="AV122" s="65">
        <f t="shared" si="140"/>
        <v>0.76265028724811679</v>
      </c>
      <c r="AW122" s="61">
        <f t="shared" si="148"/>
        <v>1309.4624152094459</v>
      </c>
      <c r="AX122" s="61">
        <f t="shared" si="43"/>
        <v>346.30390068566464</v>
      </c>
      <c r="AY122" s="61">
        <f t="shared" si="44"/>
        <v>1.5817076256575873</v>
      </c>
      <c r="AZ122" s="61">
        <f t="shared" si="45"/>
        <v>0.80436746793420888</v>
      </c>
      <c r="BA122" s="61">
        <f t="shared" si="141"/>
        <v>-8.8029648455197868E-2</v>
      </c>
      <c r="BB122" s="61">
        <f t="shared" si="142"/>
        <v>-0.27095512009869216</v>
      </c>
      <c r="BC122" s="65">
        <f t="shared" si="46"/>
        <v>0.91573372623048721</v>
      </c>
      <c r="BD122" s="65">
        <f t="shared" si="47"/>
        <v>0.76265072332620443</v>
      </c>
      <c r="BE122" s="61">
        <f t="shared" si="149"/>
        <v>1309.462183251331</v>
      </c>
      <c r="BF122" s="61">
        <f t="shared" si="48"/>
        <v>346.30389488240928</v>
      </c>
      <c r="BG122" s="61">
        <f t="shared" si="49"/>
        <v>1.581707637810619</v>
      </c>
      <c r="BH122" s="61">
        <f t="shared" si="50"/>
        <v>0.80436746499976797</v>
      </c>
      <c r="BI122" s="61">
        <f t="shared" si="51"/>
        <v>-8.8029649980210678E-2</v>
      </c>
      <c r="BJ122" s="61">
        <f t="shared" si="52"/>
        <v>-0.27095512616744089</v>
      </c>
      <c r="BK122" s="65">
        <f t="shared" si="53"/>
        <v>0.91573372483398152</v>
      </c>
      <c r="BL122" s="65">
        <f t="shared" si="54"/>
        <v>0.76265071869786882</v>
      </c>
      <c r="BM122" s="61">
        <f t="shared" si="150"/>
        <v>1309.4621857132254</v>
      </c>
      <c r="BN122" s="61">
        <f t="shared" si="55"/>
        <v>346.30389494400237</v>
      </c>
      <c r="BO122" s="61">
        <f t="shared" si="56"/>
        <v>1.5817076376816321</v>
      </c>
      <c r="BP122" s="61">
        <f t="shared" si="57"/>
        <v>0.80436746503091272</v>
      </c>
      <c r="BQ122" s="61">
        <f t="shared" si="58"/>
        <v>-8.802964996402457E-2</v>
      </c>
      <c r="BR122" s="61">
        <f t="shared" si="59"/>
        <v>-0.2709551261030298</v>
      </c>
      <c r="BS122" s="65">
        <f t="shared" si="60"/>
        <v>0.91573372484880367</v>
      </c>
      <c r="BT122" s="65">
        <f t="shared" si="61"/>
        <v>0.76265071874699197</v>
      </c>
      <c r="BU122" s="61">
        <f t="shared" si="151"/>
        <v>1309.4621856870961</v>
      </c>
      <c r="BV122" s="61">
        <f t="shared" si="62"/>
        <v>346.30389494334861</v>
      </c>
      <c r="BW122" s="61">
        <f t="shared" si="63"/>
        <v>1.5817076376830013</v>
      </c>
      <c r="BX122" s="61">
        <f t="shared" si="64"/>
        <v>0.80436746503058221</v>
      </c>
      <c r="BY122" s="61">
        <f t="shared" si="65"/>
        <v>-8.802964996419671E-2</v>
      </c>
      <c r="BZ122" s="61">
        <f t="shared" si="66"/>
        <v>-0.27095512610371369</v>
      </c>
      <c r="CA122" s="65">
        <f t="shared" si="67"/>
        <v>0.91573372484864612</v>
      </c>
      <c r="CB122" s="65">
        <f t="shared" si="68"/>
        <v>0.7626507187464705</v>
      </c>
      <c r="CC122" s="61">
        <f t="shared" si="152"/>
        <v>1309.4621856873728</v>
      </c>
      <c r="CD122" s="61">
        <f t="shared" si="69"/>
        <v>346.3038949433556</v>
      </c>
      <c r="CE122" s="61">
        <f t="shared" si="70"/>
        <v>1.5817076376829866</v>
      </c>
      <c r="CF122" s="61">
        <f t="shared" si="71"/>
        <v>0.80436746503058576</v>
      </c>
      <c r="CG122" s="61">
        <f t="shared" si="72"/>
        <v>-8.8029649964194906E-2</v>
      </c>
      <c r="CH122" s="61">
        <f t="shared" si="73"/>
        <v>-0.27095512610370637</v>
      </c>
      <c r="CI122" s="65">
        <f t="shared" si="74"/>
        <v>0.91573372484864768</v>
      </c>
      <c r="CJ122" s="65">
        <f t="shared" si="75"/>
        <v>0.76265071874647605</v>
      </c>
      <c r="CK122" s="61">
        <f t="shared" si="153"/>
        <v>1309.4621856873705</v>
      </c>
      <c r="CL122" s="61">
        <f t="shared" si="76"/>
        <v>346.30389494335549</v>
      </c>
      <c r="CM122" s="61">
        <f t="shared" si="77"/>
        <v>1.5817076376829868</v>
      </c>
      <c r="CN122" s="61">
        <f t="shared" si="78"/>
        <v>0.80436746503058565</v>
      </c>
      <c r="CO122" s="61">
        <f t="shared" si="79"/>
        <v>-8.8029649964194795E-2</v>
      </c>
      <c r="CP122" s="61">
        <f t="shared" si="80"/>
        <v>-0.27095512610370687</v>
      </c>
      <c r="CQ122" s="65">
        <f t="shared" si="81"/>
        <v>0.91573372484864779</v>
      </c>
      <c r="CR122" s="65">
        <f t="shared" si="82"/>
        <v>0.76265071874647561</v>
      </c>
      <c r="CS122" s="61">
        <f t="shared" si="154"/>
        <v>1309.4621856873705</v>
      </c>
      <c r="CT122" s="61">
        <f t="shared" si="83"/>
        <v>346.30389494335549</v>
      </c>
      <c r="CU122" s="61">
        <f t="shared" si="84"/>
        <v>1.5817076376829868</v>
      </c>
      <c r="CV122" s="61">
        <f t="shared" si="85"/>
        <v>0.80436746503058565</v>
      </c>
      <c r="CW122" s="61">
        <f t="shared" si="86"/>
        <v>-8.8029649964194795E-2</v>
      </c>
      <c r="CX122" s="61">
        <f t="shared" si="87"/>
        <v>-0.27095512610370687</v>
      </c>
      <c r="CY122" s="65">
        <f t="shared" si="88"/>
        <v>0.91573372484864779</v>
      </c>
      <c r="CZ122" s="65">
        <f t="shared" si="89"/>
        <v>0.76265071874647561</v>
      </c>
      <c r="DA122" s="61">
        <f t="shared" si="155"/>
        <v>1309.4621856873705</v>
      </c>
      <c r="DB122" s="61">
        <f t="shared" si="90"/>
        <v>346.30389494335549</v>
      </c>
      <c r="DC122" s="61">
        <f t="shared" si="91"/>
        <v>1.5817076376829868</v>
      </c>
      <c r="DD122" s="61">
        <f t="shared" si="92"/>
        <v>0.80436746503058565</v>
      </c>
      <c r="DE122" s="61">
        <f t="shared" si="93"/>
        <v>-8.8029649964194795E-2</v>
      </c>
      <c r="DF122" s="61">
        <f t="shared" si="94"/>
        <v>-0.27095512610370687</v>
      </c>
      <c r="DG122" s="65">
        <f t="shared" si="95"/>
        <v>0.91573372484864779</v>
      </c>
      <c r="DH122" s="65">
        <f t="shared" si="96"/>
        <v>0.76265071874647561</v>
      </c>
      <c r="DI122" s="61">
        <f t="shared" si="156"/>
        <v>1309.4621856873705</v>
      </c>
      <c r="DJ122" s="61">
        <f t="shared" si="97"/>
        <v>346.30389494335549</v>
      </c>
      <c r="DK122" s="61">
        <f t="shared" si="98"/>
        <v>1.5817076376829868</v>
      </c>
      <c r="DL122" s="61">
        <f t="shared" si="99"/>
        <v>0.80436746503058565</v>
      </c>
      <c r="DM122" s="61">
        <f t="shared" si="100"/>
        <v>-8.8029649964194795E-2</v>
      </c>
      <c r="DN122" s="61">
        <f t="shared" si="101"/>
        <v>-0.27095512610370687</v>
      </c>
      <c r="DO122" s="65">
        <f t="shared" si="102"/>
        <v>0.91573372484864779</v>
      </c>
      <c r="DP122" s="65">
        <f t="shared" si="103"/>
        <v>0.76265071874647561</v>
      </c>
      <c r="DQ122" s="61">
        <f t="shared" si="157"/>
        <v>1309.4621856873705</v>
      </c>
      <c r="DR122" s="61">
        <f t="shared" si="104"/>
        <v>346.30389494335549</v>
      </c>
      <c r="DS122" s="61">
        <f t="shared" si="105"/>
        <v>1.5817076376829868</v>
      </c>
      <c r="DT122" s="61">
        <f t="shared" si="106"/>
        <v>0.80436746503058565</v>
      </c>
      <c r="DU122" s="61">
        <f t="shared" si="107"/>
        <v>-8.8029649964194795E-2</v>
      </c>
      <c r="DV122" s="61">
        <f t="shared" si="108"/>
        <v>-0.27095512610370687</v>
      </c>
      <c r="DW122" s="65">
        <f t="shared" si="109"/>
        <v>0.91573372484864779</v>
      </c>
      <c r="DX122" s="65">
        <f t="shared" si="110"/>
        <v>0.76265071874647561</v>
      </c>
      <c r="DY122" s="61">
        <f t="shared" si="158"/>
        <v>1309.4621856873705</v>
      </c>
      <c r="DZ122" s="61">
        <f t="shared" si="111"/>
        <v>346.30389494335549</v>
      </c>
      <c r="EA122" s="61">
        <f t="shared" si="112"/>
        <v>1.5817076376829868</v>
      </c>
      <c r="EB122" s="61">
        <f t="shared" si="113"/>
        <v>0.80436746503058565</v>
      </c>
      <c r="EC122" s="61">
        <f t="shared" si="114"/>
        <v>-8.8029649964194795E-2</v>
      </c>
      <c r="ED122" s="61">
        <f t="shared" si="115"/>
        <v>-0.27095512610370687</v>
      </c>
      <c r="EE122" s="65">
        <f t="shared" si="116"/>
        <v>0.91573372484864779</v>
      </c>
      <c r="EF122" s="65">
        <f t="shared" si="117"/>
        <v>0.76265071874647561</v>
      </c>
      <c r="EG122" s="61">
        <f t="shared" si="159"/>
        <v>1309.4621856873705</v>
      </c>
      <c r="EH122" s="61">
        <f t="shared" si="118"/>
        <v>346.30389494335549</v>
      </c>
      <c r="EI122" s="61">
        <f t="shared" si="119"/>
        <v>1.5817076376829868</v>
      </c>
      <c r="EJ122" s="61">
        <f t="shared" si="120"/>
        <v>0.80436746503058565</v>
      </c>
      <c r="EK122" s="61">
        <f t="shared" si="121"/>
        <v>-8.8029649964194795E-2</v>
      </c>
      <c r="EL122" s="61">
        <f t="shared" si="122"/>
        <v>-0.27095512610370687</v>
      </c>
      <c r="EM122" s="65">
        <f t="shared" si="123"/>
        <v>0.91573372484864779</v>
      </c>
      <c r="EN122" s="65">
        <f t="shared" si="124"/>
        <v>0.76265071874647561</v>
      </c>
      <c r="EO122" s="61">
        <f t="shared" si="160"/>
        <v>1309.4621856873705</v>
      </c>
      <c r="EP122" s="61">
        <f t="shared" si="125"/>
        <v>346.30389494335549</v>
      </c>
      <c r="EQ122" s="61">
        <f t="shared" si="126"/>
        <v>1.5817076376829868</v>
      </c>
      <c r="ER122" s="61">
        <f t="shared" si="127"/>
        <v>0.80436746503058565</v>
      </c>
      <c r="ES122" s="61">
        <f t="shared" si="128"/>
        <v>-8.8029649964194795E-2</v>
      </c>
      <c r="ET122" s="61">
        <f t="shared" si="129"/>
        <v>-0.27095512610370687</v>
      </c>
      <c r="EU122" s="65">
        <f t="shared" si="130"/>
        <v>0.91573372484864779</v>
      </c>
      <c r="EV122" s="65">
        <f t="shared" si="131"/>
        <v>0.76265071874647561</v>
      </c>
      <c r="EW122" s="61">
        <f t="shared" si="161"/>
        <v>0.6851524299640569</v>
      </c>
      <c r="EX122" s="61">
        <f t="shared" si="132"/>
        <v>73.15389494335551</v>
      </c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</row>
    <row r="123" spans="19:166" x14ac:dyDescent="0.25">
      <c r="S123" s="50">
        <v>0.61</v>
      </c>
      <c r="T123" s="66">
        <f t="shared" si="25"/>
        <v>0.60296540362438222</v>
      </c>
      <c r="U123" s="66">
        <f t="shared" si="26"/>
        <v>0.39703459637561789</v>
      </c>
      <c r="V123" s="66">
        <f t="shared" si="27"/>
        <v>0.60296540362438222</v>
      </c>
      <c r="W123" s="66">
        <f t="shared" si="28"/>
        <v>0.39703459637561789</v>
      </c>
      <c r="X123" s="66">
        <f t="shared" si="29"/>
        <v>0.5834387793077781</v>
      </c>
      <c r="Y123" s="66">
        <f t="shared" si="30"/>
        <v>0.41656122069222185</v>
      </c>
      <c r="Z123" s="56">
        <f t="shared" si="145"/>
        <v>341.58304585229007</v>
      </c>
      <c r="AA123" s="66">
        <f t="shared" si="31"/>
        <v>1.5917623785365769</v>
      </c>
      <c r="AB123" s="66">
        <f t="shared" si="32"/>
        <v>0.80195099336177589</v>
      </c>
      <c r="AC123" s="66">
        <f t="shared" si="143"/>
        <v>-8.4361787774523661E-2</v>
      </c>
      <c r="AD123" s="66">
        <f t="shared" si="144"/>
        <v>-0.2835179945444018</v>
      </c>
      <c r="AE123" s="67">
        <f t="shared" si="35"/>
        <v>0.91909867727225825</v>
      </c>
      <c r="AF123" s="67">
        <f t="shared" si="36"/>
        <v>0.75312956979464674</v>
      </c>
      <c r="AG123" s="66">
        <f t="shared" si="146"/>
        <v>1305.4038266668119</v>
      </c>
      <c r="AH123" s="66">
        <f t="shared" si="37"/>
        <v>346.20223632696764</v>
      </c>
      <c r="AI123" s="66">
        <f t="shared" si="38"/>
        <v>1.5819206054579897</v>
      </c>
      <c r="AJ123" s="66">
        <f t="shared" si="39"/>
        <v>0.80431604746501428</v>
      </c>
      <c r="AK123" s="66">
        <f t="shared" si="133"/>
        <v>-8.3205631456360618E-2</v>
      </c>
      <c r="AL123" s="66">
        <f t="shared" si="134"/>
        <v>-0.27849085492580078</v>
      </c>
      <c r="AM123" s="67">
        <f t="shared" si="135"/>
        <v>0.92016191353022514</v>
      </c>
      <c r="AN123" s="67">
        <f t="shared" si="136"/>
        <v>0.7569251898552789</v>
      </c>
      <c r="AO123" s="66">
        <f t="shared" si="147"/>
        <v>1303.427263198429</v>
      </c>
      <c r="AP123" s="66">
        <f t="shared" si="40"/>
        <v>346.15263469066429</v>
      </c>
      <c r="AQ123" s="66">
        <f t="shared" si="41"/>
        <v>1.5820245732794227</v>
      </c>
      <c r="AR123" s="66">
        <f t="shared" si="42"/>
        <v>0.8042909498532298</v>
      </c>
      <c r="AS123" s="66">
        <f t="shared" si="137"/>
        <v>-8.3217892515684594E-2</v>
      </c>
      <c r="AT123" s="66">
        <f t="shared" si="138"/>
        <v>-0.27854397058628427</v>
      </c>
      <c r="AU123" s="67">
        <f t="shared" si="139"/>
        <v>0.92015063143958098</v>
      </c>
      <c r="AV123" s="67">
        <f t="shared" si="140"/>
        <v>0.75688498634161061</v>
      </c>
      <c r="AW123" s="66">
        <f t="shared" si="148"/>
        <v>1303.4478599513179</v>
      </c>
      <c r="AX123" s="66">
        <f t="shared" si="43"/>
        <v>346.1531518697314</v>
      </c>
      <c r="AY123" s="66">
        <f t="shared" si="44"/>
        <v>1.5820234890540177</v>
      </c>
      <c r="AZ123" s="66">
        <f t="shared" si="45"/>
        <v>0.80429121157039363</v>
      </c>
      <c r="BA123" s="66">
        <f t="shared" si="141"/>
        <v>-8.3217764656836224E-2</v>
      </c>
      <c r="BB123" s="66">
        <f t="shared" si="142"/>
        <v>-0.27854341667215371</v>
      </c>
      <c r="BC123" s="67">
        <f t="shared" si="46"/>
        <v>0.92015074908898853</v>
      </c>
      <c r="BD123" s="67">
        <f t="shared" si="47"/>
        <v>0.75688540559101591</v>
      </c>
      <c r="BE123" s="66">
        <f t="shared" si="149"/>
        <v>1303.4476451273695</v>
      </c>
      <c r="BF123" s="66">
        <f t="shared" si="48"/>
        <v>346.15314647559165</v>
      </c>
      <c r="BG123" s="66">
        <f t="shared" si="49"/>
        <v>1.5820235003623888</v>
      </c>
      <c r="BH123" s="66">
        <f t="shared" si="50"/>
        <v>0.80429120884070648</v>
      </c>
      <c r="BI123" s="66">
        <f t="shared" si="51"/>
        <v>-8.3217765990392656E-2</v>
      </c>
      <c r="BJ123" s="66">
        <f t="shared" si="52"/>
        <v>-0.27854342244942737</v>
      </c>
      <c r="BK123" s="67">
        <f t="shared" si="53"/>
        <v>0.92015074786191564</v>
      </c>
      <c r="BL123" s="67">
        <f t="shared" si="54"/>
        <v>0.75688540121828185</v>
      </c>
      <c r="BM123" s="66">
        <f t="shared" si="150"/>
        <v>1303.4476473679601</v>
      </c>
      <c r="BN123" s="66">
        <f t="shared" si="55"/>
        <v>346.15314653185197</v>
      </c>
      <c r="BO123" s="66">
        <f t="shared" si="56"/>
        <v>1.5820235002444436</v>
      </c>
      <c r="BP123" s="66">
        <f t="shared" si="57"/>
        <v>0.80429120886917682</v>
      </c>
      <c r="BQ123" s="66">
        <f t="shared" si="58"/>
        <v>-8.321776597648381E-2</v>
      </c>
      <c r="BR123" s="66">
        <f t="shared" si="59"/>
        <v>-0.27854342238917101</v>
      </c>
      <c r="BS123" s="67">
        <f t="shared" si="60"/>
        <v>0.92015074787471385</v>
      </c>
      <c r="BT123" s="67">
        <f t="shared" si="61"/>
        <v>0.75688540126388892</v>
      </c>
      <c r="BU123" s="66">
        <f t="shared" si="151"/>
        <v>1303.4476473445911</v>
      </c>
      <c r="BV123" s="66">
        <f t="shared" si="62"/>
        <v>346.15314653126512</v>
      </c>
      <c r="BW123" s="66">
        <f t="shared" si="63"/>
        <v>1.582023500245674</v>
      </c>
      <c r="BX123" s="66">
        <f t="shared" si="64"/>
        <v>0.80429120886887984</v>
      </c>
      <c r="BY123" s="66">
        <f t="shared" si="65"/>
        <v>-8.3217765976628805E-2</v>
      </c>
      <c r="BZ123" s="66">
        <f t="shared" si="66"/>
        <v>-0.27854342238979973</v>
      </c>
      <c r="CA123" s="67">
        <f t="shared" si="67"/>
        <v>0.9201507478745804</v>
      </c>
      <c r="CB123" s="67">
        <f t="shared" si="68"/>
        <v>0.75688540126341308</v>
      </c>
      <c r="CC123" s="66">
        <f t="shared" si="152"/>
        <v>1303.4476473448351</v>
      </c>
      <c r="CD123" s="66">
        <f t="shared" si="69"/>
        <v>346.15314653127126</v>
      </c>
      <c r="CE123" s="66">
        <f t="shared" si="70"/>
        <v>1.5820235002456609</v>
      </c>
      <c r="CF123" s="66">
        <f t="shared" si="71"/>
        <v>0.80429120886888295</v>
      </c>
      <c r="CG123" s="66">
        <f t="shared" si="72"/>
        <v>-8.3217765976627472E-2</v>
      </c>
      <c r="CH123" s="66">
        <f t="shared" si="73"/>
        <v>-0.27854342238979246</v>
      </c>
      <c r="CI123" s="67">
        <f t="shared" si="74"/>
        <v>0.92015074787458162</v>
      </c>
      <c r="CJ123" s="67">
        <f t="shared" si="75"/>
        <v>0.75688540126341863</v>
      </c>
      <c r="CK123" s="66">
        <f t="shared" si="153"/>
        <v>1303.4476473448324</v>
      </c>
      <c r="CL123" s="66">
        <f t="shared" si="76"/>
        <v>346.1531465312712</v>
      </c>
      <c r="CM123" s="66">
        <f t="shared" si="77"/>
        <v>1.5820235002456611</v>
      </c>
      <c r="CN123" s="66">
        <f t="shared" si="78"/>
        <v>0.80429120886888295</v>
      </c>
      <c r="CO123" s="66">
        <f t="shared" si="79"/>
        <v>-8.3217765976627472E-2</v>
      </c>
      <c r="CP123" s="66">
        <f t="shared" si="80"/>
        <v>-0.27854342238979291</v>
      </c>
      <c r="CQ123" s="67">
        <f t="shared" si="81"/>
        <v>0.92015074787458162</v>
      </c>
      <c r="CR123" s="67">
        <f t="shared" si="82"/>
        <v>0.7568854012634183</v>
      </c>
      <c r="CS123" s="66">
        <f t="shared" si="154"/>
        <v>1303.4476473448317</v>
      </c>
      <c r="CT123" s="66">
        <f t="shared" si="83"/>
        <v>346.15314653127115</v>
      </c>
      <c r="CU123" s="66">
        <f t="shared" si="84"/>
        <v>1.5820235002456613</v>
      </c>
      <c r="CV123" s="66">
        <f t="shared" si="85"/>
        <v>0.80429120886888283</v>
      </c>
      <c r="CW123" s="66">
        <f t="shared" si="86"/>
        <v>-8.3217765976626973E-2</v>
      </c>
      <c r="CX123" s="66">
        <f t="shared" si="87"/>
        <v>-0.27854342238979368</v>
      </c>
      <c r="CY123" s="67">
        <f t="shared" si="88"/>
        <v>0.92015074787458206</v>
      </c>
      <c r="CZ123" s="67">
        <f t="shared" si="89"/>
        <v>0.75688540126341763</v>
      </c>
      <c r="DA123" s="66">
        <f t="shared" si="155"/>
        <v>1303.4476473448324</v>
      </c>
      <c r="DB123" s="66">
        <f t="shared" si="90"/>
        <v>346.1531465312712</v>
      </c>
      <c r="DC123" s="66">
        <f t="shared" si="91"/>
        <v>1.5820235002456611</v>
      </c>
      <c r="DD123" s="66">
        <f t="shared" si="92"/>
        <v>0.80429120886888295</v>
      </c>
      <c r="DE123" s="66">
        <f t="shared" si="93"/>
        <v>-8.3217765976627472E-2</v>
      </c>
      <c r="DF123" s="66">
        <f t="shared" si="94"/>
        <v>-0.27854342238979291</v>
      </c>
      <c r="DG123" s="67">
        <f t="shared" si="95"/>
        <v>0.92015074787458162</v>
      </c>
      <c r="DH123" s="67">
        <f t="shared" si="96"/>
        <v>0.7568854012634183</v>
      </c>
      <c r="DI123" s="66">
        <f t="shared" si="156"/>
        <v>1303.4476473448317</v>
      </c>
      <c r="DJ123" s="66">
        <f t="shared" si="97"/>
        <v>346.15314653127115</v>
      </c>
      <c r="DK123" s="66">
        <f t="shared" si="98"/>
        <v>1.5820235002456613</v>
      </c>
      <c r="DL123" s="66">
        <f t="shared" si="99"/>
        <v>0.80429120886888283</v>
      </c>
      <c r="DM123" s="66">
        <f t="shared" si="100"/>
        <v>-8.3217765976626973E-2</v>
      </c>
      <c r="DN123" s="66">
        <f t="shared" si="101"/>
        <v>-0.27854342238979368</v>
      </c>
      <c r="DO123" s="67">
        <f t="shared" si="102"/>
        <v>0.92015074787458206</v>
      </c>
      <c r="DP123" s="67">
        <f t="shared" si="103"/>
        <v>0.75688540126341763</v>
      </c>
      <c r="DQ123" s="66">
        <f t="shared" si="157"/>
        <v>1303.4476473448324</v>
      </c>
      <c r="DR123" s="66">
        <f t="shared" si="104"/>
        <v>346.1531465312712</v>
      </c>
      <c r="DS123" s="66">
        <f t="shared" si="105"/>
        <v>1.5820235002456611</v>
      </c>
      <c r="DT123" s="66">
        <f t="shared" si="106"/>
        <v>0.80429120886888295</v>
      </c>
      <c r="DU123" s="66">
        <f t="shared" si="107"/>
        <v>-8.3217765976627472E-2</v>
      </c>
      <c r="DV123" s="66">
        <f t="shared" si="108"/>
        <v>-0.27854342238979291</v>
      </c>
      <c r="DW123" s="67">
        <f t="shared" si="109"/>
        <v>0.92015074787458162</v>
      </c>
      <c r="DX123" s="67">
        <f t="shared" si="110"/>
        <v>0.7568854012634183</v>
      </c>
      <c r="DY123" s="66">
        <f t="shared" si="158"/>
        <v>1303.4476473448317</v>
      </c>
      <c r="DZ123" s="66">
        <f t="shared" si="111"/>
        <v>346.15314653127115</v>
      </c>
      <c r="EA123" s="66">
        <f t="shared" si="112"/>
        <v>1.5820235002456613</v>
      </c>
      <c r="EB123" s="66">
        <f t="shared" si="113"/>
        <v>0.80429120886888283</v>
      </c>
      <c r="EC123" s="66">
        <f t="shared" si="114"/>
        <v>-8.3217765976626973E-2</v>
      </c>
      <c r="ED123" s="66">
        <f t="shared" si="115"/>
        <v>-0.27854342238979368</v>
      </c>
      <c r="EE123" s="67">
        <f t="shared" si="116"/>
        <v>0.92015074787458206</v>
      </c>
      <c r="EF123" s="67">
        <f t="shared" si="117"/>
        <v>0.75688540126341763</v>
      </c>
      <c r="EG123" s="66">
        <f t="shared" si="159"/>
        <v>1303.4476473448324</v>
      </c>
      <c r="EH123" s="66">
        <f t="shared" si="118"/>
        <v>346.1531465312712</v>
      </c>
      <c r="EI123" s="66">
        <f t="shared" si="119"/>
        <v>1.5820235002456611</v>
      </c>
      <c r="EJ123" s="66">
        <f t="shared" si="120"/>
        <v>0.80429120886888295</v>
      </c>
      <c r="EK123" s="66">
        <f t="shared" si="121"/>
        <v>-8.3217765976627472E-2</v>
      </c>
      <c r="EL123" s="66">
        <f t="shared" si="122"/>
        <v>-0.27854342238979291</v>
      </c>
      <c r="EM123" s="67">
        <f t="shared" si="123"/>
        <v>0.92015074787458162</v>
      </c>
      <c r="EN123" s="67">
        <f t="shared" si="124"/>
        <v>0.7568854012634183</v>
      </c>
      <c r="EO123" s="66">
        <f t="shared" si="160"/>
        <v>1303.4476473448317</v>
      </c>
      <c r="EP123" s="66">
        <f t="shared" si="125"/>
        <v>346.15314653127115</v>
      </c>
      <c r="EQ123" s="66">
        <f t="shared" si="126"/>
        <v>1.5820235002456613</v>
      </c>
      <c r="ER123" s="66">
        <f t="shared" si="127"/>
        <v>0.80429120886888283</v>
      </c>
      <c r="ES123" s="66">
        <f t="shared" si="128"/>
        <v>-8.3217765976626973E-2</v>
      </c>
      <c r="ET123" s="66">
        <f t="shared" si="129"/>
        <v>-0.27854342238979368</v>
      </c>
      <c r="EU123" s="67">
        <f t="shared" si="130"/>
        <v>0.92015074787458206</v>
      </c>
      <c r="EV123" s="67">
        <f t="shared" si="131"/>
        <v>0.75688540126341763</v>
      </c>
      <c r="EW123" s="66">
        <f t="shared" si="161"/>
        <v>0.69671665530619431</v>
      </c>
      <c r="EX123" s="66">
        <f t="shared" si="132"/>
        <v>73.00314653127117</v>
      </c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</row>
    <row r="124" spans="19:166" x14ac:dyDescent="0.25">
      <c r="S124" s="50">
        <v>0.62</v>
      </c>
      <c r="T124" s="66">
        <f t="shared" si="25"/>
        <v>0.61303135299585898</v>
      </c>
      <c r="U124" s="66">
        <f t="shared" si="26"/>
        <v>0.38696864700414096</v>
      </c>
      <c r="V124" s="66">
        <f t="shared" si="27"/>
        <v>0.61303135299585898</v>
      </c>
      <c r="W124" s="66">
        <f t="shared" si="28"/>
        <v>0.38696864700414096</v>
      </c>
      <c r="X124" s="66">
        <f t="shared" si="29"/>
        <v>0.593666169895678</v>
      </c>
      <c r="Y124" s="66">
        <f t="shared" si="30"/>
        <v>0.40633383010432189</v>
      </c>
      <c r="Z124" s="56">
        <f t="shared" si="145"/>
        <v>341.52288782500239</v>
      </c>
      <c r="AA124" s="66">
        <f t="shared" si="31"/>
        <v>1.5918927177146729</v>
      </c>
      <c r="AB124" s="66">
        <f t="shared" si="32"/>
        <v>0.80191981661471967</v>
      </c>
      <c r="AC124" s="66">
        <f t="shared" si="143"/>
        <v>-7.961971914650437E-2</v>
      </c>
      <c r="AD124" s="66">
        <f t="shared" si="144"/>
        <v>-0.29118366979350707</v>
      </c>
      <c r="AE124" s="67">
        <f t="shared" si="35"/>
        <v>0.92346745661473284</v>
      </c>
      <c r="AF124" s="67">
        <f t="shared" si="36"/>
        <v>0.7473783945756628</v>
      </c>
      <c r="AG124" s="66">
        <f t="shared" si="146"/>
        <v>1299.1961559600547</v>
      </c>
      <c r="AH124" s="66">
        <f t="shared" si="37"/>
        <v>346.04625571223932</v>
      </c>
      <c r="AI124" s="66">
        <f t="shared" si="38"/>
        <v>1.5822476731722228</v>
      </c>
      <c r="AJ124" s="66">
        <f t="shared" si="39"/>
        <v>0.80423710222128886</v>
      </c>
      <c r="AK124" s="66">
        <f t="shared" si="133"/>
        <v>-7.8556290691503661E-2</v>
      </c>
      <c r="AL124" s="66">
        <f t="shared" si="134"/>
        <v>-0.28614618910079992</v>
      </c>
      <c r="AM124" s="67">
        <f t="shared" si="135"/>
        <v>0.92445002053598357</v>
      </c>
      <c r="AN124" s="67">
        <f t="shared" si="136"/>
        <v>0.75115279756791675</v>
      </c>
      <c r="AO124" s="66">
        <f t="shared" si="147"/>
        <v>1297.3061386888694</v>
      </c>
      <c r="AP124" s="66">
        <f t="shared" si="40"/>
        <v>345.99864833608365</v>
      </c>
      <c r="AQ124" s="66">
        <f t="shared" si="41"/>
        <v>1.5823475708427921</v>
      </c>
      <c r="AR124" s="66">
        <f t="shared" si="42"/>
        <v>0.8042129944406341</v>
      </c>
      <c r="AS124" s="66">
        <f t="shared" si="137"/>
        <v>-7.8567347780672869E-2</v>
      </c>
      <c r="AT124" s="66">
        <f t="shared" si="138"/>
        <v>-0.28619837632701201</v>
      </c>
      <c r="AU124" s="67">
        <f t="shared" si="139"/>
        <v>0.9244397988661851</v>
      </c>
      <c r="AV124" s="67">
        <f t="shared" si="140"/>
        <v>0.75111359800981725</v>
      </c>
      <c r="AW124" s="66">
        <f t="shared" si="148"/>
        <v>1297.3254608491059</v>
      </c>
      <c r="AX124" s="66">
        <f t="shared" si="43"/>
        <v>345.99913531604437</v>
      </c>
      <c r="AY124" s="66">
        <f t="shared" si="44"/>
        <v>1.5823465488097999</v>
      </c>
      <c r="AZ124" s="66">
        <f t="shared" si="45"/>
        <v>0.80421324107112857</v>
      </c>
      <c r="BA124" s="66">
        <f t="shared" si="141"/>
        <v>-7.8567234662359681E-2</v>
      </c>
      <c r="BB124" s="66">
        <f t="shared" si="142"/>
        <v>-0.28619784241122898</v>
      </c>
      <c r="BC124" s="67">
        <f t="shared" si="46"/>
        <v>0.92443990343726168</v>
      </c>
      <c r="BD124" s="67">
        <f t="shared" si="47"/>
        <v>0.75111399904132914</v>
      </c>
      <c r="BE124" s="66">
        <f t="shared" si="149"/>
        <v>1297.3252631410348</v>
      </c>
      <c r="BF124" s="66">
        <f t="shared" si="48"/>
        <v>345.99913033320041</v>
      </c>
      <c r="BG124" s="66">
        <f t="shared" si="49"/>
        <v>1.5823465592673598</v>
      </c>
      <c r="BH124" s="66">
        <f t="shared" si="50"/>
        <v>0.80421323854757565</v>
      </c>
      <c r="BI124" s="66">
        <f t="shared" si="51"/>
        <v>-7.8567235819800074E-2</v>
      </c>
      <c r="BJ124" s="66">
        <f t="shared" si="52"/>
        <v>-0.2861978478743174</v>
      </c>
      <c r="BK124" s="67">
        <f t="shared" si="53"/>
        <v>0.92443990236727758</v>
      </c>
      <c r="BL124" s="67">
        <f t="shared" si="54"/>
        <v>0.75111399493792697</v>
      </c>
      <c r="BM124" s="66">
        <f t="shared" si="150"/>
        <v>1297.3252651640048</v>
      </c>
      <c r="BN124" s="66">
        <f t="shared" si="55"/>
        <v>345.99913038418543</v>
      </c>
      <c r="BO124" s="66">
        <f t="shared" si="56"/>
        <v>1.5823465591603569</v>
      </c>
      <c r="BP124" s="66">
        <f t="shared" si="57"/>
        <v>0.80421323857339688</v>
      </c>
      <c r="BQ124" s="66">
        <f t="shared" si="58"/>
        <v>-7.8567235807957297E-2</v>
      </c>
      <c r="BR124" s="66">
        <f t="shared" si="59"/>
        <v>-0.28619784781841778</v>
      </c>
      <c r="BS124" s="67">
        <f t="shared" si="60"/>
        <v>0.92443990237822549</v>
      </c>
      <c r="BT124" s="67">
        <f t="shared" si="61"/>
        <v>0.75111399497991393</v>
      </c>
      <c r="BU124" s="66">
        <f t="shared" si="151"/>
        <v>1297.3252651433052</v>
      </c>
      <c r="BV124" s="66">
        <f t="shared" si="62"/>
        <v>345.99913038366373</v>
      </c>
      <c r="BW124" s="66">
        <f t="shared" si="63"/>
        <v>1.5823465591614518</v>
      </c>
      <c r="BX124" s="66">
        <f t="shared" si="64"/>
        <v>0.80421323857313265</v>
      </c>
      <c r="BY124" s="66">
        <f t="shared" si="65"/>
        <v>-7.8567235808078062E-2</v>
      </c>
      <c r="BZ124" s="66">
        <f t="shared" si="66"/>
        <v>-0.28619784781899005</v>
      </c>
      <c r="CA124" s="67">
        <f t="shared" si="67"/>
        <v>0.92443990237811391</v>
      </c>
      <c r="CB124" s="67">
        <f t="shared" si="68"/>
        <v>0.75111399497948406</v>
      </c>
      <c r="CC124" s="66">
        <f t="shared" si="152"/>
        <v>1297.3252651435173</v>
      </c>
      <c r="CD124" s="66">
        <f t="shared" si="69"/>
        <v>345.99913038366907</v>
      </c>
      <c r="CE124" s="66">
        <f t="shared" si="70"/>
        <v>1.5823465591614405</v>
      </c>
      <c r="CF124" s="66">
        <f t="shared" si="71"/>
        <v>0.80421323857313531</v>
      </c>
      <c r="CG124" s="66">
        <f t="shared" si="72"/>
        <v>-7.8567235808076924E-2</v>
      </c>
      <c r="CH124" s="66">
        <f t="shared" si="73"/>
        <v>-0.28619784781898427</v>
      </c>
      <c r="CI124" s="67">
        <f t="shared" si="74"/>
        <v>0.92443990237811491</v>
      </c>
      <c r="CJ124" s="67">
        <f t="shared" si="75"/>
        <v>0.75111399497948839</v>
      </c>
      <c r="CK124" s="66">
        <f t="shared" si="153"/>
        <v>1297.3252651435153</v>
      </c>
      <c r="CL124" s="66">
        <f t="shared" si="76"/>
        <v>345.99913038366901</v>
      </c>
      <c r="CM124" s="66">
        <f t="shared" si="77"/>
        <v>1.5823465591614407</v>
      </c>
      <c r="CN124" s="66">
        <f t="shared" si="78"/>
        <v>0.80421323857313531</v>
      </c>
      <c r="CO124" s="66">
        <f t="shared" si="79"/>
        <v>-7.8567235808076924E-2</v>
      </c>
      <c r="CP124" s="66">
        <f t="shared" si="80"/>
        <v>-0.28619784781898427</v>
      </c>
      <c r="CQ124" s="67">
        <f t="shared" si="81"/>
        <v>0.92443990237811491</v>
      </c>
      <c r="CR124" s="67">
        <f t="shared" si="82"/>
        <v>0.75111399497948839</v>
      </c>
      <c r="CS124" s="66">
        <f t="shared" si="154"/>
        <v>1297.3252651435148</v>
      </c>
      <c r="CT124" s="66">
        <f t="shared" si="83"/>
        <v>345.99913038366901</v>
      </c>
      <c r="CU124" s="66">
        <f t="shared" si="84"/>
        <v>1.5823465591614407</v>
      </c>
      <c r="CV124" s="66">
        <f t="shared" si="85"/>
        <v>0.80421323857313531</v>
      </c>
      <c r="CW124" s="66">
        <f t="shared" si="86"/>
        <v>-7.8567235808076924E-2</v>
      </c>
      <c r="CX124" s="66">
        <f t="shared" si="87"/>
        <v>-0.28619784781898427</v>
      </c>
      <c r="CY124" s="67">
        <f t="shared" si="88"/>
        <v>0.92443990237811491</v>
      </c>
      <c r="CZ124" s="67">
        <f t="shared" si="89"/>
        <v>0.75111399497948839</v>
      </c>
      <c r="DA124" s="66">
        <f t="shared" si="155"/>
        <v>1297.3252651435148</v>
      </c>
      <c r="DB124" s="66">
        <f t="shared" si="90"/>
        <v>345.99913038366901</v>
      </c>
      <c r="DC124" s="66">
        <f t="shared" si="91"/>
        <v>1.5823465591614407</v>
      </c>
      <c r="DD124" s="66">
        <f t="shared" si="92"/>
        <v>0.80421323857313531</v>
      </c>
      <c r="DE124" s="66">
        <f t="shared" si="93"/>
        <v>-7.8567235808076924E-2</v>
      </c>
      <c r="DF124" s="66">
        <f t="shared" si="94"/>
        <v>-0.28619784781898427</v>
      </c>
      <c r="DG124" s="67">
        <f t="shared" si="95"/>
        <v>0.92443990237811491</v>
      </c>
      <c r="DH124" s="67">
        <f t="shared" si="96"/>
        <v>0.75111399497948839</v>
      </c>
      <c r="DI124" s="66">
        <f t="shared" si="156"/>
        <v>1297.3252651435148</v>
      </c>
      <c r="DJ124" s="66">
        <f t="shared" si="97"/>
        <v>345.99913038366901</v>
      </c>
      <c r="DK124" s="66">
        <f t="shared" si="98"/>
        <v>1.5823465591614407</v>
      </c>
      <c r="DL124" s="66">
        <f t="shared" si="99"/>
        <v>0.80421323857313531</v>
      </c>
      <c r="DM124" s="66">
        <f t="shared" si="100"/>
        <v>-7.8567235808076924E-2</v>
      </c>
      <c r="DN124" s="66">
        <f t="shared" si="101"/>
        <v>-0.28619784781898427</v>
      </c>
      <c r="DO124" s="67">
        <f t="shared" si="102"/>
        <v>0.92443990237811491</v>
      </c>
      <c r="DP124" s="67">
        <f t="shared" si="103"/>
        <v>0.75111399497948839</v>
      </c>
      <c r="DQ124" s="66">
        <f t="shared" si="157"/>
        <v>1297.3252651435148</v>
      </c>
      <c r="DR124" s="66">
        <f t="shared" si="104"/>
        <v>345.99913038366901</v>
      </c>
      <c r="DS124" s="66">
        <f t="shared" si="105"/>
        <v>1.5823465591614407</v>
      </c>
      <c r="DT124" s="66">
        <f t="shared" si="106"/>
        <v>0.80421323857313531</v>
      </c>
      <c r="DU124" s="66">
        <f t="shared" si="107"/>
        <v>-7.8567235808076924E-2</v>
      </c>
      <c r="DV124" s="66">
        <f t="shared" si="108"/>
        <v>-0.28619784781898427</v>
      </c>
      <c r="DW124" s="67">
        <f t="shared" si="109"/>
        <v>0.92443990237811491</v>
      </c>
      <c r="DX124" s="67">
        <f t="shared" si="110"/>
        <v>0.75111399497948839</v>
      </c>
      <c r="DY124" s="66">
        <f t="shared" si="158"/>
        <v>1297.3252651435148</v>
      </c>
      <c r="DZ124" s="66">
        <f t="shared" si="111"/>
        <v>345.99913038366901</v>
      </c>
      <c r="EA124" s="66">
        <f t="shared" si="112"/>
        <v>1.5823465591614407</v>
      </c>
      <c r="EB124" s="66">
        <f t="shared" si="113"/>
        <v>0.80421323857313531</v>
      </c>
      <c r="EC124" s="66">
        <f t="shared" si="114"/>
        <v>-7.8567235808076924E-2</v>
      </c>
      <c r="ED124" s="66">
        <f t="shared" si="115"/>
        <v>-0.28619784781898427</v>
      </c>
      <c r="EE124" s="67">
        <f t="shared" si="116"/>
        <v>0.92443990237811491</v>
      </c>
      <c r="EF124" s="67">
        <f t="shared" si="117"/>
        <v>0.75111399497948839</v>
      </c>
      <c r="EG124" s="66">
        <f t="shared" si="159"/>
        <v>1297.3252651435148</v>
      </c>
      <c r="EH124" s="66">
        <f t="shared" si="118"/>
        <v>345.99913038366901</v>
      </c>
      <c r="EI124" s="66">
        <f t="shared" si="119"/>
        <v>1.5823465591614407</v>
      </c>
      <c r="EJ124" s="66">
        <f t="shared" si="120"/>
        <v>0.80421323857313531</v>
      </c>
      <c r="EK124" s="66">
        <f t="shared" si="121"/>
        <v>-7.8567235808076924E-2</v>
      </c>
      <c r="EL124" s="66">
        <f t="shared" si="122"/>
        <v>-0.28619784781898427</v>
      </c>
      <c r="EM124" s="67">
        <f t="shared" si="123"/>
        <v>0.92443990237811491</v>
      </c>
      <c r="EN124" s="67">
        <f t="shared" si="124"/>
        <v>0.75111399497948839</v>
      </c>
      <c r="EO124" s="66">
        <f t="shared" si="160"/>
        <v>1297.3252651435148</v>
      </c>
      <c r="EP124" s="66">
        <f t="shared" si="125"/>
        <v>345.99913038366901</v>
      </c>
      <c r="EQ124" s="66">
        <f t="shared" si="126"/>
        <v>1.5823465591614407</v>
      </c>
      <c r="ER124" s="66">
        <f t="shared" si="127"/>
        <v>0.80421323857313531</v>
      </c>
      <c r="ES124" s="66">
        <f t="shared" si="128"/>
        <v>-7.8567235808076924E-2</v>
      </c>
      <c r="ET124" s="66">
        <f t="shared" si="129"/>
        <v>-0.28619784781898427</v>
      </c>
      <c r="EU124" s="67">
        <f t="shared" si="130"/>
        <v>0.92443990237811491</v>
      </c>
      <c r="EV124" s="67">
        <f t="shared" si="131"/>
        <v>0.75111399497948839</v>
      </c>
      <c r="EW124" s="66">
        <f t="shared" si="161"/>
        <v>0.70809744961491061</v>
      </c>
      <c r="EX124" s="66">
        <f t="shared" si="132"/>
        <v>72.849130383669035</v>
      </c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</row>
    <row r="125" spans="19:166" x14ac:dyDescent="0.25">
      <c r="S125" s="50">
        <v>0.63</v>
      </c>
      <c r="T125" s="66">
        <f t="shared" si="25"/>
        <v>0.62310325880214723</v>
      </c>
      <c r="U125" s="66">
        <f t="shared" si="26"/>
        <v>0.37689674119785288</v>
      </c>
      <c r="V125" s="66">
        <f t="shared" si="27"/>
        <v>0.62310325880214723</v>
      </c>
      <c r="W125" s="66">
        <f t="shared" si="28"/>
        <v>0.37689674119785288</v>
      </c>
      <c r="X125" s="66">
        <f t="shared" si="29"/>
        <v>0.60391644908616182</v>
      </c>
      <c r="Y125" s="66">
        <f t="shared" si="30"/>
        <v>0.39608355091383812</v>
      </c>
      <c r="Z125" s="56">
        <f t="shared" si="145"/>
        <v>341.46272979771476</v>
      </c>
      <c r="AA125" s="66">
        <f t="shared" si="31"/>
        <v>1.5920231134966907</v>
      </c>
      <c r="AB125" s="66">
        <f t="shared" si="32"/>
        <v>0.80188863009505662</v>
      </c>
      <c r="AC125" s="66">
        <f t="shared" si="143"/>
        <v>-7.50413233185451E-2</v>
      </c>
      <c r="AD125" s="66">
        <f t="shared" si="144"/>
        <v>-0.29890603681763706</v>
      </c>
      <c r="AE125" s="67">
        <f t="shared" si="35"/>
        <v>0.92770514968104345</v>
      </c>
      <c r="AF125" s="67">
        <f t="shared" si="36"/>
        <v>0.74162909199077831</v>
      </c>
      <c r="AG125" s="66">
        <f t="shared" si="146"/>
        <v>1292.8876061275921</v>
      </c>
      <c r="AH125" s="66">
        <f t="shared" si="37"/>
        <v>345.8871366334804</v>
      </c>
      <c r="AI125" s="66">
        <f t="shared" si="38"/>
        <v>1.5825816954931753</v>
      </c>
      <c r="AJ125" s="66">
        <f t="shared" si="39"/>
        <v>0.80415650316103993</v>
      </c>
      <c r="AK125" s="66">
        <f t="shared" si="133"/>
        <v>-7.4065641271087335E-2</v>
      </c>
      <c r="AL125" s="66">
        <f t="shared" si="134"/>
        <v>-0.29386647101793645</v>
      </c>
      <c r="AM125" s="67">
        <f t="shared" si="135"/>
        <v>0.92861073665155625</v>
      </c>
      <c r="AN125" s="67">
        <f t="shared" si="136"/>
        <v>0.74537601409897847</v>
      </c>
      <c r="AO125" s="66">
        <f t="shared" si="147"/>
        <v>1291.0856072081037</v>
      </c>
      <c r="AP125" s="66">
        <f t="shared" si="40"/>
        <v>345.84157274886661</v>
      </c>
      <c r="AQ125" s="66">
        <f t="shared" si="41"/>
        <v>1.5826774126748351</v>
      </c>
      <c r="AR125" s="66">
        <f t="shared" si="42"/>
        <v>0.80413341138037109</v>
      </c>
      <c r="AS125" s="66">
        <f t="shared" si="137"/>
        <v>-7.407557095456993E-2</v>
      </c>
      <c r="AT125" s="66">
        <f t="shared" si="138"/>
        <v>-0.29391757654175971</v>
      </c>
      <c r="AU125" s="67">
        <f t="shared" si="139"/>
        <v>0.92860151588664241</v>
      </c>
      <c r="AV125" s="67">
        <f t="shared" si="140"/>
        <v>0.74533792224069317</v>
      </c>
      <c r="AW125" s="66">
        <f t="shared" si="148"/>
        <v>1291.1036504380418</v>
      </c>
      <c r="AX125" s="66">
        <f t="shared" si="43"/>
        <v>345.84202922403875</v>
      </c>
      <c r="AY125" s="66">
        <f t="shared" si="44"/>
        <v>1.5826764535923452</v>
      </c>
      <c r="AZ125" s="66">
        <f t="shared" si="45"/>
        <v>0.80413364274891252</v>
      </c>
      <c r="BA125" s="66">
        <f t="shared" si="141"/>
        <v>-7.4075471463417808E-2</v>
      </c>
      <c r="BB125" s="66">
        <f t="shared" si="142"/>
        <v>-0.2939170644678048</v>
      </c>
      <c r="BC125" s="67">
        <f t="shared" si="46"/>
        <v>0.92860160827428173</v>
      </c>
      <c r="BD125" s="67">
        <f t="shared" si="47"/>
        <v>0.74533830390892852</v>
      </c>
      <c r="BE125" s="66">
        <f t="shared" si="149"/>
        <v>1291.1034696226063</v>
      </c>
      <c r="BF125" s="66">
        <f t="shared" si="48"/>
        <v>345.84202464961908</v>
      </c>
      <c r="BG125" s="66">
        <f t="shared" si="49"/>
        <v>1.5826764632034678</v>
      </c>
      <c r="BH125" s="66">
        <f t="shared" si="50"/>
        <v>0.80413364043032953</v>
      </c>
      <c r="BI125" s="66">
        <f t="shared" si="51"/>
        <v>-7.4075472460434888E-2</v>
      </c>
      <c r="BJ125" s="66">
        <f t="shared" si="52"/>
        <v>-0.29391706959938285</v>
      </c>
      <c r="BK125" s="67">
        <f t="shared" si="53"/>
        <v>0.9286016073484501</v>
      </c>
      <c r="BL125" s="67">
        <f t="shared" si="54"/>
        <v>0.74533830008416679</v>
      </c>
      <c r="BM125" s="66">
        <f t="shared" si="150"/>
        <v>1291.1034714345856</v>
      </c>
      <c r="BN125" s="66">
        <f t="shared" si="55"/>
        <v>345.84202469546005</v>
      </c>
      <c r="BO125" s="66">
        <f t="shared" si="56"/>
        <v>1.5826764631071533</v>
      </c>
      <c r="BP125" s="66">
        <f t="shared" si="57"/>
        <v>0.80413364045356439</v>
      </c>
      <c r="BQ125" s="66">
        <f t="shared" si="58"/>
        <v>-7.4075472450444158E-2</v>
      </c>
      <c r="BR125" s="66">
        <f t="shared" si="59"/>
        <v>-0.29391706954795765</v>
      </c>
      <c r="BS125" s="67">
        <f t="shared" si="60"/>
        <v>0.92860160735772745</v>
      </c>
      <c r="BT125" s="67">
        <f t="shared" si="61"/>
        <v>0.74533830012249602</v>
      </c>
      <c r="BU125" s="66">
        <f t="shared" si="151"/>
        <v>1291.1034714164266</v>
      </c>
      <c r="BV125" s="66">
        <f t="shared" si="62"/>
        <v>345.8420246950007</v>
      </c>
      <c r="BW125" s="66">
        <f t="shared" si="63"/>
        <v>1.5826764631081183</v>
      </c>
      <c r="BX125" s="66">
        <f t="shared" si="64"/>
        <v>0.80413364045333158</v>
      </c>
      <c r="BY125" s="66">
        <f t="shared" si="65"/>
        <v>-7.40754724505443E-2</v>
      </c>
      <c r="BZ125" s="66">
        <f t="shared" si="66"/>
        <v>-0.29391706954847296</v>
      </c>
      <c r="CA125" s="67">
        <f t="shared" si="67"/>
        <v>0.92860160735763442</v>
      </c>
      <c r="CB125" s="67">
        <f t="shared" si="68"/>
        <v>0.74533830012211189</v>
      </c>
      <c r="CC125" s="66">
        <f t="shared" si="152"/>
        <v>1291.1034714166092</v>
      </c>
      <c r="CD125" s="66">
        <f t="shared" si="69"/>
        <v>345.84202469500525</v>
      </c>
      <c r="CE125" s="66">
        <f t="shared" si="70"/>
        <v>1.5826764631081087</v>
      </c>
      <c r="CF125" s="66">
        <f t="shared" si="71"/>
        <v>0.80413364045333391</v>
      </c>
      <c r="CG125" s="66">
        <f t="shared" si="72"/>
        <v>-7.4075472450543495E-2</v>
      </c>
      <c r="CH125" s="66">
        <f t="shared" si="73"/>
        <v>-0.29391706954846758</v>
      </c>
      <c r="CI125" s="67">
        <f t="shared" si="74"/>
        <v>0.92860160735763519</v>
      </c>
      <c r="CJ125" s="67">
        <f t="shared" si="75"/>
        <v>0.74533830012211588</v>
      </c>
      <c r="CK125" s="66">
        <f t="shared" si="153"/>
        <v>1291.1034714166076</v>
      </c>
      <c r="CL125" s="66">
        <f t="shared" si="76"/>
        <v>345.84202469500519</v>
      </c>
      <c r="CM125" s="66">
        <f t="shared" si="77"/>
        <v>1.5826764631081089</v>
      </c>
      <c r="CN125" s="66">
        <f t="shared" si="78"/>
        <v>0.8041336404533338</v>
      </c>
      <c r="CO125" s="66">
        <f t="shared" si="79"/>
        <v>-7.4075472450543217E-2</v>
      </c>
      <c r="CP125" s="66">
        <f t="shared" si="80"/>
        <v>-0.29391706954846758</v>
      </c>
      <c r="CQ125" s="67">
        <f t="shared" si="81"/>
        <v>0.92860160735763542</v>
      </c>
      <c r="CR125" s="67">
        <f t="shared" si="82"/>
        <v>0.74533830012211588</v>
      </c>
      <c r="CS125" s="66">
        <f t="shared" si="154"/>
        <v>1291.1034714166069</v>
      </c>
      <c r="CT125" s="66">
        <f t="shared" si="83"/>
        <v>345.84202469500519</v>
      </c>
      <c r="CU125" s="66">
        <f t="shared" si="84"/>
        <v>1.5826764631081089</v>
      </c>
      <c r="CV125" s="66">
        <f t="shared" si="85"/>
        <v>0.8041336404533338</v>
      </c>
      <c r="CW125" s="66">
        <f t="shared" si="86"/>
        <v>-7.4075472450543217E-2</v>
      </c>
      <c r="CX125" s="66">
        <f t="shared" si="87"/>
        <v>-0.29391706954846758</v>
      </c>
      <c r="CY125" s="67">
        <f t="shared" si="88"/>
        <v>0.92860160735763542</v>
      </c>
      <c r="CZ125" s="67">
        <f t="shared" si="89"/>
        <v>0.74533830012211588</v>
      </c>
      <c r="DA125" s="66">
        <f t="shared" si="155"/>
        <v>1291.1034714166069</v>
      </c>
      <c r="DB125" s="66">
        <f t="shared" si="90"/>
        <v>345.84202469500519</v>
      </c>
      <c r="DC125" s="66">
        <f t="shared" si="91"/>
        <v>1.5826764631081089</v>
      </c>
      <c r="DD125" s="66">
        <f t="shared" si="92"/>
        <v>0.8041336404533338</v>
      </c>
      <c r="DE125" s="66">
        <f t="shared" si="93"/>
        <v>-7.4075472450543217E-2</v>
      </c>
      <c r="DF125" s="66">
        <f t="shared" si="94"/>
        <v>-0.29391706954846758</v>
      </c>
      <c r="DG125" s="67">
        <f t="shared" si="95"/>
        <v>0.92860160735763542</v>
      </c>
      <c r="DH125" s="67">
        <f t="shared" si="96"/>
        <v>0.74533830012211588</v>
      </c>
      <c r="DI125" s="66">
        <f t="shared" si="156"/>
        <v>1291.1034714166069</v>
      </c>
      <c r="DJ125" s="66">
        <f t="shared" si="97"/>
        <v>345.84202469500519</v>
      </c>
      <c r="DK125" s="66">
        <f t="shared" si="98"/>
        <v>1.5826764631081089</v>
      </c>
      <c r="DL125" s="66">
        <f t="shared" si="99"/>
        <v>0.8041336404533338</v>
      </c>
      <c r="DM125" s="66">
        <f t="shared" si="100"/>
        <v>-7.4075472450543217E-2</v>
      </c>
      <c r="DN125" s="66">
        <f t="shared" si="101"/>
        <v>-0.29391706954846758</v>
      </c>
      <c r="DO125" s="67">
        <f t="shared" si="102"/>
        <v>0.92860160735763542</v>
      </c>
      <c r="DP125" s="67">
        <f t="shared" si="103"/>
        <v>0.74533830012211588</v>
      </c>
      <c r="DQ125" s="66">
        <f t="shared" si="157"/>
        <v>1291.1034714166069</v>
      </c>
      <c r="DR125" s="66">
        <f t="shared" si="104"/>
        <v>345.84202469500519</v>
      </c>
      <c r="DS125" s="66">
        <f t="shared" si="105"/>
        <v>1.5826764631081089</v>
      </c>
      <c r="DT125" s="66">
        <f t="shared" si="106"/>
        <v>0.8041336404533338</v>
      </c>
      <c r="DU125" s="66">
        <f t="shared" si="107"/>
        <v>-7.4075472450543217E-2</v>
      </c>
      <c r="DV125" s="66">
        <f t="shared" si="108"/>
        <v>-0.29391706954846758</v>
      </c>
      <c r="DW125" s="67">
        <f t="shared" si="109"/>
        <v>0.92860160735763542</v>
      </c>
      <c r="DX125" s="67">
        <f t="shared" si="110"/>
        <v>0.74533830012211588</v>
      </c>
      <c r="DY125" s="66">
        <f t="shared" si="158"/>
        <v>1291.1034714166069</v>
      </c>
      <c r="DZ125" s="66">
        <f t="shared" si="111"/>
        <v>345.84202469500519</v>
      </c>
      <c r="EA125" s="66">
        <f t="shared" si="112"/>
        <v>1.5826764631081089</v>
      </c>
      <c r="EB125" s="66">
        <f t="shared" si="113"/>
        <v>0.8041336404533338</v>
      </c>
      <c r="EC125" s="66">
        <f t="shared" si="114"/>
        <v>-7.4075472450543217E-2</v>
      </c>
      <c r="ED125" s="66">
        <f t="shared" si="115"/>
        <v>-0.29391706954846758</v>
      </c>
      <c r="EE125" s="67">
        <f t="shared" si="116"/>
        <v>0.92860160735763542</v>
      </c>
      <c r="EF125" s="67">
        <f t="shared" si="117"/>
        <v>0.74533830012211588</v>
      </c>
      <c r="EG125" s="66">
        <f t="shared" si="159"/>
        <v>1291.1034714166069</v>
      </c>
      <c r="EH125" s="66">
        <f t="shared" si="118"/>
        <v>345.84202469500519</v>
      </c>
      <c r="EI125" s="66">
        <f t="shared" si="119"/>
        <v>1.5826764631081089</v>
      </c>
      <c r="EJ125" s="66">
        <f t="shared" si="120"/>
        <v>0.8041336404533338</v>
      </c>
      <c r="EK125" s="66">
        <f t="shared" si="121"/>
        <v>-7.4075472450543217E-2</v>
      </c>
      <c r="EL125" s="66">
        <f t="shared" si="122"/>
        <v>-0.29391706954846758</v>
      </c>
      <c r="EM125" s="67">
        <f t="shared" si="123"/>
        <v>0.92860160735763542</v>
      </c>
      <c r="EN125" s="67">
        <f t="shared" si="124"/>
        <v>0.74533830012211588</v>
      </c>
      <c r="EO125" s="66">
        <f t="shared" si="160"/>
        <v>1291.1034714166069</v>
      </c>
      <c r="EP125" s="66">
        <f t="shared" si="125"/>
        <v>345.84202469500519</v>
      </c>
      <c r="EQ125" s="66">
        <f t="shared" si="126"/>
        <v>1.5826764631081089</v>
      </c>
      <c r="ER125" s="66">
        <f t="shared" si="127"/>
        <v>0.8041336404533338</v>
      </c>
      <c r="ES125" s="66">
        <f t="shared" si="128"/>
        <v>-7.4075472450543217E-2</v>
      </c>
      <c r="ET125" s="66">
        <f t="shared" si="129"/>
        <v>-0.29391706954846758</v>
      </c>
      <c r="EU125" s="67">
        <f t="shared" si="130"/>
        <v>0.92860160735763542</v>
      </c>
      <c r="EV125" s="67">
        <f t="shared" si="131"/>
        <v>0.74533830012211588</v>
      </c>
      <c r="EW125" s="66">
        <f t="shared" si="161"/>
        <v>0.71929130594193469</v>
      </c>
      <c r="EX125" s="66">
        <f t="shared" si="132"/>
        <v>72.692024695005216</v>
      </c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</row>
    <row r="126" spans="19:166" x14ac:dyDescent="0.25">
      <c r="S126" s="50">
        <v>0.64</v>
      </c>
      <c r="T126" s="66">
        <f t="shared" si="25"/>
        <v>0.63318112633181123</v>
      </c>
      <c r="U126" s="66">
        <f t="shared" si="26"/>
        <v>0.36681887366818872</v>
      </c>
      <c r="V126" s="66">
        <f t="shared" si="27"/>
        <v>0.63318112633181123</v>
      </c>
      <c r="W126" s="66">
        <f t="shared" si="28"/>
        <v>0.36681887366818872</v>
      </c>
      <c r="X126" s="66">
        <f t="shared" si="29"/>
        <v>0.61418969380134436</v>
      </c>
      <c r="Y126" s="66">
        <f t="shared" si="30"/>
        <v>0.38581030619865569</v>
      </c>
      <c r="Z126" s="56">
        <f t="shared" ref="Z126:Z162" si="162">S126*$V$58+(1-S126)*$V$59</f>
        <v>341.40257177042713</v>
      </c>
      <c r="AA126" s="66">
        <f t="shared" si="31"/>
        <v>1.5921535659190738</v>
      </c>
      <c r="AB126" s="66">
        <f t="shared" si="32"/>
        <v>0.80185743379821484</v>
      </c>
      <c r="AC126" s="66">
        <f t="shared" si="143"/>
        <v>-7.0623992417644277E-2</v>
      </c>
      <c r="AD126" s="66">
        <f t="shared" si="144"/>
        <v>-0.30668370374438059</v>
      </c>
      <c r="AE126" s="67">
        <f t="shared" si="35"/>
        <v>0.93181219471579491</v>
      </c>
      <c r="AF126" s="67">
        <f t="shared" si="36"/>
        <v>0.73588332124010924</v>
      </c>
      <c r="AG126" s="66">
        <f t="shared" ref="AG126:AG157" si="163">$S$58/(S126*AE126+(1-S126)*AF126*EXP($Q$64-$Q$65/(Z126+$Q$66))/EXP($P$64-$P$65/(Z126+$P$66)))</f>
        <v>1286.486996498852</v>
      </c>
      <c r="AH126" s="66">
        <f t="shared" si="37"/>
        <v>345.72506811124805</v>
      </c>
      <c r="AI126" s="66">
        <f t="shared" si="38"/>
        <v>1.5829222979333568</v>
      </c>
      <c r="AJ126" s="66">
        <f t="shared" si="39"/>
        <v>0.80407434215889029</v>
      </c>
      <c r="AK126" s="66">
        <f t="shared" si="133"/>
        <v>-6.9731154446790039E-2</v>
      </c>
      <c r="AL126" s="66">
        <f t="shared" si="134"/>
        <v>-0.3016503650272952</v>
      </c>
      <c r="AM126" s="67">
        <f t="shared" si="135"/>
        <v>0.93264452353703853</v>
      </c>
      <c r="AN126" s="67">
        <f t="shared" si="136"/>
        <v>0.73959660852898446</v>
      </c>
      <c r="AO126" s="66">
        <f t="shared" ref="AO126:AO157" si="164">$S$58/(S126*AM126+(1-S126)*AN126*EXP($Q$64-$Q$65/(AH126+$Q$66))/EXP($P$64-$P$65/(AH126+$P$66)))</f>
        <v>1284.7739524987505</v>
      </c>
      <c r="AP126" s="66">
        <f t="shared" si="40"/>
        <v>345.68158454205945</v>
      </c>
      <c r="AQ126" s="66">
        <f t="shared" si="41"/>
        <v>1.583013749617546</v>
      </c>
      <c r="AR126" s="66">
        <f t="shared" si="42"/>
        <v>0.80405228638690351</v>
      </c>
      <c r="AS126" s="66">
        <f t="shared" si="137"/>
        <v>-6.9740033524689715E-2</v>
      </c>
      <c r="AT126" s="66">
        <f t="shared" si="138"/>
        <v>-0.30170024538612461</v>
      </c>
      <c r="AU126" s="67">
        <f t="shared" si="139"/>
        <v>0.93263624255042521</v>
      </c>
      <c r="AV126" s="67">
        <f t="shared" si="140"/>
        <v>0.73955971810482346</v>
      </c>
      <c r="AW126" s="66">
        <f t="shared" ref="AW126:AW157" si="165">$S$58/(S126*AU126+(1-S126)*AV126*EXP($Q$64-$Q$65/(AP126+$Q$66))/EXP($P$64-$P$65/(AP126+$P$66)))</f>
        <v>1284.7907237850841</v>
      </c>
      <c r="AX126" s="66">
        <f t="shared" si="43"/>
        <v>345.68201048282845</v>
      </c>
      <c r="AY126" s="66">
        <f t="shared" si="44"/>
        <v>1.583012853670694</v>
      </c>
      <c r="AZ126" s="66">
        <f t="shared" si="45"/>
        <v>0.80405250245690907</v>
      </c>
      <c r="BA126" s="66">
        <f t="shared" si="141"/>
        <v>-6.973994654018778E-2</v>
      </c>
      <c r="BB126" s="66">
        <f t="shared" si="142"/>
        <v>-0.30169975671271171</v>
      </c>
      <c r="BC126" s="67">
        <f t="shared" si="46"/>
        <v>0.93263632367532778</v>
      </c>
      <c r="BD126" s="67">
        <f t="shared" si="47"/>
        <v>0.73956007950808333</v>
      </c>
      <c r="BE126" s="66">
        <f t="shared" ref="BE126:BE157" si="166">$S$58/(S126*BC126+(1-S126)*BD126*EXP($Q$64-$Q$65/(AX126+$Q$66))/EXP($P$64-$P$65/(AX126+$P$66)))</f>
        <v>1284.7905594583592</v>
      </c>
      <c r="BF126" s="66">
        <f t="shared" si="48"/>
        <v>345.68200630943988</v>
      </c>
      <c r="BG126" s="66">
        <f t="shared" si="49"/>
        <v>1.5830128624492119</v>
      </c>
      <c r="BH126" s="66">
        <f t="shared" si="50"/>
        <v>0.80405250033984688</v>
      </c>
      <c r="BI126" s="66">
        <f t="shared" si="51"/>
        <v>-6.9739947392465196E-2</v>
      </c>
      <c r="BJ126" s="66">
        <f t="shared" si="52"/>
        <v>-0.3016997615007509</v>
      </c>
      <c r="BK126" s="67">
        <f t="shared" si="53"/>
        <v>0.93263632288046283</v>
      </c>
      <c r="BL126" s="67">
        <f t="shared" si="54"/>
        <v>0.73956007596704065</v>
      </c>
      <c r="BM126" s="66">
        <f t="shared" ref="BM126:BM157" si="167">$S$58/(S126*BK126+(1-S126)*BL126*EXP($Q$64-$Q$65/(BF126+$Q$66))/EXP($P$64-$P$65/(BF126+$P$66)))</f>
        <v>1284.7905610684365</v>
      </c>
      <c r="BN126" s="66">
        <f t="shared" si="55"/>
        <v>345.68200635033082</v>
      </c>
      <c r="BO126" s="66">
        <f t="shared" si="56"/>
        <v>1.5830128623631998</v>
      </c>
      <c r="BP126" s="66">
        <f t="shared" si="57"/>
        <v>0.80405250036058984</v>
      </c>
      <c r="BQ126" s="66">
        <f t="shared" si="58"/>
        <v>-6.9739947384114265E-2</v>
      </c>
      <c r="BR126" s="66">
        <f t="shared" si="59"/>
        <v>-0.30169976145383731</v>
      </c>
      <c r="BS126" s="67">
        <f t="shared" si="60"/>
        <v>0.93263632288825127</v>
      </c>
      <c r="BT126" s="67">
        <f t="shared" si="61"/>
        <v>0.73956007600173601</v>
      </c>
      <c r="BU126" s="66">
        <f t="shared" ref="BU126:BU157" si="168">$S$58/(S126*BS126+(1-S126)*BT126*EXP($Q$64-$Q$65/(BN126+$Q$66))/EXP($P$64-$P$65/(BN126+$P$66)))</f>
        <v>1284.7905610526607</v>
      </c>
      <c r="BV126" s="66">
        <f t="shared" si="62"/>
        <v>345.68200634993019</v>
      </c>
      <c r="BW126" s="66">
        <f t="shared" si="63"/>
        <v>1.5830128623640425</v>
      </c>
      <c r="BX126" s="66">
        <f t="shared" si="64"/>
        <v>0.80405250036038667</v>
      </c>
      <c r="BY126" s="66">
        <f t="shared" si="65"/>
        <v>-6.9739947384196421E-2</v>
      </c>
      <c r="BZ126" s="66">
        <f t="shared" si="66"/>
        <v>-0.30169976145429711</v>
      </c>
      <c r="CA126" s="67">
        <f t="shared" si="67"/>
        <v>0.93263632288817466</v>
      </c>
      <c r="CB126" s="67">
        <f t="shared" si="68"/>
        <v>0.73956007600139606</v>
      </c>
      <c r="CC126" s="66">
        <f t="shared" ref="CC126:CC157" si="169">$S$58/(S126*CA126+(1-S126)*CB126*EXP($Q$64-$Q$65/(BV126+$Q$66))/EXP($P$64-$P$65/(BV126+$P$66)))</f>
        <v>1284.7905610528151</v>
      </c>
      <c r="CD126" s="66">
        <f t="shared" si="69"/>
        <v>345.68200634993411</v>
      </c>
      <c r="CE126" s="66">
        <f t="shared" si="70"/>
        <v>1.5830128623640343</v>
      </c>
      <c r="CF126" s="66">
        <f t="shared" si="71"/>
        <v>0.80405250036038867</v>
      </c>
      <c r="CG126" s="66">
        <f t="shared" si="72"/>
        <v>-6.9739947384195228E-2</v>
      </c>
      <c r="CH126" s="66">
        <f t="shared" si="73"/>
        <v>-0.30169976145429322</v>
      </c>
      <c r="CI126" s="67">
        <f t="shared" si="74"/>
        <v>0.93263632288817577</v>
      </c>
      <c r="CJ126" s="67">
        <f t="shared" si="75"/>
        <v>0.73956007600139884</v>
      </c>
      <c r="CK126" s="66">
        <f t="shared" ref="CK126:CK157" si="170">$S$58/(S126*CI126+(1-S126)*CJ126*EXP($Q$64-$Q$65/(CD126+$Q$66))/EXP($P$64-$P$65/(CD126+$P$66)))</f>
        <v>1284.7905610528132</v>
      </c>
      <c r="CL126" s="66">
        <f t="shared" si="76"/>
        <v>345.68200634993406</v>
      </c>
      <c r="CM126" s="66">
        <f t="shared" si="77"/>
        <v>1.5830128623640343</v>
      </c>
      <c r="CN126" s="66">
        <f t="shared" si="78"/>
        <v>0.80405250036038867</v>
      </c>
      <c r="CO126" s="66">
        <f t="shared" si="79"/>
        <v>-6.9739947384195228E-2</v>
      </c>
      <c r="CP126" s="66">
        <f t="shared" si="80"/>
        <v>-0.30169976145429322</v>
      </c>
      <c r="CQ126" s="67">
        <f t="shared" si="81"/>
        <v>0.93263632288817577</v>
      </c>
      <c r="CR126" s="67">
        <f t="shared" si="82"/>
        <v>0.73956007600139884</v>
      </c>
      <c r="CS126" s="66">
        <f t="shared" ref="CS126:CS157" si="171">$S$58/(S126*CQ126+(1-S126)*CR126*EXP($Q$64-$Q$65/(CL126+$Q$66))/EXP($P$64-$P$65/(CL126+$P$66)))</f>
        <v>1284.7905610528139</v>
      </c>
      <c r="CT126" s="66">
        <f t="shared" si="83"/>
        <v>345.68200634993406</v>
      </c>
      <c r="CU126" s="66">
        <f t="shared" si="84"/>
        <v>1.5830128623640343</v>
      </c>
      <c r="CV126" s="66">
        <f t="shared" si="85"/>
        <v>0.80405250036038867</v>
      </c>
      <c r="CW126" s="66">
        <f t="shared" si="86"/>
        <v>-6.9739947384195228E-2</v>
      </c>
      <c r="CX126" s="66">
        <f t="shared" si="87"/>
        <v>-0.30169976145429322</v>
      </c>
      <c r="CY126" s="67">
        <f t="shared" si="88"/>
        <v>0.93263632288817577</v>
      </c>
      <c r="CZ126" s="67">
        <f t="shared" si="89"/>
        <v>0.73956007600139884</v>
      </c>
      <c r="DA126" s="66">
        <f t="shared" ref="DA126:DA157" si="172">$S$58/(S126*CY126+(1-S126)*CZ126*EXP($Q$64-$Q$65/(CT126+$Q$66))/EXP($P$64-$P$65/(CT126+$P$66)))</f>
        <v>1284.7905610528139</v>
      </c>
      <c r="DB126" s="66">
        <f t="shared" si="90"/>
        <v>345.68200634993406</v>
      </c>
      <c r="DC126" s="66">
        <f t="shared" si="91"/>
        <v>1.5830128623640343</v>
      </c>
      <c r="DD126" s="66">
        <f t="shared" si="92"/>
        <v>0.80405250036038867</v>
      </c>
      <c r="DE126" s="66">
        <f t="shared" si="93"/>
        <v>-6.9739947384195228E-2</v>
      </c>
      <c r="DF126" s="66">
        <f t="shared" si="94"/>
        <v>-0.30169976145429322</v>
      </c>
      <c r="DG126" s="67">
        <f t="shared" si="95"/>
        <v>0.93263632288817577</v>
      </c>
      <c r="DH126" s="67">
        <f t="shared" si="96"/>
        <v>0.73956007600139884</v>
      </c>
      <c r="DI126" s="66">
        <f t="shared" ref="DI126:DI157" si="173">$S$58/(S126*DG126+(1-S126)*DH126*EXP($Q$64-$Q$65/(DB126+$Q$66))/EXP($P$64-$P$65/(DB126+$P$66)))</f>
        <v>1284.7905610528139</v>
      </c>
      <c r="DJ126" s="66">
        <f t="shared" si="97"/>
        <v>345.68200634993406</v>
      </c>
      <c r="DK126" s="66">
        <f t="shared" si="98"/>
        <v>1.5830128623640343</v>
      </c>
      <c r="DL126" s="66">
        <f t="shared" si="99"/>
        <v>0.80405250036038867</v>
      </c>
      <c r="DM126" s="66">
        <f t="shared" si="100"/>
        <v>-6.9739947384195228E-2</v>
      </c>
      <c r="DN126" s="66">
        <f t="shared" si="101"/>
        <v>-0.30169976145429322</v>
      </c>
      <c r="DO126" s="67">
        <f t="shared" si="102"/>
        <v>0.93263632288817577</v>
      </c>
      <c r="DP126" s="67">
        <f t="shared" si="103"/>
        <v>0.73956007600139884</v>
      </c>
      <c r="DQ126" s="66">
        <f t="shared" ref="DQ126:DQ157" si="174">$S$58/(S126*DO126+(1-S126)*DP126*EXP($Q$64-$Q$65/(DJ126+$Q$66))/EXP($P$64-$P$65/(DJ126+$P$66)))</f>
        <v>1284.7905610528139</v>
      </c>
      <c r="DR126" s="66">
        <f t="shared" si="104"/>
        <v>345.68200634993406</v>
      </c>
      <c r="DS126" s="66">
        <f t="shared" si="105"/>
        <v>1.5830128623640343</v>
      </c>
      <c r="DT126" s="66">
        <f t="shared" si="106"/>
        <v>0.80405250036038867</v>
      </c>
      <c r="DU126" s="66">
        <f t="shared" si="107"/>
        <v>-6.9739947384195228E-2</v>
      </c>
      <c r="DV126" s="66">
        <f t="shared" si="108"/>
        <v>-0.30169976145429322</v>
      </c>
      <c r="DW126" s="67">
        <f t="shared" si="109"/>
        <v>0.93263632288817577</v>
      </c>
      <c r="DX126" s="67">
        <f t="shared" si="110"/>
        <v>0.73956007600139884</v>
      </c>
      <c r="DY126" s="66">
        <f t="shared" ref="DY126:DY157" si="175">$S$58/(S126*DW126+(1-S126)*DX126*EXP($Q$64-$Q$65/(DR126+$Q$66))/EXP($P$64-$P$65/(DR126+$P$66)))</f>
        <v>1284.7905610528139</v>
      </c>
      <c r="DZ126" s="66">
        <f t="shared" si="111"/>
        <v>345.68200634993406</v>
      </c>
      <c r="EA126" s="66">
        <f t="shared" si="112"/>
        <v>1.5830128623640343</v>
      </c>
      <c r="EB126" s="66">
        <f t="shared" si="113"/>
        <v>0.80405250036038867</v>
      </c>
      <c r="EC126" s="66">
        <f t="shared" si="114"/>
        <v>-6.9739947384195228E-2</v>
      </c>
      <c r="ED126" s="66">
        <f t="shared" si="115"/>
        <v>-0.30169976145429322</v>
      </c>
      <c r="EE126" s="67">
        <f t="shared" si="116"/>
        <v>0.93263632288817577</v>
      </c>
      <c r="EF126" s="67">
        <f t="shared" si="117"/>
        <v>0.73956007600139884</v>
      </c>
      <c r="EG126" s="66">
        <f t="shared" ref="EG126:EG157" si="176">$S$58/(S126*EE126+(1-S126)*EF126*EXP($Q$64-$Q$65/(DZ126+$Q$66))/EXP($P$64-$P$65/(DZ126+$P$66)))</f>
        <v>1284.7905610528139</v>
      </c>
      <c r="EH126" s="66">
        <f t="shared" si="118"/>
        <v>345.68200634993406</v>
      </c>
      <c r="EI126" s="66">
        <f t="shared" si="119"/>
        <v>1.5830128623640343</v>
      </c>
      <c r="EJ126" s="66">
        <f t="shared" si="120"/>
        <v>0.80405250036038867</v>
      </c>
      <c r="EK126" s="66">
        <f t="shared" si="121"/>
        <v>-6.9739947384195228E-2</v>
      </c>
      <c r="EL126" s="66">
        <f t="shared" si="122"/>
        <v>-0.30169976145429322</v>
      </c>
      <c r="EM126" s="67">
        <f t="shared" si="123"/>
        <v>0.93263632288817577</v>
      </c>
      <c r="EN126" s="67">
        <f t="shared" si="124"/>
        <v>0.73956007600139884</v>
      </c>
      <c r="EO126" s="66">
        <f t="shared" ref="EO126:EO157" si="177">$S$58/(S126*EM126+(1-S126)*EN126*EXP($Q$64-$Q$65/(EH126+$Q$66))/EXP($P$64-$P$65/(EH126+$P$66)))</f>
        <v>1284.7905610528139</v>
      </c>
      <c r="EP126" s="66">
        <f t="shared" si="125"/>
        <v>345.68200634993406</v>
      </c>
      <c r="EQ126" s="66">
        <f t="shared" si="126"/>
        <v>1.5830128623640343</v>
      </c>
      <c r="ER126" s="66">
        <f t="shared" si="127"/>
        <v>0.80405250036038867</v>
      </c>
      <c r="ES126" s="66">
        <f t="shared" si="128"/>
        <v>-6.9739947384195228E-2</v>
      </c>
      <c r="ET126" s="66">
        <f t="shared" si="129"/>
        <v>-0.30169976145429322</v>
      </c>
      <c r="EU126" s="67">
        <f t="shared" si="130"/>
        <v>0.93263632288817577</v>
      </c>
      <c r="EV126" s="67">
        <f t="shared" si="131"/>
        <v>0.73956007600139884</v>
      </c>
      <c r="EW126" s="66">
        <f t="shared" ref="EW126:EW162" si="178">S126*EU126*EXP($P$64-$P$65/(EP126+$P$66))/$S$58</f>
        <v>0.73029515375248022</v>
      </c>
      <c r="EX126" s="66">
        <f t="shared" si="132"/>
        <v>72.532006349934079</v>
      </c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</row>
    <row r="127" spans="19:166" x14ac:dyDescent="0.25">
      <c r="S127" s="50">
        <v>0.65</v>
      </c>
      <c r="T127" s="66">
        <f t="shared" ref="T127:T162" si="179">S127*$P$72/(S127*$P$72+(1-S127)*$Q$72)</f>
        <v>0.64326496087967855</v>
      </c>
      <c r="U127" s="66">
        <f t="shared" ref="U127:U162" si="180">(1-S127)*$Q$72/(S127*$P$72+(1-S127)*$Q$72)</f>
        <v>0.35673503912032145</v>
      </c>
      <c r="V127" s="66">
        <f t="shared" ref="V127:V162" si="181">S127*$P$73/(S127*$P$73+(1-S127)*$Q$73)</f>
        <v>0.64326496087967855</v>
      </c>
      <c r="W127" s="66">
        <f t="shared" ref="W127:W162" si="182">(1-S127)*$Q$73/(S127*$P$73+(1-S127)*$Q$73)</f>
        <v>0.35673503912032145</v>
      </c>
      <c r="X127" s="66">
        <f t="shared" ref="X127:X162" si="183">S127*$P$71/(S127*$P$71+(1-S127)*$Q$71)</f>
        <v>0.62448598130841126</v>
      </c>
      <c r="Y127" s="66">
        <f t="shared" ref="Y127:Y162" si="184">(1-S127)*$Q$71/(S127*$P$71+(1-S127)*$Q$71)</f>
        <v>0.37551401869158879</v>
      </c>
      <c r="Z127" s="56">
        <f t="shared" si="162"/>
        <v>341.34241374313945</v>
      </c>
      <c r="AA127" s="66">
        <f t="shared" ref="AA127:AA162" si="185">EXP(-1*$P$70/($S$59*Z127))</f>
        <v>1.5922840750182965</v>
      </c>
      <c r="AB127" s="66">
        <f t="shared" ref="AB127:AB162" si="186">EXP(-1*$Q$70/($S$59*Z127))</f>
        <v>0.8018262277196192</v>
      </c>
      <c r="AC127" s="66">
        <f t="shared" si="143"/>
        <v>-6.6365162015397938E-2</v>
      </c>
      <c r="AD127" s="66">
        <f t="shared" si="144"/>
        <v>-0.3145153035517303</v>
      </c>
      <c r="AE127" s="67">
        <f t="shared" ref="AE127:AE162" si="187">EXP(AC127)</f>
        <v>0.93578908726432974</v>
      </c>
      <c r="AF127" s="67">
        <f t="shared" ref="AF127:AF162" si="188">EXP(AD127)</f>
        <v>0.73014268608313981</v>
      </c>
      <c r="AG127" s="66">
        <f t="shared" si="163"/>
        <v>1280.0029667659594</v>
      </c>
      <c r="AH127" s="66">
        <f t="shared" ref="AH127:AH162" si="189">$P$65/($P$64-LN(AG127))-$P$66</f>
        <v>345.56023709505268</v>
      </c>
      <c r="AI127" s="66">
        <f t="shared" ref="AI127:AI162" si="190">EXP(-1*$P$70/($S$59*AH127))</f>
        <v>1.5832691090156852</v>
      </c>
      <c r="AJ127" s="66">
        <f t="shared" ref="AJ127:AJ162" si="191">EXP(-1*$Q$70/($S$59*AH127))</f>
        <v>0.80399071027770086</v>
      </c>
      <c r="AK127" s="66">
        <f t="shared" si="133"/>
        <v>-6.5550358487260263E-2</v>
      </c>
      <c r="AL127" s="66">
        <f t="shared" si="134"/>
        <v>-0.30949654129078891</v>
      </c>
      <c r="AM127" s="67">
        <f t="shared" si="135"/>
        <v>0.93655188223604058</v>
      </c>
      <c r="AN127" s="67">
        <f t="shared" si="136"/>
        <v>0.73381630945139253</v>
      </c>
      <c r="AO127" s="66">
        <f t="shared" si="164"/>
        <v>1278.3793062437135</v>
      </c>
      <c r="AP127" s="66">
        <f t="shared" ref="AP127:AP162" si="192">$P$65/($P$64-LN(AO127))-$P$66</f>
        <v>345.51885873629152</v>
      </c>
      <c r="AQ127" s="66">
        <f t="shared" ref="AQ127:AQ162" si="193">EXP(-1*$P$70/($S$59*AP127))</f>
        <v>1.5833562346443535</v>
      </c>
      <c r="AR127" s="66">
        <f t="shared" ref="AR127:AR162" si="194">EXP(-1*$Q$70/($S$59*AP127))</f>
        <v>0.80396970458322659</v>
      </c>
      <c r="AS127" s="66">
        <f t="shared" si="137"/>
        <v>-6.5558263225937052E-2</v>
      </c>
      <c r="AT127" s="66">
        <f t="shared" si="138"/>
        <v>-0.30954506356731143</v>
      </c>
      <c r="AU127" s="67">
        <f t="shared" si="139"/>
        <v>0.93654447906741445</v>
      </c>
      <c r="AV127" s="67">
        <f t="shared" si="140"/>
        <v>0.7337807038773474</v>
      </c>
      <c r="AW127" s="66">
        <f t="shared" si="165"/>
        <v>1278.3948228702768</v>
      </c>
      <c r="AX127" s="66">
        <f t="shared" ref="AX127:AX162" si="195">$P$65/($P$64-LN(AW127))-$P$66</f>
        <v>345.5192543677947</v>
      </c>
      <c r="AY127" s="66">
        <f t="shared" ref="AY127:AY162" si="196">EXP(-1*$P$70/($S$59*AX127))</f>
        <v>1.5833554014873019</v>
      </c>
      <c r="AZ127" s="66">
        <f t="shared" ref="AZ127:AZ162" si="197">EXP(-1*$Q$70/($S$59*AX127))</f>
        <v>0.80396990544650193</v>
      </c>
      <c r="BA127" s="66">
        <f t="shared" ref="BA127:BA162" si="198">IF($P$61,1,LN(X127/S127)+($P$75/2)*$P$72*LN(T127/X127)+Y127*$P$76-$P$73*LN(V127+W127*AZ127)+W127*$P$73*(AZ127/(V127+W127*AZ127)-AY127/(W127+V127*AY127)))</f>
        <v>-6.5558187638004833E-2</v>
      </c>
      <c r="BB127" s="66">
        <f t="shared" ref="BB127:BB162" si="199">IF($P$61,1,LN(Y127/(1-S127))+($P$75/2)*$Q$72*LN(U127/Y127)+X127*$Q$76-$Q$73*LN(W127+V127*AY127)+V127*$Q$73*(AY127/(W127+V127*AY127)-AZ127/(V127+W127*AZ127))   )</f>
        <v>-0.30954459956455327</v>
      </c>
      <c r="BC127" s="67">
        <f t="shared" ref="BC127:BC162" si="200">EXP(BA127)</f>
        <v>0.9365445498588777</v>
      </c>
      <c r="BD127" s="67">
        <f t="shared" ref="BD127:BD162" si="201">EXP(BB127)</f>
        <v>0.73378104435369684</v>
      </c>
      <c r="BE127" s="66">
        <f t="shared" si="166"/>
        <v>1278.3946744730376</v>
      </c>
      <c r="BF127" s="66">
        <f t="shared" ref="BF127:BF162" si="202">$P$65/($P$64-LN(BE127))-$P$66</f>
        <v>345.51925058408921</v>
      </c>
      <c r="BG127" s="66">
        <f t="shared" ref="BG127:BG162" si="203">EXP(-1*$P$70/($S$59*BF127))</f>
        <v>1.5833554094553643</v>
      </c>
      <c r="BH127" s="66">
        <f t="shared" ref="BH127:BH162" si="204">EXP(-1*$Q$70/($S$59*BF127))</f>
        <v>0.80396990352550546</v>
      </c>
      <c r="BI127" s="66">
        <f t="shared" ref="BI127:BI162" si="205">IF($P$61,1,LN(X127/S127)+($P$75/2)*$P$72*LN(T127/X127)+Y127*$P$76-$P$73*LN(V127+W127*BH127)+W127*$P$73*(BH127/(V127+W127*BH127)-BG127/(W127+V127*BG127)))</f>
        <v>-6.5558188360905462E-2</v>
      </c>
      <c r="BJ127" s="66">
        <f t="shared" ref="BJ127:BJ162" si="206">IF($P$61,1,LN(Y127/(1-S127))+($P$75/2)*$Q$72*LN(U127/Y127)+X127*$Q$76-$Q$73*LN(W127+V127*BG127)+V127*$Q$73*(BG127/(W127+V127*BG127)-BH127/(V127+W127*BH127))   )</f>
        <v>-0.30954460400213529</v>
      </c>
      <c r="BK127" s="67">
        <f t="shared" ref="BK127:BK162" si="207">EXP(BI127)</f>
        <v>0.93654454918184904</v>
      </c>
      <c r="BL127" s="67">
        <f t="shared" ref="BL127:BL162" si="208">EXP(BJ127)</f>
        <v>0.73378104109748321</v>
      </c>
      <c r="BM127" s="66">
        <f t="shared" si="167"/>
        <v>1278.394675892263</v>
      </c>
      <c r="BN127" s="66">
        <f t="shared" ref="BN127:BN162" si="209">$P$65/($P$64-LN(BM127))-$P$66</f>
        <v>345.51925062027539</v>
      </c>
      <c r="BO127" s="66">
        <f t="shared" ref="BO127:BO162" si="210">EXP(-1*$P$70/($S$59*BN127))</f>
        <v>1.5833554093791604</v>
      </c>
      <c r="BP127" s="66">
        <f t="shared" ref="BP127:BP162" si="211">EXP(-1*$Q$70/($S$59*BN127))</f>
        <v>0.80396990354387732</v>
      </c>
      <c r="BQ127" s="66">
        <f t="shared" ref="BQ127:BQ162" si="212">IF($P$61,1,LN(X127/S127)+($P$75/2)*$P$72*LN(T127/X127)+Y127*$P$76-$P$73*LN(V127+W127*BP127)+W127*$P$73*(BP127/(V127+W127*BP127)-BO127/(W127+V127*BO127)))</f>
        <v>-6.5558188353991825E-2</v>
      </c>
      <c r="BR127" s="66">
        <f t="shared" ref="BR127:BR162" si="213">IF($P$61,1,LN(Y127/(1-S127))+($P$75/2)*$Q$72*LN(U127/Y127)+X127*$Q$76-$Q$73*LN(W127+V127*BO127)+V127*$Q$73*(BO127/(W127+V127*BO127)-BP127/(V127+W127*BP127))   )</f>
        <v>-0.30954460395969602</v>
      </c>
      <c r="BS127" s="67">
        <f t="shared" ref="BS127:BS162" si="214">EXP(BQ127)</f>
        <v>0.93654454918832397</v>
      </c>
      <c r="BT127" s="67">
        <f t="shared" ref="BT127:BT162" si="215">EXP(BR127)</f>
        <v>0.73378104112862441</v>
      </c>
      <c r="BU127" s="66">
        <f t="shared" si="168"/>
        <v>1278.3946758786906</v>
      </c>
      <c r="BV127" s="66">
        <f t="shared" ref="BV127:BV162" si="216">$P$65/($P$64-LN(BU127))-$P$66</f>
        <v>345.51925061992938</v>
      </c>
      <c r="BW127" s="66">
        <f t="shared" ref="BW127:BW162" si="217">EXP(-1*$P$70/($S$59*BV127))</f>
        <v>1.5833554093798889</v>
      </c>
      <c r="BX127" s="66">
        <f t="shared" ref="BX127:BX162" si="218">EXP(-1*$Q$70/($S$59*BV127))</f>
        <v>0.80396990354370168</v>
      </c>
      <c r="BY127" s="66">
        <f t="shared" ref="BY127:BY162" si="219">IF($P$61,1,LN(X127/S127)+($P$75/2)*$P$72*LN(T127/X127)+Y127*$P$76-$P$73*LN(V127+W127*BX127)+W127*$P$73*(BX127/(V127+W127*BX127)-BW127/(W127+V127*BW127)))</f>
        <v>-6.55581883540578E-2</v>
      </c>
      <c r="BZ127" s="66">
        <f t="shared" ref="BZ127:BZ162" si="220">IF($P$61,1,LN(Y127/(1-S127))+($P$75/2)*$Q$72*LN(U127/Y127)+X127*$Q$76-$Q$73*LN(W127+V127*BW127)+V127*$Q$73*(BW127/(W127+V127*BW127)-BX127/(V127+W127*BX127))   )</f>
        <v>-0.3095446039601023</v>
      </c>
      <c r="CA127" s="67">
        <f t="shared" ref="CA127:CA162" si="221">EXP(BY127)</f>
        <v>0.93654454918826213</v>
      </c>
      <c r="CB127" s="67">
        <f t="shared" ref="CB127:CB162" si="222">EXP(BZ127)</f>
        <v>0.73378104112832632</v>
      </c>
      <c r="CC127" s="66">
        <f t="shared" si="169"/>
        <v>1278.3946758788193</v>
      </c>
      <c r="CD127" s="66">
        <f t="shared" ref="CD127:CD162" si="223">$P$65/($P$64-LN(CC127))-$P$66</f>
        <v>345.51925061993262</v>
      </c>
      <c r="CE127" s="66">
        <f t="shared" ref="CE127:CE162" si="224">EXP(-1*$P$70/($S$59*CD127))</f>
        <v>1.5833554093798823</v>
      </c>
      <c r="CF127" s="66">
        <f t="shared" ref="CF127:CF162" si="225">EXP(-1*$Q$70/($S$59*CD127))</f>
        <v>0.80396990354370323</v>
      </c>
      <c r="CG127" s="66">
        <f t="shared" ref="CG127:CG162" si="226">IF($P$61,1,LN(X127/S127)+($P$75/2)*$P$72*LN(T127/X127)+Y127*$P$76-$P$73*LN(V127+W127*CF127)+W127*$P$73*(CF127/(V127+W127*CF127)-CE127/(W127+V127*CE127)))</f>
        <v>-6.5558188354056995E-2</v>
      </c>
      <c r="CH127" s="66">
        <f t="shared" ref="CH127:CH162" si="227">IF($P$61,1,LN(Y127/(1-S127))+($P$75/2)*$Q$72*LN(U127/Y127)+X127*$Q$76-$Q$73*LN(W127+V127*CE127)+V127*$Q$73*(CE127/(W127+V127*CE127)-CF127/(V127+W127*CF127))   )</f>
        <v>-0.30954460396009814</v>
      </c>
      <c r="CI127" s="67">
        <f t="shared" ref="CI127:CI162" si="228">EXP(CG127)</f>
        <v>0.93654454918826291</v>
      </c>
      <c r="CJ127" s="67">
        <f t="shared" ref="CJ127:CJ162" si="229">EXP(CH127)</f>
        <v>0.73378104112832931</v>
      </c>
      <c r="CK127" s="66">
        <f t="shared" si="170"/>
        <v>1278.3946758788184</v>
      </c>
      <c r="CL127" s="66">
        <f t="shared" ref="CL127:CL162" si="230">$P$65/($P$64-LN(CK127))-$P$66</f>
        <v>345.51925061993262</v>
      </c>
      <c r="CM127" s="66">
        <f t="shared" ref="CM127:CM162" si="231">EXP(-1*$P$70/($S$59*CL127))</f>
        <v>1.5833554093798823</v>
      </c>
      <c r="CN127" s="66">
        <f t="shared" ref="CN127:CN162" si="232">EXP(-1*$Q$70/($S$59*CL127))</f>
        <v>0.80396990354370323</v>
      </c>
      <c r="CO127" s="66">
        <f t="shared" ref="CO127:CO162" si="233">IF($P$61,1,LN(X127/S127)+($P$75/2)*$P$72*LN(T127/X127)+Y127*$P$76-$P$73*LN(V127+W127*CN127)+W127*$P$73*(CN127/(V127+W127*CN127)-CM127/(W127+V127*CM127)))</f>
        <v>-6.5558188354056995E-2</v>
      </c>
      <c r="CP127" s="66">
        <f t="shared" ref="CP127:CP162" si="234">IF($P$61,1,LN(Y127/(1-S127))+($P$75/2)*$Q$72*LN(U127/Y127)+X127*$Q$76-$Q$73*LN(W127+V127*CM127)+V127*$Q$73*(CM127/(W127+V127*CM127)-CN127/(V127+W127*CN127))   )</f>
        <v>-0.30954460396009814</v>
      </c>
      <c r="CQ127" s="67">
        <f t="shared" ref="CQ127:CQ162" si="235">EXP(CO127)</f>
        <v>0.93654454918826291</v>
      </c>
      <c r="CR127" s="67">
        <f t="shared" ref="CR127:CR162" si="236">EXP(CP127)</f>
        <v>0.73378104112832931</v>
      </c>
      <c r="CS127" s="66">
        <f t="shared" si="171"/>
        <v>1278.3946758788184</v>
      </c>
      <c r="CT127" s="66">
        <f t="shared" ref="CT127:CT162" si="237">$P$65/($P$64-LN(CS127))-$P$66</f>
        <v>345.51925061993262</v>
      </c>
      <c r="CU127" s="66">
        <f t="shared" ref="CU127:CU162" si="238">EXP(-1*$P$70/($S$59*CT127))</f>
        <v>1.5833554093798823</v>
      </c>
      <c r="CV127" s="66">
        <f t="shared" ref="CV127:CV162" si="239">EXP(-1*$Q$70/($S$59*CT127))</f>
        <v>0.80396990354370323</v>
      </c>
      <c r="CW127" s="66">
        <f t="shared" ref="CW127:CW162" si="240">IF($P$61,1,LN(X127/S127)+($P$75/2)*$P$72*LN(T127/X127)+Y127*$P$76-$P$73*LN(V127+W127*CV127)+W127*$P$73*(CV127/(V127+W127*CV127)-CU127/(W127+V127*CU127)))</f>
        <v>-6.5558188354056995E-2</v>
      </c>
      <c r="CX127" s="66">
        <f t="shared" ref="CX127:CX162" si="241">IF($P$61,1,LN(Y127/(1-S127))+($P$75/2)*$Q$72*LN(U127/Y127)+X127*$Q$76-$Q$73*LN(W127+V127*CU127)+V127*$Q$73*(CU127/(W127+V127*CU127)-CV127/(V127+W127*CV127))   )</f>
        <v>-0.30954460396009814</v>
      </c>
      <c r="CY127" s="67">
        <f t="shared" ref="CY127:CY162" si="242">EXP(CW127)</f>
        <v>0.93654454918826291</v>
      </c>
      <c r="CZ127" s="67">
        <f t="shared" ref="CZ127:CZ162" si="243">EXP(CX127)</f>
        <v>0.73378104112832931</v>
      </c>
      <c r="DA127" s="66">
        <f t="shared" si="172"/>
        <v>1278.3946758788184</v>
      </c>
      <c r="DB127" s="66">
        <f t="shared" ref="DB127:DB162" si="244">$P$65/($P$64-LN(DA127))-$P$66</f>
        <v>345.51925061993262</v>
      </c>
      <c r="DC127" s="66">
        <f t="shared" ref="DC127:DC162" si="245">EXP(-1*$P$70/($S$59*DB127))</f>
        <v>1.5833554093798823</v>
      </c>
      <c r="DD127" s="66">
        <f t="shared" ref="DD127:DD162" si="246">EXP(-1*$Q$70/($S$59*DB127))</f>
        <v>0.80396990354370323</v>
      </c>
      <c r="DE127" s="66">
        <f t="shared" ref="DE127:DE162" si="247">IF($P$61,1,LN(X127/S127)+($P$75/2)*$P$72*LN(T127/X127)+Y127*$P$76-$P$73*LN(V127+W127*DD127)+W127*$P$73*(DD127/(V127+W127*DD127)-DC127/(W127+V127*DC127)))</f>
        <v>-6.5558188354056995E-2</v>
      </c>
      <c r="DF127" s="66">
        <f t="shared" ref="DF127:DF162" si="248">IF($P$61,1,LN(Y127/(1-S127))+($P$75/2)*$Q$72*LN(U127/Y127)+X127*$Q$76-$Q$73*LN(W127+V127*DC127)+V127*$Q$73*(DC127/(W127+V127*DC127)-DD127/(V127+W127*DD127))   )</f>
        <v>-0.30954460396009814</v>
      </c>
      <c r="DG127" s="67">
        <f t="shared" ref="DG127:DG162" si="249">EXP(DE127)</f>
        <v>0.93654454918826291</v>
      </c>
      <c r="DH127" s="67">
        <f t="shared" ref="DH127:DH162" si="250">EXP(DF127)</f>
        <v>0.73378104112832931</v>
      </c>
      <c r="DI127" s="66">
        <f t="shared" si="173"/>
        <v>1278.3946758788184</v>
      </c>
      <c r="DJ127" s="66">
        <f t="shared" ref="DJ127:DJ162" si="251">$P$65/($P$64-LN(DI127))-$P$66</f>
        <v>345.51925061993262</v>
      </c>
      <c r="DK127" s="66">
        <f t="shared" ref="DK127:DK162" si="252">EXP(-1*$P$70/($S$59*DJ127))</f>
        <v>1.5833554093798823</v>
      </c>
      <c r="DL127" s="66">
        <f t="shared" ref="DL127:DL162" si="253">EXP(-1*$Q$70/($S$59*DJ127))</f>
        <v>0.80396990354370323</v>
      </c>
      <c r="DM127" s="66">
        <f t="shared" ref="DM127:DM162" si="254">IF($P$61,1,LN(X127/S127)+($P$75/2)*$P$72*LN(T127/X127)+Y127*$P$76-$P$73*LN(V127+W127*DL127)+W127*$P$73*(DL127/(V127+W127*DL127)-DK127/(W127+V127*DK127)))</f>
        <v>-6.5558188354056995E-2</v>
      </c>
      <c r="DN127" s="66">
        <f t="shared" ref="DN127:DN162" si="255">IF($P$61,1,LN(Y127/(1-S127))+($P$75/2)*$Q$72*LN(U127/Y127)+X127*$Q$76-$Q$73*LN(W127+V127*DK127)+V127*$Q$73*(DK127/(W127+V127*DK127)-DL127/(V127+W127*DL127))   )</f>
        <v>-0.30954460396009814</v>
      </c>
      <c r="DO127" s="67">
        <f t="shared" ref="DO127:DO162" si="256">EXP(DM127)</f>
        <v>0.93654454918826291</v>
      </c>
      <c r="DP127" s="67">
        <f t="shared" ref="DP127:DP162" si="257">EXP(DN127)</f>
        <v>0.73378104112832931</v>
      </c>
      <c r="DQ127" s="66">
        <f t="shared" si="174"/>
        <v>1278.3946758788184</v>
      </c>
      <c r="DR127" s="66">
        <f t="shared" ref="DR127:DR162" si="258">$P$65/($P$64-LN(DQ127))-$P$66</f>
        <v>345.51925061993262</v>
      </c>
      <c r="DS127" s="66">
        <f t="shared" ref="DS127:DS162" si="259">EXP(-1*$P$70/($S$59*DR127))</f>
        <v>1.5833554093798823</v>
      </c>
      <c r="DT127" s="66">
        <f t="shared" ref="DT127:DT162" si="260">EXP(-1*$Q$70/($S$59*DR127))</f>
        <v>0.80396990354370323</v>
      </c>
      <c r="DU127" s="66">
        <f t="shared" ref="DU127:DU162" si="261">IF($P$61,1,LN(X127/S127)+($P$75/2)*$P$72*LN(T127/X127)+Y127*$P$76-$P$73*LN(V127+W127*DT127)+W127*$P$73*(DT127/(V127+W127*DT127)-DS127/(W127+V127*DS127)))</f>
        <v>-6.5558188354056995E-2</v>
      </c>
      <c r="DV127" s="66">
        <f t="shared" ref="DV127:DV162" si="262">IF($P$61,1,LN(Y127/(1-S127))+($P$75/2)*$Q$72*LN(U127/Y127)+X127*$Q$76-$Q$73*LN(W127+V127*DS127)+V127*$Q$73*(DS127/(W127+V127*DS127)-DT127/(V127+W127*DT127))   )</f>
        <v>-0.30954460396009814</v>
      </c>
      <c r="DW127" s="67">
        <f t="shared" ref="DW127:DW162" si="263">EXP(DU127)</f>
        <v>0.93654454918826291</v>
      </c>
      <c r="DX127" s="67">
        <f t="shared" ref="DX127:DX162" si="264">EXP(DV127)</f>
        <v>0.73378104112832931</v>
      </c>
      <c r="DY127" s="66">
        <f t="shared" si="175"/>
        <v>1278.3946758788184</v>
      </c>
      <c r="DZ127" s="66">
        <f t="shared" ref="DZ127:DZ162" si="265">$P$65/($P$64-LN(DY127))-$P$66</f>
        <v>345.51925061993262</v>
      </c>
      <c r="EA127" s="66">
        <f t="shared" ref="EA127:EA162" si="266">EXP(-1*$P$70/($S$59*DZ127))</f>
        <v>1.5833554093798823</v>
      </c>
      <c r="EB127" s="66">
        <f t="shared" ref="EB127:EB162" si="267">EXP(-1*$Q$70/($S$59*DZ127))</f>
        <v>0.80396990354370323</v>
      </c>
      <c r="EC127" s="66">
        <f t="shared" ref="EC127:EC162" si="268">IF($P$61,1,LN(X127/S127)+($P$75/2)*$P$72*LN(T127/X127)+Y127*$P$76-$P$73*LN(V127+W127*EB127)+W127*$P$73*(EB127/(V127+W127*EB127)-EA127/(W127+V127*EA127)))</f>
        <v>-6.5558188354056995E-2</v>
      </c>
      <c r="ED127" s="66">
        <f t="shared" ref="ED127:ED162" si="269">IF($P$61,1,LN(Y127/(1-S127))+($P$75/2)*$Q$72*LN(U127/Y127)+X127*$Q$76-$Q$73*LN(W127+V127*EA127)+V127*$Q$73*(EA127/(W127+V127*EA127)-EB127/(V127+W127*EB127))   )</f>
        <v>-0.30954460396009814</v>
      </c>
      <c r="EE127" s="67">
        <f t="shared" ref="EE127:EE162" si="270">EXP(EC127)</f>
        <v>0.93654454918826291</v>
      </c>
      <c r="EF127" s="67">
        <f t="shared" ref="EF127:EF162" si="271">EXP(ED127)</f>
        <v>0.73378104112832931</v>
      </c>
      <c r="EG127" s="66">
        <f t="shared" si="176"/>
        <v>1278.3946758788184</v>
      </c>
      <c r="EH127" s="66">
        <f t="shared" ref="EH127:EH162" si="272">$P$65/($P$64-LN(EG127))-$P$66</f>
        <v>345.51925061993262</v>
      </c>
      <c r="EI127" s="66">
        <f t="shared" ref="EI127:EI162" si="273">EXP(-1*$P$70/($S$59*EH127))</f>
        <v>1.5833554093798823</v>
      </c>
      <c r="EJ127" s="66">
        <f t="shared" ref="EJ127:EJ162" si="274">EXP(-1*$Q$70/($S$59*EH127))</f>
        <v>0.80396990354370323</v>
      </c>
      <c r="EK127" s="66">
        <f t="shared" ref="EK127:EK162" si="275">IF($P$61,1,LN(X127/S127)+($P$75/2)*$P$72*LN(T127/X127)+Y127*$P$76-$P$73*LN(V127+W127*EJ127)+W127*$P$73*(EJ127/(V127+W127*EJ127)-EI127/(W127+V127*EI127)))</f>
        <v>-6.5558188354056995E-2</v>
      </c>
      <c r="EL127" s="66">
        <f t="shared" ref="EL127:EL162" si="276">IF($P$61,1,LN(Y127/(1-S127))+($P$75/2)*$Q$72*LN(U127/Y127)+X127*$Q$76-$Q$73*LN(W127+V127*EI127)+V127*$Q$73*(EI127/(W127+V127*EI127)-EJ127/(V127+W127*EJ127))   )</f>
        <v>-0.30954460396009814</v>
      </c>
      <c r="EM127" s="67">
        <f t="shared" ref="EM127:EM162" si="277">EXP(EK127)</f>
        <v>0.93654454918826291</v>
      </c>
      <c r="EN127" s="67">
        <f t="shared" ref="EN127:EN162" si="278">EXP(EL127)</f>
        <v>0.73378104112832931</v>
      </c>
      <c r="EO127" s="66">
        <f t="shared" si="177"/>
        <v>1278.3946758788184</v>
      </c>
      <c r="EP127" s="66">
        <f t="shared" ref="EP127:EP162" si="279">$P$65/($P$64-LN(EO127))-$P$66</f>
        <v>345.51925061993262</v>
      </c>
      <c r="EQ127" s="66">
        <f t="shared" ref="EQ127:EQ162" si="280">EXP(-1*$P$70/($S$59*EP127))</f>
        <v>1.5833554093798823</v>
      </c>
      <c r="ER127" s="66">
        <f t="shared" ref="ER127:ER162" si="281">EXP(-1*$Q$70/($S$59*EP127))</f>
        <v>0.80396990354370323</v>
      </c>
      <c r="ES127" s="66">
        <f t="shared" ref="ES127:ES162" si="282">IF($P$61,1,LN(X127/S127)+($P$75/2)*$P$72*LN(T127/X127)+Y127*$P$76-$P$73*LN(V127+W127*ER127)+W127*$P$73*(ER127/(V127+W127*ER127)-EQ127/(W127+V127*EQ127)))</f>
        <v>-6.5558188354056995E-2</v>
      </c>
      <c r="ET127" s="66">
        <f t="shared" ref="ET127:ET162" si="283">IF($P$61,1,LN(Y127/(1-S127))+($P$75/2)*$Q$72*LN(U127/Y127)+X127*$Q$76-$Q$73*LN(W127+V127*EQ127)+V127*$Q$73*(EQ127/(W127+V127*EQ127)-ER127/(V127+W127*ER127))   )</f>
        <v>-0.30954460396009814</v>
      </c>
      <c r="EU127" s="67">
        <f t="shared" ref="EU127:EU162" si="284">EXP(ES127)</f>
        <v>0.93654454918826291</v>
      </c>
      <c r="EV127" s="67">
        <f t="shared" ref="EV127:EV162" si="285">EXP(ET127)</f>
        <v>0.73378104112832931</v>
      </c>
      <c r="EW127" s="66">
        <f t="shared" si="178"/>
        <v>0.7411063460921572</v>
      </c>
      <c r="EX127" s="66">
        <f t="shared" ref="EX127:EX162" si="286">EP127-273.15</f>
        <v>72.369250619932643</v>
      </c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</row>
    <row r="128" spans="19:166" x14ac:dyDescent="0.25">
      <c r="S128" s="50">
        <v>0.66</v>
      </c>
      <c r="T128" s="66">
        <f t="shared" si="179"/>
        <v>0.65335476774684831</v>
      </c>
      <c r="U128" s="66">
        <f t="shared" si="180"/>
        <v>0.34664523225315175</v>
      </c>
      <c r="V128" s="66">
        <f t="shared" si="181"/>
        <v>0.65335476774684831</v>
      </c>
      <c r="W128" s="66">
        <f t="shared" si="182"/>
        <v>0.34664523225315175</v>
      </c>
      <c r="X128" s="66">
        <f t="shared" si="183"/>
        <v>0.63480538922155694</v>
      </c>
      <c r="Y128" s="66">
        <f t="shared" si="184"/>
        <v>0.36519461077844317</v>
      </c>
      <c r="Z128" s="56">
        <f t="shared" si="162"/>
        <v>341.28225571585182</v>
      </c>
      <c r="AA128" s="66">
        <f t="shared" si="185"/>
        <v>1.5924146408308644</v>
      </c>
      <c r="AB128" s="66">
        <f t="shared" si="186"/>
        <v>0.80179501185469204</v>
      </c>
      <c r="AC128" s="66">
        <f t="shared" si="143"/>
        <v>-6.2262310257276049E-2</v>
      </c>
      <c r="AD128" s="66">
        <f t="shared" si="144"/>
        <v>-0.32239949354736858</v>
      </c>
      <c r="AE128" s="67">
        <f t="shared" si="187"/>
        <v>0.93963637820152468</v>
      </c>
      <c r="AF128" s="67">
        <f t="shared" si="188"/>
        <v>0.72440873590051447</v>
      </c>
      <c r="AG128" s="66">
        <f t="shared" si="163"/>
        <v>1273.4439609170049</v>
      </c>
      <c r="AH128" s="66">
        <f t="shared" si="189"/>
        <v>345.39282812946306</v>
      </c>
      <c r="AI128" s="66">
        <f t="shared" si="190"/>
        <v>1.5836217609181895</v>
      </c>
      <c r="AJ128" s="66">
        <f t="shared" si="191"/>
        <v>0.80390569760907138</v>
      </c>
      <c r="AK128" s="66">
        <f t="shared" ref="AK128:AK162" si="287">IF($P$61,1,LN(X128/S128)+($P$75/2)*$P$72*LN(T128/X128)+Y128*$P$76-$P$73*LN(V128+W128*AJ128)+W128*$P$73*(AJ128/(V128+W128*AJ128)-AI128/(W128+V128*AI128)))</f>
        <v>-6.1520836434858145E-2</v>
      </c>
      <c r="AL128" s="66">
        <f t="shared" ref="AL128:AL162" si="288">IF($P$61,1,LN(Y128/(1-S128))+($P$75/2)*$Q$72*LN(U128/Y128)+X128*$Q$76-$Q$73*LN(W128+V128*AI128)+V128*$Q$73*(AI128/(W128+V128*AI128)-AJ128/(V128+W128*AJ128))   )</f>
        <v>-0.31740367578010215</v>
      </c>
      <c r="AM128" s="67">
        <f t="shared" ref="AM128:AM162" si="289">EXP(AK128)</f>
        <v>0.94033335234066007</v>
      </c>
      <c r="AN128" s="67">
        <f t="shared" ref="AN128:AN162" si="290">EXP(AL128)</f>
        <v>0.72803680497422407</v>
      </c>
      <c r="AO128" s="66">
        <f t="shared" si="164"/>
        <v>1271.9096339961568</v>
      </c>
      <c r="AP128" s="66">
        <f t="shared" si="192"/>
        <v>345.35356847834578</v>
      </c>
      <c r="AQ128" s="66">
        <f t="shared" si="193"/>
        <v>1.5837045233947924</v>
      </c>
      <c r="AR128" s="66">
        <f t="shared" si="194"/>
        <v>0.80388575036795062</v>
      </c>
      <c r="AS128" s="66">
        <f t="shared" ref="AS128:AS162" si="291">IF($P$61,1,LN(X128/S128)+($P$75/2)*$P$72*LN(T128/X128)+Y128*$P$76-$P$73*LN(V128+W128*AR128)+W128*$P$73*(AR128/(V128+W128*AR128)-AQ128/(W128+V128*AQ128)))</f>
        <v>-6.1527841889991275E-2</v>
      </c>
      <c r="AT128" s="66">
        <f t="shared" ref="AT128:AT162" si="292">IF($P$61,1,LN(Y128/(1-S128))+($P$75/2)*$Q$72*LN(U128/Y128)+X128*$Q$76-$Q$73*LN(W128+V128*AQ128)+V128*$Q$73*(AQ128/(W128+V128*AQ128)-AR128/(V128+W128*AR128))   )</f>
        <v>-0.31745071822640686</v>
      </c>
      <c r="AU128" s="67">
        <f t="shared" ref="AU128:AU162" si="293">EXP(AS128)</f>
        <v>0.94032676490062417</v>
      </c>
      <c r="AV128" s="67">
        <f t="shared" ref="AV128:AV162" si="294">EXP(AT128)</f>
        <v>0.7280025571474753</v>
      </c>
      <c r="AW128" s="66">
        <f t="shared" si="165"/>
        <v>1271.9239224652113</v>
      </c>
      <c r="AX128" s="66">
        <f t="shared" si="195"/>
        <v>345.35393425755825</v>
      </c>
      <c r="AY128" s="66">
        <f t="shared" si="196"/>
        <v>1.5837037521962274</v>
      </c>
      <c r="AZ128" s="66">
        <f t="shared" si="197"/>
        <v>0.80388593623353943</v>
      </c>
      <c r="BA128" s="66">
        <f t="shared" si="198"/>
        <v>-6.1527776613974572E-2</v>
      </c>
      <c r="BB128" s="66">
        <f t="shared" si="199"/>
        <v>-0.31745027987647523</v>
      </c>
      <c r="BC128" s="67">
        <f t="shared" si="200"/>
        <v>0.94032682628141173</v>
      </c>
      <c r="BD128" s="67">
        <f t="shared" si="201"/>
        <v>0.72800287626741633</v>
      </c>
      <c r="BE128" s="66">
        <f t="shared" si="166"/>
        <v>1271.9237893086968</v>
      </c>
      <c r="BF128" s="66">
        <f t="shared" si="202"/>
        <v>345.35393084881861</v>
      </c>
      <c r="BG128" s="66">
        <f t="shared" si="203"/>
        <v>1.5837037593831087</v>
      </c>
      <c r="BH128" s="66">
        <f t="shared" si="204"/>
        <v>0.80388593450143775</v>
      </c>
      <c r="BI128" s="66">
        <f t="shared" si="205"/>
        <v>-6.1527777222288832E-2</v>
      </c>
      <c r="BJ128" s="66">
        <f t="shared" si="206"/>
        <v>-0.31745028396150488</v>
      </c>
      <c r="BK128" s="67">
        <f t="shared" si="207"/>
        <v>0.94032682570939752</v>
      </c>
      <c r="BL128" s="67">
        <f t="shared" si="208"/>
        <v>0.72800287329350299</v>
      </c>
      <c r="BM128" s="66">
        <f t="shared" si="167"/>
        <v>1271.9237905495954</v>
      </c>
      <c r="BN128" s="66">
        <f t="shared" si="209"/>
        <v>345.35393088058498</v>
      </c>
      <c r="BO128" s="66">
        <f t="shared" si="210"/>
        <v>1.5837037593161334</v>
      </c>
      <c r="BP128" s="66">
        <f t="shared" si="211"/>
        <v>0.80388593451757939</v>
      </c>
      <c r="BQ128" s="66">
        <f t="shared" si="212"/>
        <v>-6.1527777216619894E-2</v>
      </c>
      <c r="BR128" s="66">
        <f t="shared" si="213"/>
        <v>-0.31745028392343611</v>
      </c>
      <c r="BS128" s="67">
        <f t="shared" si="214"/>
        <v>0.94032682571472814</v>
      </c>
      <c r="BT128" s="67">
        <f t="shared" si="215"/>
        <v>0.72800287332121716</v>
      </c>
      <c r="BU128" s="66">
        <f t="shared" si="168"/>
        <v>1271.9237905380312</v>
      </c>
      <c r="BV128" s="66">
        <f t="shared" si="216"/>
        <v>345.353930880289</v>
      </c>
      <c r="BW128" s="66">
        <f t="shared" si="217"/>
        <v>1.5837037593167573</v>
      </c>
      <c r="BX128" s="66">
        <f t="shared" si="218"/>
        <v>0.80388593451742896</v>
      </c>
      <c r="BY128" s="66">
        <f t="shared" si="219"/>
        <v>-6.1527777216672491E-2</v>
      </c>
      <c r="BZ128" s="66">
        <f t="shared" si="220"/>
        <v>-0.31745028392379093</v>
      </c>
      <c r="CA128" s="67">
        <f t="shared" si="221"/>
        <v>0.94032682571467874</v>
      </c>
      <c r="CB128" s="67">
        <f t="shared" si="222"/>
        <v>0.72800287332095892</v>
      </c>
      <c r="CC128" s="66">
        <f t="shared" si="169"/>
        <v>1271.9237905381378</v>
      </c>
      <c r="CD128" s="66">
        <f t="shared" si="223"/>
        <v>345.35393088029173</v>
      </c>
      <c r="CE128" s="66">
        <f t="shared" si="224"/>
        <v>1.5837037593167516</v>
      </c>
      <c r="CF128" s="66">
        <f t="shared" si="225"/>
        <v>0.80388593451743029</v>
      </c>
      <c r="CG128" s="66">
        <f t="shared" si="226"/>
        <v>-6.1527777216672436E-2</v>
      </c>
      <c r="CH128" s="66">
        <f t="shared" si="227"/>
        <v>-0.31745028392378721</v>
      </c>
      <c r="CI128" s="67">
        <f t="shared" si="228"/>
        <v>0.94032682571467874</v>
      </c>
      <c r="CJ128" s="67">
        <f t="shared" si="229"/>
        <v>0.72800287332096159</v>
      </c>
      <c r="CK128" s="66">
        <f t="shared" si="170"/>
        <v>1271.9237905381374</v>
      </c>
      <c r="CL128" s="66">
        <f t="shared" si="230"/>
        <v>345.35393088029173</v>
      </c>
      <c r="CM128" s="66">
        <f t="shared" si="231"/>
        <v>1.5837037593167516</v>
      </c>
      <c r="CN128" s="66">
        <f t="shared" si="232"/>
        <v>0.80388593451743029</v>
      </c>
      <c r="CO128" s="66">
        <f t="shared" si="233"/>
        <v>-6.1527777216672436E-2</v>
      </c>
      <c r="CP128" s="66">
        <f t="shared" si="234"/>
        <v>-0.31745028392378721</v>
      </c>
      <c r="CQ128" s="67">
        <f t="shared" si="235"/>
        <v>0.94032682571467874</v>
      </c>
      <c r="CR128" s="67">
        <f t="shared" si="236"/>
        <v>0.72800287332096159</v>
      </c>
      <c r="CS128" s="66">
        <f t="shared" si="171"/>
        <v>1271.9237905381374</v>
      </c>
      <c r="CT128" s="66">
        <f t="shared" si="237"/>
        <v>345.35393088029173</v>
      </c>
      <c r="CU128" s="66">
        <f t="shared" si="238"/>
        <v>1.5837037593167516</v>
      </c>
      <c r="CV128" s="66">
        <f t="shared" si="239"/>
        <v>0.80388593451743029</v>
      </c>
      <c r="CW128" s="66">
        <f t="shared" si="240"/>
        <v>-6.1527777216672436E-2</v>
      </c>
      <c r="CX128" s="66">
        <f t="shared" si="241"/>
        <v>-0.31745028392378721</v>
      </c>
      <c r="CY128" s="67">
        <f t="shared" si="242"/>
        <v>0.94032682571467874</v>
      </c>
      <c r="CZ128" s="67">
        <f t="shared" si="243"/>
        <v>0.72800287332096159</v>
      </c>
      <c r="DA128" s="66">
        <f t="shared" si="172"/>
        <v>1271.9237905381374</v>
      </c>
      <c r="DB128" s="66">
        <f t="shared" si="244"/>
        <v>345.35393088029173</v>
      </c>
      <c r="DC128" s="66">
        <f t="shared" si="245"/>
        <v>1.5837037593167516</v>
      </c>
      <c r="DD128" s="66">
        <f t="shared" si="246"/>
        <v>0.80388593451743029</v>
      </c>
      <c r="DE128" s="66">
        <f t="shared" si="247"/>
        <v>-6.1527777216672436E-2</v>
      </c>
      <c r="DF128" s="66">
        <f t="shared" si="248"/>
        <v>-0.31745028392378721</v>
      </c>
      <c r="DG128" s="67">
        <f t="shared" si="249"/>
        <v>0.94032682571467874</v>
      </c>
      <c r="DH128" s="67">
        <f t="shared" si="250"/>
        <v>0.72800287332096159</v>
      </c>
      <c r="DI128" s="66">
        <f t="shared" si="173"/>
        <v>1271.9237905381374</v>
      </c>
      <c r="DJ128" s="66">
        <f t="shared" si="251"/>
        <v>345.35393088029173</v>
      </c>
      <c r="DK128" s="66">
        <f t="shared" si="252"/>
        <v>1.5837037593167516</v>
      </c>
      <c r="DL128" s="66">
        <f t="shared" si="253"/>
        <v>0.80388593451743029</v>
      </c>
      <c r="DM128" s="66">
        <f t="shared" si="254"/>
        <v>-6.1527777216672436E-2</v>
      </c>
      <c r="DN128" s="66">
        <f t="shared" si="255"/>
        <v>-0.31745028392378721</v>
      </c>
      <c r="DO128" s="67">
        <f t="shared" si="256"/>
        <v>0.94032682571467874</v>
      </c>
      <c r="DP128" s="67">
        <f t="shared" si="257"/>
        <v>0.72800287332096159</v>
      </c>
      <c r="DQ128" s="66">
        <f t="shared" si="174"/>
        <v>1271.9237905381374</v>
      </c>
      <c r="DR128" s="66">
        <f t="shared" si="258"/>
        <v>345.35393088029173</v>
      </c>
      <c r="DS128" s="66">
        <f t="shared" si="259"/>
        <v>1.5837037593167516</v>
      </c>
      <c r="DT128" s="66">
        <f t="shared" si="260"/>
        <v>0.80388593451743029</v>
      </c>
      <c r="DU128" s="66">
        <f t="shared" si="261"/>
        <v>-6.1527777216672436E-2</v>
      </c>
      <c r="DV128" s="66">
        <f t="shared" si="262"/>
        <v>-0.31745028392378721</v>
      </c>
      <c r="DW128" s="67">
        <f t="shared" si="263"/>
        <v>0.94032682571467874</v>
      </c>
      <c r="DX128" s="67">
        <f t="shared" si="264"/>
        <v>0.72800287332096159</v>
      </c>
      <c r="DY128" s="66">
        <f t="shared" si="175"/>
        <v>1271.9237905381374</v>
      </c>
      <c r="DZ128" s="66">
        <f t="shared" si="265"/>
        <v>345.35393088029173</v>
      </c>
      <c r="EA128" s="66">
        <f t="shared" si="266"/>
        <v>1.5837037593167516</v>
      </c>
      <c r="EB128" s="66">
        <f t="shared" si="267"/>
        <v>0.80388593451743029</v>
      </c>
      <c r="EC128" s="66">
        <f t="shared" si="268"/>
        <v>-6.1527777216672436E-2</v>
      </c>
      <c r="ED128" s="66">
        <f t="shared" si="269"/>
        <v>-0.31745028392378721</v>
      </c>
      <c r="EE128" s="67">
        <f t="shared" si="270"/>
        <v>0.94032682571467874</v>
      </c>
      <c r="EF128" s="67">
        <f t="shared" si="271"/>
        <v>0.72800287332096159</v>
      </c>
      <c r="EG128" s="66">
        <f t="shared" si="176"/>
        <v>1271.9237905381374</v>
      </c>
      <c r="EH128" s="66">
        <f t="shared" si="272"/>
        <v>345.35393088029173</v>
      </c>
      <c r="EI128" s="66">
        <f t="shared" si="273"/>
        <v>1.5837037593167516</v>
      </c>
      <c r="EJ128" s="66">
        <f t="shared" si="274"/>
        <v>0.80388593451743029</v>
      </c>
      <c r="EK128" s="66">
        <f t="shared" si="275"/>
        <v>-6.1527777216672436E-2</v>
      </c>
      <c r="EL128" s="66">
        <f t="shared" si="276"/>
        <v>-0.31745028392378721</v>
      </c>
      <c r="EM128" s="67">
        <f t="shared" si="277"/>
        <v>0.94032682571467874</v>
      </c>
      <c r="EN128" s="67">
        <f t="shared" si="278"/>
        <v>0.72800287332096159</v>
      </c>
      <c r="EO128" s="66">
        <f t="shared" si="177"/>
        <v>1271.9237905381374</v>
      </c>
      <c r="EP128" s="66">
        <f t="shared" si="279"/>
        <v>345.35393088029173</v>
      </c>
      <c r="EQ128" s="66">
        <f t="shared" si="280"/>
        <v>1.5837037593167516</v>
      </c>
      <c r="ER128" s="66">
        <f t="shared" si="281"/>
        <v>0.80388593451743029</v>
      </c>
      <c r="ES128" s="66">
        <f t="shared" si="282"/>
        <v>-6.1527777216672436E-2</v>
      </c>
      <c r="ET128" s="66">
        <f t="shared" si="283"/>
        <v>-0.31745028392378721</v>
      </c>
      <c r="EU128" s="67">
        <f t="shared" si="284"/>
        <v>0.94032682571467874</v>
      </c>
      <c r="EV128" s="67">
        <f t="shared" si="285"/>
        <v>0.72800287332096159</v>
      </c>
      <c r="EW128" s="66">
        <f t="shared" si="178"/>
        <v>0.75172264587126436</v>
      </c>
      <c r="EX128" s="66">
        <f t="shared" si="286"/>
        <v>72.20393088029175</v>
      </c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</row>
    <row r="129" spans="19:166" x14ac:dyDescent="0.25">
      <c r="S129" s="50">
        <v>0.67</v>
      </c>
      <c r="T129" s="66">
        <f t="shared" si="179"/>
        <v>0.66345055224070071</v>
      </c>
      <c r="U129" s="66">
        <f t="shared" si="180"/>
        <v>0.33654944775929918</v>
      </c>
      <c r="V129" s="66">
        <f t="shared" si="181"/>
        <v>0.66345055224070071</v>
      </c>
      <c r="W129" s="66">
        <f t="shared" si="182"/>
        <v>0.33654944775929918</v>
      </c>
      <c r="X129" s="66">
        <f t="shared" si="183"/>
        <v>0.64514799550393409</v>
      </c>
      <c r="Y129" s="66">
        <f t="shared" si="184"/>
        <v>0.35485200449606591</v>
      </c>
      <c r="Z129" s="56">
        <f t="shared" si="162"/>
        <v>341.22209768856419</v>
      </c>
      <c r="AA129" s="66">
        <f t="shared" si="185"/>
        <v>1.5925452633933133</v>
      </c>
      <c r="AB129" s="66">
        <f t="shared" si="186"/>
        <v>0.80176378619885291</v>
      </c>
      <c r="AC129" s="66">
        <f t="shared" si="143"/>
        <v>-5.8312957012102901E-2</v>
      </c>
      <c r="AD129" s="66">
        <f t="shared" si="144"/>
        <v>-0.33033495486027248</v>
      </c>
      <c r="AE129" s="67">
        <f t="shared" si="187"/>
        <v>0.94335467177548193</v>
      </c>
      <c r="AF129" s="67">
        <f t="shared" si="188"/>
        <v>0.71868296675848276</v>
      </c>
      <c r="AG129" s="66">
        <f t="shared" si="163"/>
        <v>1266.8182130584987</v>
      </c>
      <c r="AH129" s="66">
        <f t="shared" si="189"/>
        <v>345.22302304831163</v>
      </c>
      <c r="AI129" s="66">
        <f t="shared" si="190"/>
        <v>1.5839798900703486</v>
      </c>
      <c r="AJ129" s="66">
        <f t="shared" si="191"/>
        <v>0.80381939312618966</v>
      </c>
      <c r="AK129" s="66">
        <f t="shared" si="287"/>
        <v>-5.764022393556309E-2</v>
      </c>
      <c r="AL129" s="66">
        <f t="shared" si="288"/>
        <v>-0.32537045032780099</v>
      </c>
      <c r="AM129" s="67">
        <f t="shared" si="289"/>
        <v>0.94398951118088448</v>
      </c>
      <c r="AN129" s="67">
        <f t="shared" si="290"/>
        <v>0.72225974271840798</v>
      </c>
      <c r="AO129" s="66">
        <f t="shared" si="164"/>
        <v>1265.3727225538175</v>
      </c>
      <c r="AP129" s="66">
        <f t="shared" si="192"/>
        <v>345.18588477943371</v>
      </c>
      <c r="AQ129" s="66">
        <f t="shared" si="193"/>
        <v>1.5840582746767684</v>
      </c>
      <c r="AR129" s="66">
        <f t="shared" si="194"/>
        <v>0.80380050729077179</v>
      </c>
      <c r="AS129" s="66">
        <f t="shared" si="291"/>
        <v>-5.7646403365276294E-2</v>
      </c>
      <c r="AT129" s="66">
        <f t="shared" si="292"/>
        <v>-0.32541590287423738</v>
      </c>
      <c r="AU129" s="67">
        <f t="shared" si="293"/>
        <v>0.94398367788207338</v>
      </c>
      <c r="AV129" s="67">
        <f t="shared" si="294"/>
        <v>0.72222691491997204</v>
      </c>
      <c r="AW129" s="66">
        <f t="shared" si="165"/>
        <v>1265.3858174787083</v>
      </c>
      <c r="AX129" s="66">
        <f t="shared" si="195"/>
        <v>345.18622137116131</v>
      </c>
      <c r="AY129" s="66">
        <f t="shared" si="196"/>
        <v>1.5840575641678865</v>
      </c>
      <c r="AZ129" s="66">
        <f t="shared" si="197"/>
        <v>0.80380067847321723</v>
      </c>
      <c r="BA129" s="66">
        <f t="shared" si="198"/>
        <v>-5.7646347354413069E-2</v>
      </c>
      <c r="BB129" s="66">
        <f t="shared" si="199"/>
        <v>-0.32541549087619659</v>
      </c>
      <c r="BC129" s="67">
        <f t="shared" si="200"/>
        <v>0.94398373075541553</v>
      </c>
      <c r="BD129" s="67">
        <f t="shared" si="201"/>
        <v>0.72222721247610733</v>
      </c>
      <c r="BE129" s="66">
        <f t="shared" si="166"/>
        <v>1265.3856987700738</v>
      </c>
      <c r="BF129" s="66">
        <f t="shared" si="202"/>
        <v>345.18621831988889</v>
      </c>
      <c r="BG129" s="66">
        <f t="shared" si="203"/>
        <v>1.584057570608786</v>
      </c>
      <c r="BH129" s="66">
        <f t="shared" si="204"/>
        <v>0.80380067692141488</v>
      </c>
      <c r="BI129" s="66">
        <f t="shared" si="205"/>
        <v>-5.7646347862162522E-2</v>
      </c>
      <c r="BJ129" s="66">
        <f t="shared" si="206"/>
        <v>-0.32541549461103791</v>
      </c>
      <c r="BK129" s="67">
        <f t="shared" si="207"/>
        <v>0.94398373027610827</v>
      </c>
      <c r="BL129" s="67">
        <f t="shared" si="208"/>
        <v>0.72222720977870325</v>
      </c>
      <c r="BM129" s="66">
        <f t="shared" si="167"/>
        <v>1265.3856998461897</v>
      </c>
      <c r="BN129" s="66">
        <f t="shared" si="209"/>
        <v>345.1862183475493</v>
      </c>
      <c r="BO129" s="66">
        <f t="shared" si="210"/>
        <v>1.5840575705503981</v>
      </c>
      <c r="BP129" s="66">
        <f t="shared" si="211"/>
        <v>0.80380067693548229</v>
      </c>
      <c r="BQ129" s="66">
        <f t="shared" si="212"/>
        <v>-5.7646347857559926E-2</v>
      </c>
      <c r="BR129" s="66">
        <f t="shared" si="213"/>
        <v>-0.3254154945771805</v>
      </c>
      <c r="BS129" s="67">
        <f t="shared" si="214"/>
        <v>0.94398373028045302</v>
      </c>
      <c r="BT129" s="67">
        <f t="shared" si="215"/>
        <v>0.72222720980315602</v>
      </c>
      <c r="BU129" s="66">
        <f t="shared" si="168"/>
        <v>1265.3856998364347</v>
      </c>
      <c r="BV129" s="66">
        <f t="shared" si="216"/>
        <v>345.18621834729851</v>
      </c>
      <c r="BW129" s="66">
        <f t="shared" si="217"/>
        <v>1.5840575705509274</v>
      </c>
      <c r="BX129" s="66">
        <f t="shared" si="218"/>
        <v>0.80380067693535484</v>
      </c>
      <c r="BY129" s="66">
        <f t="shared" si="219"/>
        <v>-5.7646347857601699E-2</v>
      </c>
      <c r="BZ129" s="66">
        <f t="shared" si="220"/>
        <v>-0.32541549457748781</v>
      </c>
      <c r="CA129" s="67">
        <f t="shared" si="221"/>
        <v>0.9439837302804136</v>
      </c>
      <c r="CB129" s="67">
        <f t="shared" si="222"/>
        <v>0.72222720980293409</v>
      </c>
      <c r="CC129" s="66">
        <f t="shared" si="169"/>
        <v>1265.3856998365234</v>
      </c>
      <c r="CD129" s="66">
        <f t="shared" si="223"/>
        <v>345.18621834730078</v>
      </c>
      <c r="CE129" s="66">
        <f t="shared" si="224"/>
        <v>1.5840575705509226</v>
      </c>
      <c r="CF129" s="66">
        <f t="shared" si="225"/>
        <v>0.80380067693535595</v>
      </c>
      <c r="CG129" s="66">
        <f t="shared" si="226"/>
        <v>-5.7646347857600977E-2</v>
      </c>
      <c r="CH129" s="66">
        <f t="shared" si="227"/>
        <v>-0.32541549457748459</v>
      </c>
      <c r="CI129" s="67">
        <f t="shared" si="228"/>
        <v>0.94398373028041427</v>
      </c>
      <c r="CJ129" s="67">
        <f t="shared" si="229"/>
        <v>0.72222720980293642</v>
      </c>
      <c r="CK129" s="66">
        <f t="shared" si="170"/>
        <v>1265.3856998365222</v>
      </c>
      <c r="CL129" s="66">
        <f t="shared" si="230"/>
        <v>345.18621834730078</v>
      </c>
      <c r="CM129" s="66">
        <f t="shared" si="231"/>
        <v>1.5840575705509226</v>
      </c>
      <c r="CN129" s="66">
        <f t="shared" si="232"/>
        <v>0.80380067693535595</v>
      </c>
      <c r="CO129" s="66">
        <f t="shared" si="233"/>
        <v>-5.7646347857600977E-2</v>
      </c>
      <c r="CP129" s="66">
        <f t="shared" si="234"/>
        <v>-0.32541549457748459</v>
      </c>
      <c r="CQ129" s="67">
        <f t="shared" si="235"/>
        <v>0.94398373028041427</v>
      </c>
      <c r="CR129" s="67">
        <f t="shared" si="236"/>
        <v>0.72222720980293642</v>
      </c>
      <c r="CS129" s="66">
        <f t="shared" si="171"/>
        <v>1265.3856998365222</v>
      </c>
      <c r="CT129" s="66">
        <f t="shared" si="237"/>
        <v>345.18621834730078</v>
      </c>
      <c r="CU129" s="66">
        <f t="shared" si="238"/>
        <v>1.5840575705509226</v>
      </c>
      <c r="CV129" s="66">
        <f t="shared" si="239"/>
        <v>0.80380067693535595</v>
      </c>
      <c r="CW129" s="66">
        <f t="shared" si="240"/>
        <v>-5.7646347857600977E-2</v>
      </c>
      <c r="CX129" s="66">
        <f t="shared" si="241"/>
        <v>-0.32541549457748459</v>
      </c>
      <c r="CY129" s="67">
        <f t="shared" si="242"/>
        <v>0.94398373028041427</v>
      </c>
      <c r="CZ129" s="67">
        <f t="shared" si="243"/>
        <v>0.72222720980293642</v>
      </c>
      <c r="DA129" s="66">
        <f t="shared" si="172"/>
        <v>1265.3856998365222</v>
      </c>
      <c r="DB129" s="66">
        <f t="shared" si="244"/>
        <v>345.18621834730078</v>
      </c>
      <c r="DC129" s="66">
        <f t="shared" si="245"/>
        <v>1.5840575705509226</v>
      </c>
      <c r="DD129" s="66">
        <f t="shared" si="246"/>
        <v>0.80380067693535595</v>
      </c>
      <c r="DE129" s="66">
        <f t="shared" si="247"/>
        <v>-5.7646347857600977E-2</v>
      </c>
      <c r="DF129" s="66">
        <f t="shared" si="248"/>
        <v>-0.32541549457748459</v>
      </c>
      <c r="DG129" s="67">
        <f t="shared" si="249"/>
        <v>0.94398373028041427</v>
      </c>
      <c r="DH129" s="67">
        <f t="shared" si="250"/>
        <v>0.72222720980293642</v>
      </c>
      <c r="DI129" s="66">
        <f t="shared" si="173"/>
        <v>1265.3856998365222</v>
      </c>
      <c r="DJ129" s="66">
        <f t="shared" si="251"/>
        <v>345.18621834730078</v>
      </c>
      <c r="DK129" s="66">
        <f t="shared" si="252"/>
        <v>1.5840575705509226</v>
      </c>
      <c r="DL129" s="66">
        <f t="shared" si="253"/>
        <v>0.80380067693535595</v>
      </c>
      <c r="DM129" s="66">
        <f t="shared" si="254"/>
        <v>-5.7646347857600977E-2</v>
      </c>
      <c r="DN129" s="66">
        <f t="shared" si="255"/>
        <v>-0.32541549457748459</v>
      </c>
      <c r="DO129" s="67">
        <f t="shared" si="256"/>
        <v>0.94398373028041427</v>
      </c>
      <c r="DP129" s="67">
        <f t="shared" si="257"/>
        <v>0.72222720980293642</v>
      </c>
      <c r="DQ129" s="66">
        <f t="shared" si="174"/>
        <v>1265.3856998365222</v>
      </c>
      <c r="DR129" s="66">
        <f t="shared" si="258"/>
        <v>345.18621834730078</v>
      </c>
      <c r="DS129" s="66">
        <f t="shared" si="259"/>
        <v>1.5840575705509226</v>
      </c>
      <c r="DT129" s="66">
        <f t="shared" si="260"/>
        <v>0.80380067693535595</v>
      </c>
      <c r="DU129" s="66">
        <f t="shared" si="261"/>
        <v>-5.7646347857600977E-2</v>
      </c>
      <c r="DV129" s="66">
        <f t="shared" si="262"/>
        <v>-0.32541549457748459</v>
      </c>
      <c r="DW129" s="67">
        <f t="shared" si="263"/>
        <v>0.94398373028041427</v>
      </c>
      <c r="DX129" s="67">
        <f t="shared" si="264"/>
        <v>0.72222720980293642</v>
      </c>
      <c r="DY129" s="66">
        <f t="shared" si="175"/>
        <v>1265.3856998365222</v>
      </c>
      <c r="DZ129" s="66">
        <f t="shared" si="265"/>
        <v>345.18621834730078</v>
      </c>
      <c r="EA129" s="66">
        <f t="shared" si="266"/>
        <v>1.5840575705509226</v>
      </c>
      <c r="EB129" s="66">
        <f t="shared" si="267"/>
        <v>0.80380067693535595</v>
      </c>
      <c r="EC129" s="66">
        <f t="shared" si="268"/>
        <v>-5.7646347857600977E-2</v>
      </c>
      <c r="ED129" s="66">
        <f t="shared" si="269"/>
        <v>-0.32541549457748459</v>
      </c>
      <c r="EE129" s="67">
        <f t="shared" si="270"/>
        <v>0.94398373028041427</v>
      </c>
      <c r="EF129" s="67">
        <f t="shared" si="271"/>
        <v>0.72222720980293642</v>
      </c>
      <c r="EG129" s="66">
        <f t="shared" si="176"/>
        <v>1265.3856998365222</v>
      </c>
      <c r="EH129" s="66">
        <f t="shared" si="272"/>
        <v>345.18621834730078</v>
      </c>
      <c r="EI129" s="66">
        <f t="shared" si="273"/>
        <v>1.5840575705509226</v>
      </c>
      <c r="EJ129" s="66">
        <f t="shared" si="274"/>
        <v>0.80380067693535595</v>
      </c>
      <c r="EK129" s="66">
        <f t="shared" si="275"/>
        <v>-5.7646347857600977E-2</v>
      </c>
      <c r="EL129" s="66">
        <f t="shared" si="276"/>
        <v>-0.32541549457748459</v>
      </c>
      <c r="EM129" s="67">
        <f t="shared" si="277"/>
        <v>0.94398373028041427</v>
      </c>
      <c r="EN129" s="67">
        <f t="shared" si="278"/>
        <v>0.72222720980293642</v>
      </c>
      <c r="EO129" s="66">
        <f t="shared" si="177"/>
        <v>1265.3856998365222</v>
      </c>
      <c r="EP129" s="66">
        <f t="shared" si="279"/>
        <v>345.18621834730078</v>
      </c>
      <c r="EQ129" s="66">
        <f t="shared" si="280"/>
        <v>1.5840575705509226</v>
      </c>
      <c r="ER129" s="66">
        <f t="shared" si="281"/>
        <v>0.80380067693535595</v>
      </c>
      <c r="ES129" s="66">
        <f t="shared" si="282"/>
        <v>-5.7646347857600977E-2</v>
      </c>
      <c r="ET129" s="66">
        <f t="shared" si="283"/>
        <v>-0.32541549457748459</v>
      </c>
      <c r="EU129" s="67">
        <f t="shared" si="284"/>
        <v>0.94398373028041427</v>
      </c>
      <c r="EV129" s="67">
        <f t="shared" si="285"/>
        <v>0.72222720980293642</v>
      </c>
      <c r="EW129" s="66">
        <f t="shared" si="178"/>
        <v>0.76214221139524552</v>
      </c>
      <c r="EX129" s="66">
        <f t="shared" si="286"/>
        <v>72.036218347300803</v>
      </c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</row>
    <row r="130" spans="19:166" x14ac:dyDescent="0.25">
      <c r="S130" s="50">
        <v>0.68</v>
      </c>
      <c r="T130" s="66">
        <f t="shared" si="179"/>
        <v>0.67355231967490681</v>
      </c>
      <c r="U130" s="66">
        <f t="shared" si="180"/>
        <v>0.32644768032509308</v>
      </c>
      <c r="V130" s="66">
        <f t="shared" si="181"/>
        <v>0.67355231967490681</v>
      </c>
      <c r="W130" s="66">
        <f t="shared" si="182"/>
        <v>0.32644768032509308</v>
      </c>
      <c r="X130" s="66">
        <f t="shared" si="183"/>
        <v>0.65551387846961739</v>
      </c>
      <c r="Y130" s="66">
        <f t="shared" si="184"/>
        <v>0.34448612153038255</v>
      </c>
      <c r="Z130" s="56">
        <f t="shared" si="162"/>
        <v>341.16193966127651</v>
      </c>
      <c r="AA130" s="66">
        <f t="shared" si="185"/>
        <v>1.592675942742211</v>
      </c>
      <c r="AB130" s="66">
        <f t="shared" si="186"/>
        <v>0.80173255074751815</v>
      </c>
      <c r="AC130" s="66">
        <f t="shared" si="143"/>
        <v>-5.4514663041302064E-2</v>
      </c>
      <c r="AD130" s="66">
        <f t="shared" si="144"/>
        <v>-0.33832039194438074</v>
      </c>
      <c r="AE130" s="67">
        <f t="shared" si="187"/>
        <v>0.94694462366789811</v>
      </c>
      <c r="AF130" s="67">
        <f t="shared" si="188"/>
        <v>0.71296682247446441</v>
      </c>
      <c r="AG130" s="66">
        <f t="shared" si="163"/>
        <v>1260.1337350674114</v>
      </c>
      <c r="AH130" s="66">
        <f t="shared" si="189"/>
        <v>345.05100069647494</v>
      </c>
      <c r="AI130" s="66">
        <f t="shared" si="190"/>
        <v>1.5843431377017831</v>
      </c>
      <c r="AJ130" s="66">
        <f t="shared" si="191"/>
        <v>0.80373188454883304</v>
      </c>
      <c r="AK130" s="66">
        <f t="shared" si="287"/>
        <v>-5.3906207143673446E-2</v>
      </c>
      <c r="AL130" s="66">
        <f t="shared" si="288"/>
        <v>-0.33339555272603433</v>
      </c>
      <c r="AM130" s="67">
        <f t="shared" si="289"/>
        <v>0.94752097303270033</v>
      </c>
      <c r="AN130" s="67">
        <f t="shared" si="290"/>
        <v>0.71648672981770223</v>
      </c>
      <c r="AO130" s="66">
        <f t="shared" si="164"/>
        <v>1258.7761687429131</v>
      </c>
      <c r="AP130" s="66">
        <f t="shared" si="192"/>
        <v>345.0159762729578</v>
      </c>
      <c r="AQ130" s="66">
        <f t="shared" si="193"/>
        <v>1.5844171509366385</v>
      </c>
      <c r="AR130" s="66">
        <f t="shared" si="194"/>
        <v>0.80371405793626527</v>
      </c>
      <c r="AS130" s="66">
        <f t="shared" si="291"/>
        <v>-5.3911631508441304E-2</v>
      </c>
      <c r="AT130" s="66">
        <f t="shared" si="292"/>
        <v>-0.33343931737645532</v>
      </c>
      <c r="AU130" s="67">
        <f t="shared" si="293"/>
        <v>0.9475158333472572</v>
      </c>
      <c r="AV130" s="67">
        <f t="shared" si="294"/>
        <v>0.71645537371259005</v>
      </c>
      <c r="AW130" s="66">
        <f t="shared" si="165"/>
        <v>1258.7881117329232</v>
      </c>
      <c r="AX130" s="66">
        <f t="shared" si="195"/>
        <v>345.01628452520799</v>
      </c>
      <c r="AY130" s="66">
        <f t="shared" si="196"/>
        <v>1.5844164994606735</v>
      </c>
      <c r="AZ130" s="66">
        <f t="shared" si="197"/>
        <v>0.80371421484351457</v>
      </c>
      <c r="BA130" s="66">
        <f t="shared" si="198"/>
        <v>-5.3911583763908366E-2</v>
      </c>
      <c r="BB130" s="66">
        <f t="shared" si="199"/>
        <v>-0.33343893215488929</v>
      </c>
      <c r="BC130" s="67">
        <f t="shared" si="200"/>
        <v>0.9475158785859592</v>
      </c>
      <c r="BD130" s="67">
        <f t="shared" si="201"/>
        <v>0.71645564970670428</v>
      </c>
      <c r="BE130" s="66">
        <f t="shared" si="166"/>
        <v>1258.7880065998438</v>
      </c>
      <c r="BF130" s="66">
        <f t="shared" si="202"/>
        <v>345.01628181170088</v>
      </c>
      <c r="BG130" s="66">
        <f t="shared" si="203"/>
        <v>1.584416505195531</v>
      </c>
      <c r="BH130" s="66">
        <f t="shared" si="204"/>
        <v>0.80371421346228022</v>
      </c>
      <c r="BI130" s="66">
        <f t="shared" si="205"/>
        <v>-5.3911584184197947E-2</v>
      </c>
      <c r="BJ130" s="66">
        <f t="shared" si="206"/>
        <v>-0.33343893554594328</v>
      </c>
      <c r="BK130" s="67">
        <f t="shared" si="207"/>
        <v>0.94751587818772809</v>
      </c>
      <c r="BL130" s="67">
        <f t="shared" si="208"/>
        <v>0.71645564727716449</v>
      </c>
      <c r="BM130" s="66">
        <f t="shared" si="167"/>
        <v>1258.7880075253167</v>
      </c>
      <c r="BN130" s="66">
        <f t="shared" si="209"/>
        <v>345.01628183558756</v>
      </c>
      <c r="BO130" s="66">
        <f t="shared" si="210"/>
        <v>1.5844165051450478</v>
      </c>
      <c r="BP130" s="66">
        <f t="shared" si="211"/>
        <v>0.80371421347443905</v>
      </c>
      <c r="BQ130" s="66">
        <f t="shared" si="212"/>
        <v>-5.391158418049774E-2</v>
      </c>
      <c r="BR130" s="66">
        <f t="shared" si="213"/>
        <v>-0.33343893551609288</v>
      </c>
      <c r="BS130" s="67">
        <f t="shared" si="214"/>
        <v>0.94751587819123417</v>
      </c>
      <c r="BT130" s="67">
        <f t="shared" si="215"/>
        <v>0.71645564729855093</v>
      </c>
      <c r="BU130" s="66">
        <f t="shared" si="168"/>
        <v>1258.7880075171702</v>
      </c>
      <c r="BV130" s="66">
        <f t="shared" si="216"/>
        <v>345.0162818353773</v>
      </c>
      <c r="BW130" s="66">
        <f t="shared" si="217"/>
        <v>1.5844165051454921</v>
      </c>
      <c r="BX130" s="66">
        <f t="shared" si="218"/>
        <v>0.80371421347433203</v>
      </c>
      <c r="BY130" s="66">
        <f t="shared" si="219"/>
        <v>-5.3911584180530325E-2</v>
      </c>
      <c r="BZ130" s="66">
        <f t="shared" si="220"/>
        <v>-0.33343893551635551</v>
      </c>
      <c r="CA130" s="67">
        <f t="shared" si="221"/>
        <v>0.9475158781912032</v>
      </c>
      <c r="CB130" s="67">
        <f t="shared" si="222"/>
        <v>0.71645564729836275</v>
      </c>
      <c r="CC130" s="66">
        <f t="shared" si="169"/>
        <v>1258.7880075172409</v>
      </c>
      <c r="CD130" s="66">
        <f t="shared" si="223"/>
        <v>345.01628183537912</v>
      </c>
      <c r="CE130" s="66">
        <f t="shared" si="224"/>
        <v>1.5844165051454884</v>
      </c>
      <c r="CF130" s="66">
        <f t="shared" si="225"/>
        <v>0.80371421347433303</v>
      </c>
      <c r="CG130" s="66">
        <f t="shared" si="226"/>
        <v>-5.3911584180530242E-2</v>
      </c>
      <c r="CH130" s="66">
        <f t="shared" si="227"/>
        <v>-0.33343893551635378</v>
      </c>
      <c r="CI130" s="67">
        <f t="shared" si="228"/>
        <v>0.94751587819120331</v>
      </c>
      <c r="CJ130" s="67">
        <f t="shared" si="229"/>
        <v>0.71645564729836397</v>
      </c>
      <c r="CK130" s="66">
        <f t="shared" si="170"/>
        <v>1258.7880075172409</v>
      </c>
      <c r="CL130" s="66">
        <f t="shared" si="230"/>
        <v>345.01628183537912</v>
      </c>
      <c r="CM130" s="66">
        <f t="shared" si="231"/>
        <v>1.5844165051454884</v>
      </c>
      <c r="CN130" s="66">
        <f t="shared" si="232"/>
        <v>0.80371421347433303</v>
      </c>
      <c r="CO130" s="66">
        <f t="shared" si="233"/>
        <v>-5.3911584180530242E-2</v>
      </c>
      <c r="CP130" s="66">
        <f t="shared" si="234"/>
        <v>-0.33343893551635378</v>
      </c>
      <c r="CQ130" s="67">
        <f t="shared" si="235"/>
        <v>0.94751587819120331</v>
      </c>
      <c r="CR130" s="67">
        <f t="shared" si="236"/>
        <v>0.71645564729836397</v>
      </c>
      <c r="CS130" s="66">
        <f t="shared" si="171"/>
        <v>1258.7880075172409</v>
      </c>
      <c r="CT130" s="66">
        <f t="shared" si="237"/>
        <v>345.01628183537912</v>
      </c>
      <c r="CU130" s="66">
        <f t="shared" si="238"/>
        <v>1.5844165051454884</v>
      </c>
      <c r="CV130" s="66">
        <f t="shared" si="239"/>
        <v>0.80371421347433303</v>
      </c>
      <c r="CW130" s="66">
        <f t="shared" si="240"/>
        <v>-5.3911584180530242E-2</v>
      </c>
      <c r="CX130" s="66">
        <f t="shared" si="241"/>
        <v>-0.33343893551635378</v>
      </c>
      <c r="CY130" s="67">
        <f t="shared" si="242"/>
        <v>0.94751587819120331</v>
      </c>
      <c r="CZ130" s="67">
        <f t="shared" si="243"/>
        <v>0.71645564729836397</v>
      </c>
      <c r="DA130" s="66">
        <f t="shared" si="172"/>
        <v>1258.7880075172409</v>
      </c>
      <c r="DB130" s="66">
        <f t="shared" si="244"/>
        <v>345.01628183537912</v>
      </c>
      <c r="DC130" s="66">
        <f t="shared" si="245"/>
        <v>1.5844165051454884</v>
      </c>
      <c r="DD130" s="66">
        <f t="shared" si="246"/>
        <v>0.80371421347433303</v>
      </c>
      <c r="DE130" s="66">
        <f t="shared" si="247"/>
        <v>-5.3911584180530242E-2</v>
      </c>
      <c r="DF130" s="66">
        <f t="shared" si="248"/>
        <v>-0.33343893551635378</v>
      </c>
      <c r="DG130" s="67">
        <f t="shared" si="249"/>
        <v>0.94751587819120331</v>
      </c>
      <c r="DH130" s="67">
        <f t="shared" si="250"/>
        <v>0.71645564729836397</v>
      </c>
      <c r="DI130" s="66">
        <f t="shared" si="173"/>
        <v>1258.7880075172409</v>
      </c>
      <c r="DJ130" s="66">
        <f t="shared" si="251"/>
        <v>345.01628183537912</v>
      </c>
      <c r="DK130" s="66">
        <f t="shared" si="252"/>
        <v>1.5844165051454884</v>
      </c>
      <c r="DL130" s="66">
        <f t="shared" si="253"/>
        <v>0.80371421347433303</v>
      </c>
      <c r="DM130" s="66">
        <f t="shared" si="254"/>
        <v>-5.3911584180530242E-2</v>
      </c>
      <c r="DN130" s="66">
        <f t="shared" si="255"/>
        <v>-0.33343893551635378</v>
      </c>
      <c r="DO130" s="67">
        <f t="shared" si="256"/>
        <v>0.94751587819120331</v>
      </c>
      <c r="DP130" s="67">
        <f t="shared" si="257"/>
        <v>0.71645564729836397</v>
      </c>
      <c r="DQ130" s="66">
        <f t="shared" si="174"/>
        <v>1258.7880075172409</v>
      </c>
      <c r="DR130" s="66">
        <f t="shared" si="258"/>
        <v>345.01628183537912</v>
      </c>
      <c r="DS130" s="66">
        <f t="shared" si="259"/>
        <v>1.5844165051454884</v>
      </c>
      <c r="DT130" s="66">
        <f t="shared" si="260"/>
        <v>0.80371421347433303</v>
      </c>
      <c r="DU130" s="66">
        <f t="shared" si="261"/>
        <v>-5.3911584180530242E-2</v>
      </c>
      <c r="DV130" s="66">
        <f t="shared" si="262"/>
        <v>-0.33343893551635378</v>
      </c>
      <c r="DW130" s="67">
        <f t="shared" si="263"/>
        <v>0.94751587819120331</v>
      </c>
      <c r="DX130" s="67">
        <f t="shared" si="264"/>
        <v>0.71645564729836397</v>
      </c>
      <c r="DY130" s="66">
        <f t="shared" si="175"/>
        <v>1258.7880075172409</v>
      </c>
      <c r="DZ130" s="66">
        <f t="shared" si="265"/>
        <v>345.01628183537912</v>
      </c>
      <c r="EA130" s="66">
        <f t="shared" si="266"/>
        <v>1.5844165051454884</v>
      </c>
      <c r="EB130" s="66">
        <f t="shared" si="267"/>
        <v>0.80371421347433303</v>
      </c>
      <c r="EC130" s="66">
        <f t="shared" si="268"/>
        <v>-5.3911584180530242E-2</v>
      </c>
      <c r="ED130" s="66">
        <f t="shared" si="269"/>
        <v>-0.33343893551635378</v>
      </c>
      <c r="EE130" s="67">
        <f t="shared" si="270"/>
        <v>0.94751587819120331</v>
      </c>
      <c r="EF130" s="67">
        <f t="shared" si="271"/>
        <v>0.71645564729836397</v>
      </c>
      <c r="EG130" s="66">
        <f t="shared" si="176"/>
        <v>1258.7880075172409</v>
      </c>
      <c r="EH130" s="66">
        <f t="shared" si="272"/>
        <v>345.01628183537912</v>
      </c>
      <c r="EI130" s="66">
        <f t="shared" si="273"/>
        <v>1.5844165051454884</v>
      </c>
      <c r="EJ130" s="66">
        <f t="shared" si="274"/>
        <v>0.80371421347433303</v>
      </c>
      <c r="EK130" s="66">
        <f t="shared" si="275"/>
        <v>-5.3911584180530242E-2</v>
      </c>
      <c r="EL130" s="66">
        <f t="shared" si="276"/>
        <v>-0.33343893551635378</v>
      </c>
      <c r="EM130" s="67">
        <f t="shared" si="277"/>
        <v>0.94751587819120331</v>
      </c>
      <c r="EN130" s="67">
        <f t="shared" si="278"/>
        <v>0.71645564729836397</v>
      </c>
      <c r="EO130" s="66">
        <f t="shared" si="177"/>
        <v>1258.7880075172409</v>
      </c>
      <c r="EP130" s="66">
        <f t="shared" si="279"/>
        <v>345.01628183537912</v>
      </c>
      <c r="EQ130" s="66">
        <f t="shared" si="280"/>
        <v>1.5844165051454884</v>
      </c>
      <c r="ER130" s="66">
        <f t="shared" si="281"/>
        <v>0.80371421347433303</v>
      </c>
      <c r="ES130" s="66">
        <f t="shared" si="282"/>
        <v>-5.3911584180530242E-2</v>
      </c>
      <c r="ET130" s="66">
        <f t="shared" si="283"/>
        <v>-0.33343893551635378</v>
      </c>
      <c r="EU130" s="67">
        <f t="shared" si="284"/>
        <v>0.94751587819120331</v>
      </c>
      <c r="EV130" s="67">
        <f t="shared" si="285"/>
        <v>0.71645564729836397</v>
      </c>
      <c r="EW130" s="66">
        <f t="shared" si="178"/>
        <v>0.77236358126549964</v>
      </c>
      <c r="EX130" s="66">
        <f t="shared" si="286"/>
        <v>71.866281835379141</v>
      </c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</row>
    <row r="131" spans="19:166" x14ac:dyDescent="0.25">
      <c r="S131" s="50">
        <v>0.69</v>
      </c>
      <c r="T131" s="66">
        <f t="shared" si="179"/>
        <v>0.68366007536943718</v>
      </c>
      <c r="U131" s="66">
        <f t="shared" si="180"/>
        <v>0.31633992463056282</v>
      </c>
      <c r="V131" s="66">
        <f t="shared" si="181"/>
        <v>0.68366007536943718</v>
      </c>
      <c r="W131" s="66">
        <f t="shared" si="182"/>
        <v>0.31633992463056282</v>
      </c>
      <c r="X131" s="66">
        <f t="shared" si="183"/>
        <v>0.66590311678558012</v>
      </c>
      <c r="Y131" s="66">
        <f t="shared" si="184"/>
        <v>0.33409688321441994</v>
      </c>
      <c r="Z131" s="56">
        <f t="shared" si="162"/>
        <v>341.10178163398888</v>
      </c>
      <c r="AA131" s="66">
        <f t="shared" si="185"/>
        <v>1.5928066789141564</v>
      </c>
      <c r="AB131" s="66">
        <f t="shared" si="186"/>
        <v>0.80170130549610152</v>
      </c>
      <c r="AC131" s="66">
        <f t="shared" si="143"/>
        <v>-5.0865029187339039E-2</v>
      </c>
      <c r="AD131" s="66">
        <f t="shared" si="144"/>
        <v>-0.34635453209395256</v>
      </c>
      <c r="AE131" s="67">
        <f t="shared" si="187"/>
        <v>0.95040693907290297</v>
      </c>
      <c r="AF131" s="67">
        <f t="shared" si="188"/>
        <v>0.70726169568238151</v>
      </c>
      <c r="AG131" s="66">
        <f t="shared" si="163"/>
        <v>1253.39830600409</v>
      </c>
      <c r="AH131" s="66">
        <f t="shared" si="189"/>
        <v>344.87693667856706</v>
      </c>
      <c r="AI131" s="66">
        <f t="shared" si="190"/>
        <v>1.5847111503442475</v>
      </c>
      <c r="AJ131" s="66">
        <f t="shared" si="191"/>
        <v>0.80364325822026961</v>
      </c>
      <c r="AK131" s="66">
        <f t="shared" si="287"/>
        <v>-5.0316520702332806E-2</v>
      </c>
      <c r="AL131" s="66">
        <f t="shared" si="288"/>
        <v>-0.34147767686736735</v>
      </c>
      <c r="AM131" s="67">
        <f t="shared" si="289"/>
        <v>0.95092838833979321</v>
      </c>
      <c r="AN131" s="67">
        <f t="shared" si="290"/>
        <v>0.71071933292470935</v>
      </c>
      <c r="AO131" s="66">
        <f t="shared" si="164"/>
        <v>1252.1273695706411</v>
      </c>
      <c r="AP131" s="66">
        <f t="shared" si="192"/>
        <v>344.84400899147414</v>
      </c>
      <c r="AQ131" s="66">
        <f t="shared" si="193"/>
        <v>1.584780818697431</v>
      </c>
      <c r="AR131" s="66">
        <f t="shared" si="194"/>
        <v>0.80362648381590718</v>
      </c>
      <c r="AS131" s="66">
        <f t="shared" si="291"/>
        <v>-5.032125824764605E-2</v>
      </c>
      <c r="AT131" s="66">
        <f t="shared" si="292"/>
        <v>-0.34151966798346156</v>
      </c>
      <c r="AU131" s="67">
        <f t="shared" si="293"/>
        <v>0.95092388328413524</v>
      </c>
      <c r="AV131" s="67">
        <f t="shared" si="294"/>
        <v>0.71068948965327061</v>
      </c>
      <c r="AW131" s="66">
        <f t="shared" si="165"/>
        <v>1252.1382081266845</v>
      </c>
      <c r="AX131" s="66">
        <f t="shared" si="195"/>
        <v>344.84428991063697</v>
      </c>
      <c r="AY131" s="66">
        <f t="shared" si="196"/>
        <v>1.5847802242598448</v>
      </c>
      <c r="AZ131" s="66">
        <f t="shared" si="197"/>
        <v>0.80362662693707343</v>
      </c>
      <c r="BA131" s="66">
        <f t="shared" si="198"/>
        <v>-5.0321217826327619E-2</v>
      </c>
      <c r="BB131" s="66">
        <f t="shared" si="199"/>
        <v>-0.34151930970047228</v>
      </c>
      <c r="BC131" s="67">
        <f t="shared" si="200"/>
        <v>0.95092392172173312</v>
      </c>
      <c r="BD131" s="67">
        <f t="shared" si="201"/>
        <v>0.71068974428127107</v>
      </c>
      <c r="BE131" s="66">
        <f t="shared" si="166"/>
        <v>1252.1381156406107</v>
      </c>
      <c r="BF131" s="66">
        <f t="shared" si="202"/>
        <v>344.84428751354443</v>
      </c>
      <c r="BG131" s="66">
        <f t="shared" si="203"/>
        <v>1.5847802293321953</v>
      </c>
      <c r="BH131" s="66">
        <f t="shared" si="204"/>
        <v>0.80362662571581667</v>
      </c>
      <c r="BI131" s="66">
        <f t="shared" si="205"/>
        <v>-5.0321218171243853E-2</v>
      </c>
      <c r="BJ131" s="66">
        <f t="shared" si="206"/>
        <v>-0.34151931275770941</v>
      </c>
      <c r="BK131" s="67">
        <f t="shared" si="207"/>
        <v>0.95092392139374404</v>
      </c>
      <c r="BL131" s="67">
        <f t="shared" si="208"/>
        <v>0.71068974210852398</v>
      </c>
      <c r="BM131" s="66">
        <f t="shared" si="167"/>
        <v>1252.1381164297957</v>
      </c>
      <c r="BN131" s="66">
        <f t="shared" si="209"/>
        <v>344.84428753399885</v>
      </c>
      <c r="BO131" s="66">
        <f t="shared" si="210"/>
        <v>1.5847802292889128</v>
      </c>
      <c r="BP131" s="66">
        <f t="shared" si="211"/>
        <v>0.80362662572623766</v>
      </c>
      <c r="BQ131" s="66">
        <f t="shared" si="212"/>
        <v>-5.0321218168300319E-2</v>
      </c>
      <c r="BR131" s="66">
        <f t="shared" si="213"/>
        <v>-0.34151931273162212</v>
      </c>
      <c r="BS131" s="67">
        <f t="shared" si="214"/>
        <v>0.95092392139654314</v>
      </c>
      <c r="BT131" s="67">
        <f t="shared" si="215"/>
        <v>0.71068974212706393</v>
      </c>
      <c r="BU131" s="66">
        <f t="shared" si="168"/>
        <v>1252.1381164230618</v>
      </c>
      <c r="BV131" s="66">
        <f t="shared" si="216"/>
        <v>344.84428753382429</v>
      </c>
      <c r="BW131" s="66">
        <f t="shared" si="217"/>
        <v>1.5847802292892823</v>
      </c>
      <c r="BX131" s="66">
        <f t="shared" si="218"/>
        <v>0.80362662572614874</v>
      </c>
      <c r="BY131" s="66">
        <f t="shared" si="219"/>
        <v>-5.0321218168325493E-2</v>
      </c>
      <c r="BZ131" s="66">
        <f t="shared" si="220"/>
        <v>-0.3415193127318451</v>
      </c>
      <c r="CA131" s="67">
        <f t="shared" si="221"/>
        <v>0.95092392139651916</v>
      </c>
      <c r="CB131" s="67">
        <f t="shared" si="222"/>
        <v>0.7106897421269055</v>
      </c>
      <c r="CC131" s="66">
        <f t="shared" si="169"/>
        <v>1252.1381164231191</v>
      </c>
      <c r="CD131" s="66">
        <f t="shared" si="223"/>
        <v>344.84428753382582</v>
      </c>
      <c r="CE131" s="66">
        <f t="shared" si="224"/>
        <v>1.584780229289279</v>
      </c>
      <c r="CF131" s="66">
        <f t="shared" si="225"/>
        <v>0.80362662572614951</v>
      </c>
      <c r="CG131" s="66">
        <f t="shared" si="226"/>
        <v>-5.032121816832566E-2</v>
      </c>
      <c r="CH131" s="66">
        <f t="shared" si="227"/>
        <v>-0.34151931273184288</v>
      </c>
      <c r="CI131" s="67">
        <f t="shared" si="228"/>
        <v>0.95092392139651905</v>
      </c>
      <c r="CJ131" s="67">
        <f t="shared" si="229"/>
        <v>0.71068974212690705</v>
      </c>
      <c r="CK131" s="66">
        <f t="shared" si="170"/>
        <v>1252.1381164231191</v>
      </c>
      <c r="CL131" s="66">
        <f t="shared" si="230"/>
        <v>344.84428753382582</v>
      </c>
      <c r="CM131" s="66">
        <f t="shared" si="231"/>
        <v>1.584780229289279</v>
      </c>
      <c r="CN131" s="66">
        <f t="shared" si="232"/>
        <v>0.80362662572614951</v>
      </c>
      <c r="CO131" s="66">
        <f t="shared" si="233"/>
        <v>-5.032121816832566E-2</v>
      </c>
      <c r="CP131" s="66">
        <f t="shared" si="234"/>
        <v>-0.34151931273184288</v>
      </c>
      <c r="CQ131" s="67">
        <f t="shared" si="235"/>
        <v>0.95092392139651905</v>
      </c>
      <c r="CR131" s="67">
        <f t="shared" si="236"/>
        <v>0.71068974212690705</v>
      </c>
      <c r="CS131" s="66">
        <f t="shared" si="171"/>
        <v>1252.1381164231191</v>
      </c>
      <c r="CT131" s="66">
        <f t="shared" si="237"/>
        <v>344.84428753382582</v>
      </c>
      <c r="CU131" s="66">
        <f t="shared" si="238"/>
        <v>1.584780229289279</v>
      </c>
      <c r="CV131" s="66">
        <f t="shared" si="239"/>
        <v>0.80362662572614951</v>
      </c>
      <c r="CW131" s="66">
        <f t="shared" si="240"/>
        <v>-5.032121816832566E-2</v>
      </c>
      <c r="CX131" s="66">
        <f t="shared" si="241"/>
        <v>-0.34151931273184288</v>
      </c>
      <c r="CY131" s="67">
        <f t="shared" si="242"/>
        <v>0.95092392139651905</v>
      </c>
      <c r="CZ131" s="67">
        <f t="shared" si="243"/>
        <v>0.71068974212690705</v>
      </c>
      <c r="DA131" s="66">
        <f t="shared" si="172"/>
        <v>1252.1381164231191</v>
      </c>
      <c r="DB131" s="66">
        <f t="shared" si="244"/>
        <v>344.84428753382582</v>
      </c>
      <c r="DC131" s="66">
        <f t="shared" si="245"/>
        <v>1.584780229289279</v>
      </c>
      <c r="DD131" s="66">
        <f t="shared" si="246"/>
        <v>0.80362662572614951</v>
      </c>
      <c r="DE131" s="66">
        <f t="shared" si="247"/>
        <v>-5.032121816832566E-2</v>
      </c>
      <c r="DF131" s="66">
        <f t="shared" si="248"/>
        <v>-0.34151931273184288</v>
      </c>
      <c r="DG131" s="67">
        <f t="shared" si="249"/>
        <v>0.95092392139651905</v>
      </c>
      <c r="DH131" s="67">
        <f t="shared" si="250"/>
        <v>0.71068974212690705</v>
      </c>
      <c r="DI131" s="66">
        <f t="shared" si="173"/>
        <v>1252.1381164231191</v>
      </c>
      <c r="DJ131" s="66">
        <f t="shared" si="251"/>
        <v>344.84428753382582</v>
      </c>
      <c r="DK131" s="66">
        <f t="shared" si="252"/>
        <v>1.584780229289279</v>
      </c>
      <c r="DL131" s="66">
        <f t="shared" si="253"/>
        <v>0.80362662572614951</v>
      </c>
      <c r="DM131" s="66">
        <f t="shared" si="254"/>
        <v>-5.032121816832566E-2</v>
      </c>
      <c r="DN131" s="66">
        <f t="shared" si="255"/>
        <v>-0.34151931273184288</v>
      </c>
      <c r="DO131" s="67">
        <f t="shared" si="256"/>
        <v>0.95092392139651905</v>
      </c>
      <c r="DP131" s="67">
        <f t="shared" si="257"/>
        <v>0.71068974212690705</v>
      </c>
      <c r="DQ131" s="66">
        <f t="shared" si="174"/>
        <v>1252.1381164231191</v>
      </c>
      <c r="DR131" s="66">
        <f t="shared" si="258"/>
        <v>344.84428753382582</v>
      </c>
      <c r="DS131" s="66">
        <f t="shared" si="259"/>
        <v>1.584780229289279</v>
      </c>
      <c r="DT131" s="66">
        <f t="shared" si="260"/>
        <v>0.80362662572614951</v>
      </c>
      <c r="DU131" s="66">
        <f t="shared" si="261"/>
        <v>-5.032121816832566E-2</v>
      </c>
      <c r="DV131" s="66">
        <f t="shared" si="262"/>
        <v>-0.34151931273184288</v>
      </c>
      <c r="DW131" s="67">
        <f t="shared" si="263"/>
        <v>0.95092392139651905</v>
      </c>
      <c r="DX131" s="67">
        <f t="shared" si="264"/>
        <v>0.71068974212690705</v>
      </c>
      <c r="DY131" s="66">
        <f t="shared" si="175"/>
        <v>1252.1381164231191</v>
      </c>
      <c r="DZ131" s="66">
        <f t="shared" si="265"/>
        <v>344.84428753382582</v>
      </c>
      <c r="EA131" s="66">
        <f t="shared" si="266"/>
        <v>1.584780229289279</v>
      </c>
      <c r="EB131" s="66">
        <f t="shared" si="267"/>
        <v>0.80362662572614951</v>
      </c>
      <c r="EC131" s="66">
        <f t="shared" si="268"/>
        <v>-5.032121816832566E-2</v>
      </c>
      <c r="ED131" s="66">
        <f t="shared" si="269"/>
        <v>-0.34151931273184288</v>
      </c>
      <c r="EE131" s="67">
        <f t="shared" si="270"/>
        <v>0.95092392139651905</v>
      </c>
      <c r="EF131" s="67">
        <f t="shared" si="271"/>
        <v>0.71068974212690705</v>
      </c>
      <c r="EG131" s="66">
        <f t="shared" si="176"/>
        <v>1252.1381164231191</v>
      </c>
      <c r="EH131" s="66">
        <f t="shared" si="272"/>
        <v>344.84428753382582</v>
      </c>
      <c r="EI131" s="66">
        <f t="shared" si="273"/>
        <v>1.584780229289279</v>
      </c>
      <c r="EJ131" s="66">
        <f t="shared" si="274"/>
        <v>0.80362662572614951</v>
      </c>
      <c r="EK131" s="66">
        <f t="shared" si="275"/>
        <v>-5.032121816832566E-2</v>
      </c>
      <c r="EL131" s="66">
        <f t="shared" si="276"/>
        <v>-0.34151931273184288</v>
      </c>
      <c r="EM131" s="67">
        <f t="shared" si="277"/>
        <v>0.95092392139651905</v>
      </c>
      <c r="EN131" s="67">
        <f t="shared" si="278"/>
        <v>0.71068974212690705</v>
      </c>
      <c r="EO131" s="66">
        <f t="shared" si="177"/>
        <v>1252.1381164231191</v>
      </c>
      <c r="EP131" s="66">
        <f t="shared" si="279"/>
        <v>344.84428753382582</v>
      </c>
      <c r="EQ131" s="66">
        <f t="shared" si="280"/>
        <v>1.584780229289279</v>
      </c>
      <c r="ER131" s="66">
        <f t="shared" si="281"/>
        <v>0.80362662572614951</v>
      </c>
      <c r="ES131" s="66">
        <f t="shared" si="282"/>
        <v>-5.032121816832566E-2</v>
      </c>
      <c r="ET131" s="66">
        <f t="shared" si="283"/>
        <v>-0.34151931273184288</v>
      </c>
      <c r="EU131" s="67">
        <f t="shared" si="284"/>
        <v>0.95092392139651905</v>
      </c>
      <c r="EV131" s="67">
        <f t="shared" si="285"/>
        <v>0.71068974212690705</v>
      </c>
      <c r="EW131" s="66">
        <f t="shared" si="178"/>
        <v>0.78238565876947752</v>
      </c>
      <c r="EX131" s="66">
        <f t="shared" si="286"/>
        <v>71.694287533825843</v>
      </c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</row>
    <row r="132" spans="19:166" x14ac:dyDescent="0.25">
      <c r="S132" s="61">
        <v>0.7</v>
      </c>
      <c r="T132" s="61">
        <f t="shared" si="179"/>
        <v>0.69377382465057169</v>
      </c>
      <c r="U132" s="61">
        <f t="shared" si="180"/>
        <v>0.30622617534942825</v>
      </c>
      <c r="V132" s="61">
        <f t="shared" si="181"/>
        <v>0.69377382465057169</v>
      </c>
      <c r="W132" s="61">
        <f t="shared" si="182"/>
        <v>0.30622617534942825</v>
      </c>
      <c r="X132" s="61">
        <f t="shared" si="183"/>
        <v>0.67631578947368409</v>
      </c>
      <c r="Y132" s="61">
        <f t="shared" si="184"/>
        <v>0.32368421052631585</v>
      </c>
      <c r="Z132" s="64">
        <f t="shared" si="162"/>
        <v>341.04162360670119</v>
      </c>
      <c r="AA132" s="61">
        <f t="shared" si="185"/>
        <v>1.5929374719457789</v>
      </c>
      <c r="AB132" s="61">
        <f t="shared" si="186"/>
        <v>0.80167005044001394</v>
      </c>
      <c r="AC132" s="61">
        <f t="shared" si="143"/>
        <v>-4.7361695580854374E-2</v>
      </c>
      <c r="AD132" s="61">
        <f t="shared" si="144"/>
        <v>-0.3544361249703003</v>
      </c>
      <c r="AE132" s="65">
        <f t="shared" si="187"/>
        <v>0.95374237079600876</v>
      </c>
      <c r="AF132" s="65">
        <f t="shared" si="188"/>
        <v>0.70156892889645939</v>
      </c>
      <c r="AG132" s="61">
        <f t="shared" si="163"/>
        <v>1246.6194632100287</v>
      </c>
      <c r="AH132" s="61">
        <f t="shared" si="189"/>
        <v>344.70100313377282</v>
      </c>
      <c r="AI132" s="61">
        <f t="shared" si="190"/>
        <v>1.5850835802880558</v>
      </c>
      <c r="AJ132" s="61">
        <f t="shared" si="191"/>
        <v>0.80355359899575485</v>
      </c>
      <c r="AK132" s="61">
        <f t="shared" si="287"/>
        <v>-4.6868945800528888E-2</v>
      </c>
      <c r="AL132" s="61">
        <f t="shared" si="288"/>
        <v>-0.3496155229225581</v>
      </c>
      <c r="AM132" s="65">
        <f t="shared" si="289"/>
        <v>0.95421244294416818</v>
      </c>
      <c r="AN132" s="65">
        <f t="shared" si="290"/>
        <v>0.70495907822705328</v>
      </c>
      <c r="AO132" s="61">
        <f t="shared" si="164"/>
        <v>1245.4335137000146</v>
      </c>
      <c r="AP132" s="61">
        <f t="shared" si="192"/>
        <v>344.67014616249918</v>
      </c>
      <c r="AQ132" s="61">
        <f t="shared" si="193"/>
        <v>1.5851489489656405</v>
      </c>
      <c r="AR132" s="61">
        <f t="shared" si="194"/>
        <v>0.80353786526820181</v>
      </c>
      <c r="AS132" s="61">
        <f t="shared" si="291"/>
        <v>-4.6873061717711162E-2</v>
      </c>
      <c r="AT132" s="61">
        <f t="shared" si="292"/>
        <v>-0.34965566740092652</v>
      </c>
      <c r="AU132" s="65">
        <f t="shared" si="293"/>
        <v>0.95420851549286134</v>
      </c>
      <c r="AV132" s="65">
        <f t="shared" si="294"/>
        <v>0.7049307785806278</v>
      </c>
      <c r="AW132" s="61">
        <f t="shared" si="165"/>
        <v>1245.4433001374955</v>
      </c>
      <c r="AX132" s="61">
        <f t="shared" si="195"/>
        <v>344.67040088872739</v>
      </c>
      <c r="AY132" s="61">
        <f t="shared" si="196"/>
        <v>1.5851484092841703</v>
      </c>
      <c r="AZ132" s="61">
        <f t="shared" si="197"/>
        <v>0.80353799516137769</v>
      </c>
      <c r="BA132" s="61">
        <f t="shared" si="198"/>
        <v>-4.6873027737860173E-2</v>
      </c>
      <c r="BB132" s="61">
        <f t="shared" si="199"/>
        <v>-0.34965533597106152</v>
      </c>
      <c r="BC132" s="65">
        <f t="shared" si="200"/>
        <v>0.95420854791672505</v>
      </c>
      <c r="BD132" s="65">
        <f t="shared" si="201"/>
        <v>0.70493101221577936</v>
      </c>
      <c r="BE132" s="61">
        <f t="shared" si="166"/>
        <v>1245.4432193352013</v>
      </c>
      <c r="BF132" s="61">
        <f t="shared" si="202"/>
        <v>344.67039878557182</v>
      </c>
      <c r="BG132" s="61">
        <f t="shared" si="203"/>
        <v>1.5851484137400642</v>
      </c>
      <c r="BH132" s="61">
        <f t="shared" si="204"/>
        <v>0.80353799408891113</v>
      </c>
      <c r="BI132" s="61">
        <f t="shared" si="205"/>
        <v>-4.6873028018415724E-2</v>
      </c>
      <c r="BJ132" s="61">
        <f t="shared" si="206"/>
        <v>-0.34965533870752136</v>
      </c>
      <c r="BK132" s="65">
        <f t="shared" si="207"/>
        <v>0.95420854764901653</v>
      </c>
      <c r="BL132" s="65">
        <f t="shared" si="208"/>
        <v>0.70493101028676397</v>
      </c>
      <c r="BM132" s="61">
        <f t="shared" si="167"/>
        <v>1245.4432200023471</v>
      </c>
      <c r="BN132" s="61">
        <f t="shared" si="209"/>
        <v>344.67039880293657</v>
      </c>
      <c r="BO132" s="61">
        <f t="shared" si="210"/>
        <v>1.5851484137032741</v>
      </c>
      <c r="BP132" s="61">
        <f t="shared" si="211"/>
        <v>0.80353799409776594</v>
      </c>
      <c r="BQ132" s="61">
        <f t="shared" si="212"/>
        <v>-4.6873028016099522E-2</v>
      </c>
      <c r="BR132" s="61">
        <f t="shared" si="213"/>
        <v>-0.34965533868492749</v>
      </c>
      <c r="BS132" s="65">
        <f t="shared" si="214"/>
        <v>0.95420854765122665</v>
      </c>
      <c r="BT132" s="65">
        <f t="shared" si="215"/>
        <v>0.70493101030269101</v>
      </c>
      <c r="BU132" s="61">
        <f t="shared" si="168"/>
        <v>1245.4432199968392</v>
      </c>
      <c r="BV132" s="61">
        <f t="shared" si="216"/>
        <v>344.67039880279322</v>
      </c>
      <c r="BW132" s="61">
        <f t="shared" si="217"/>
        <v>1.5851484137035778</v>
      </c>
      <c r="BX132" s="61">
        <f t="shared" si="218"/>
        <v>0.80353799409769289</v>
      </c>
      <c r="BY132" s="61">
        <f t="shared" si="219"/>
        <v>-4.6873028016118451E-2</v>
      </c>
      <c r="BZ132" s="61">
        <f t="shared" si="220"/>
        <v>-0.34965533868511428</v>
      </c>
      <c r="CA132" s="65">
        <f t="shared" si="221"/>
        <v>0.95420854765120855</v>
      </c>
      <c r="CB132" s="65">
        <f t="shared" si="222"/>
        <v>0.70493101030255934</v>
      </c>
      <c r="CC132" s="61">
        <f t="shared" si="169"/>
        <v>1245.4432199968846</v>
      </c>
      <c r="CD132" s="61">
        <f t="shared" si="223"/>
        <v>344.67039880279441</v>
      </c>
      <c r="CE132" s="61">
        <f t="shared" si="224"/>
        <v>1.5851484137035754</v>
      </c>
      <c r="CF132" s="61">
        <f t="shared" si="225"/>
        <v>0.80353799409769344</v>
      </c>
      <c r="CG132" s="61">
        <f t="shared" si="226"/>
        <v>-4.6873028016118451E-2</v>
      </c>
      <c r="CH132" s="61">
        <f t="shared" si="227"/>
        <v>-0.34965533868511245</v>
      </c>
      <c r="CI132" s="65">
        <f t="shared" si="228"/>
        <v>0.95420854765120855</v>
      </c>
      <c r="CJ132" s="65">
        <f t="shared" si="229"/>
        <v>0.70493101030256067</v>
      </c>
      <c r="CK132" s="61">
        <f t="shared" si="170"/>
        <v>1245.4432199968846</v>
      </c>
      <c r="CL132" s="61">
        <f t="shared" si="230"/>
        <v>344.67039880279441</v>
      </c>
      <c r="CM132" s="61">
        <f t="shared" si="231"/>
        <v>1.5851484137035754</v>
      </c>
      <c r="CN132" s="61">
        <f t="shared" si="232"/>
        <v>0.80353799409769344</v>
      </c>
      <c r="CO132" s="61">
        <f t="shared" si="233"/>
        <v>-4.6873028016118451E-2</v>
      </c>
      <c r="CP132" s="61">
        <f t="shared" si="234"/>
        <v>-0.34965533868511245</v>
      </c>
      <c r="CQ132" s="65">
        <f t="shared" si="235"/>
        <v>0.95420854765120855</v>
      </c>
      <c r="CR132" s="65">
        <f t="shared" si="236"/>
        <v>0.70493101030256067</v>
      </c>
      <c r="CS132" s="61">
        <f t="shared" si="171"/>
        <v>1245.4432199968846</v>
      </c>
      <c r="CT132" s="61">
        <f t="shared" si="237"/>
        <v>344.67039880279441</v>
      </c>
      <c r="CU132" s="61">
        <f t="shared" si="238"/>
        <v>1.5851484137035754</v>
      </c>
      <c r="CV132" s="61">
        <f t="shared" si="239"/>
        <v>0.80353799409769344</v>
      </c>
      <c r="CW132" s="61">
        <f t="shared" si="240"/>
        <v>-4.6873028016118451E-2</v>
      </c>
      <c r="CX132" s="61">
        <f t="shared" si="241"/>
        <v>-0.34965533868511245</v>
      </c>
      <c r="CY132" s="65">
        <f t="shared" si="242"/>
        <v>0.95420854765120855</v>
      </c>
      <c r="CZ132" s="65">
        <f t="shared" si="243"/>
        <v>0.70493101030256067</v>
      </c>
      <c r="DA132" s="61">
        <f t="shared" si="172"/>
        <v>1245.4432199968846</v>
      </c>
      <c r="DB132" s="61">
        <f t="shared" si="244"/>
        <v>344.67039880279441</v>
      </c>
      <c r="DC132" s="61">
        <f t="shared" si="245"/>
        <v>1.5851484137035754</v>
      </c>
      <c r="DD132" s="61">
        <f t="shared" si="246"/>
        <v>0.80353799409769344</v>
      </c>
      <c r="DE132" s="61">
        <f t="shared" si="247"/>
        <v>-4.6873028016118451E-2</v>
      </c>
      <c r="DF132" s="61">
        <f t="shared" si="248"/>
        <v>-0.34965533868511245</v>
      </c>
      <c r="DG132" s="65">
        <f t="shared" si="249"/>
        <v>0.95420854765120855</v>
      </c>
      <c r="DH132" s="65">
        <f t="shared" si="250"/>
        <v>0.70493101030256067</v>
      </c>
      <c r="DI132" s="61">
        <f t="shared" si="173"/>
        <v>1245.4432199968846</v>
      </c>
      <c r="DJ132" s="61">
        <f t="shared" si="251"/>
        <v>344.67039880279441</v>
      </c>
      <c r="DK132" s="61">
        <f t="shared" si="252"/>
        <v>1.5851484137035754</v>
      </c>
      <c r="DL132" s="61">
        <f t="shared" si="253"/>
        <v>0.80353799409769344</v>
      </c>
      <c r="DM132" s="61">
        <f t="shared" si="254"/>
        <v>-4.6873028016118451E-2</v>
      </c>
      <c r="DN132" s="61">
        <f t="shared" si="255"/>
        <v>-0.34965533868511245</v>
      </c>
      <c r="DO132" s="65">
        <f t="shared" si="256"/>
        <v>0.95420854765120855</v>
      </c>
      <c r="DP132" s="65">
        <f t="shared" si="257"/>
        <v>0.70493101030256067</v>
      </c>
      <c r="DQ132" s="61">
        <f t="shared" si="174"/>
        <v>1245.4432199968846</v>
      </c>
      <c r="DR132" s="61">
        <f t="shared" si="258"/>
        <v>344.67039880279441</v>
      </c>
      <c r="DS132" s="61">
        <f t="shared" si="259"/>
        <v>1.5851484137035754</v>
      </c>
      <c r="DT132" s="61">
        <f t="shared" si="260"/>
        <v>0.80353799409769344</v>
      </c>
      <c r="DU132" s="61">
        <f t="shared" si="261"/>
        <v>-4.6873028016118451E-2</v>
      </c>
      <c r="DV132" s="61">
        <f t="shared" si="262"/>
        <v>-0.34965533868511245</v>
      </c>
      <c r="DW132" s="65">
        <f t="shared" si="263"/>
        <v>0.95420854765120855</v>
      </c>
      <c r="DX132" s="65">
        <f t="shared" si="264"/>
        <v>0.70493101030256067</v>
      </c>
      <c r="DY132" s="61">
        <f t="shared" si="175"/>
        <v>1245.4432199968846</v>
      </c>
      <c r="DZ132" s="61">
        <f t="shared" si="265"/>
        <v>344.67039880279441</v>
      </c>
      <c r="EA132" s="61">
        <f t="shared" si="266"/>
        <v>1.5851484137035754</v>
      </c>
      <c r="EB132" s="61">
        <f t="shared" si="267"/>
        <v>0.80353799409769344</v>
      </c>
      <c r="EC132" s="61">
        <f t="shared" si="268"/>
        <v>-4.6873028016118451E-2</v>
      </c>
      <c r="ED132" s="61">
        <f t="shared" si="269"/>
        <v>-0.34965533868511245</v>
      </c>
      <c r="EE132" s="65">
        <f t="shared" si="270"/>
        <v>0.95420854765120855</v>
      </c>
      <c r="EF132" s="65">
        <f t="shared" si="271"/>
        <v>0.70493101030256067</v>
      </c>
      <c r="EG132" s="61">
        <f t="shared" si="176"/>
        <v>1245.4432199968846</v>
      </c>
      <c r="EH132" s="61">
        <f t="shared" si="272"/>
        <v>344.67039880279441</v>
      </c>
      <c r="EI132" s="61">
        <f t="shared" si="273"/>
        <v>1.5851484137035754</v>
      </c>
      <c r="EJ132" s="61">
        <f t="shared" si="274"/>
        <v>0.80353799409769344</v>
      </c>
      <c r="EK132" s="61">
        <f t="shared" si="275"/>
        <v>-4.6873028016118451E-2</v>
      </c>
      <c r="EL132" s="61">
        <f t="shared" si="276"/>
        <v>-0.34965533868511245</v>
      </c>
      <c r="EM132" s="65">
        <f t="shared" si="277"/>
        <v>0.95420854765120855</v>
      </c>
      <c r="EN132" s="65">
        <f t="shared" si="278"/>
        <v>0.70493101030256067</v>
      </c>
      <c r="EO132" s="61">
        <f t="shared" si="177"/>
        <v>1245.4432199968846</v>
      </c>
      <c r="EP132" s="61">
        <f t="shared" si="279"/>
        <v>344.67039880279441</v>
      </c>
      <c r="EQ132" s="61">
        <f t="shared" si="280"/>
        <v>1.5851484137035754</v>
      </c>
      <c r="ER132" s="61">
        <f t="shared" si="281"/>
        <v>0.80353799409769344</v>
      </c>
      <c r="ES132" s="61">
        <f t="shared" si="282"/>
        <v>-4.6873028016118451E-2</v>
      </c>
      <c r="ET132" s="61">
        <f t="shared" si="283"/>
        <v>-0.34965533868511245</v>
      </c>
      <c r="EU132" s="65">
        <f t="shared" si="284"/>
        <v>0.95420854765120855</v>
      </c>
      <c r="EV132" s="65">
        <f t="shared" si="285"/>
        <v>0.70493101030256067</v>
      </c>
      <c r="EW132" s="61">
        <f t="shared" si="178"/>
        <v>0.7922076958732629</v>
      </c>
      <c r="EX132" s="61">
        <f t="shared" si="286"/>
        <v>71.520398802794432</v>
      </c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</row>
    <row r="133" spans="19:166" x14ac:dyDescent="0.25">
      <c r="S133" s="50">
        <v>0.71</v>
      </c>
      <c r="T133" s="66">
        <f t="shared" si="179"/>
        <v>0.70389357285090881</v>
      </c>
      <c r="U133" s="66">
        <f t="shared" si="180"/>
        <v>0.2961064271490913</v>
      </c>
      <c r="V133" s="66">
        <f t="shared" si="181"/>
        <v>0.70389357285090881</v>
      </c>
      <c r="W133" s="66">
        <f t="shared" si="182"/>
        <v>0.2961064271490913</v>
      </c>
      <c r="X133" s="66">
        <f t="shared" si="183"/>
        <v>0.68675197591268333</v>
      </c>
      <c r="Y133" s="66">
        <f t="shared" si="184"/>
        <v>0.31324802408731656</v>
      </c>
      <c r="Z133" s="56">
        <f t="shared" si="162"/>
        <v>340.98146557941357</v>
      </c>
      <c r="AA133" s="66">
        <f t="shared" si="185"/>
        <v>1.5930683218737394</v>
      </c>
      <c r="AB133" s="66">
        <f t="shared" si="186"/>
        <v>0.8016387855746635</v>
      </c>
      <c r="AC133" s="66">
        <f t="shared" si="143"/>
        <v>-4.4002340865975514E-2</v>
      </c>
      <c r="AD133" s="66">
        <f t="shared" si="144"/>
        <v>-0.36256394213962839</v>
      </c>
      <c r="AE133" s="67">
        <f t="shared" si="187"/>
        <v>0.95695171737470941</v>
      </c>
      <c r="AF133" s="67">
        <f t="shared" si="188"/>
        <v>0.69588981557225182</v>
      </c>
      <c r="AG133" s="66">
        <f t="shared" si="163"/>
        <v>1239.8044950085261</v>
      </c>
      <c r="AH133" s="66">
        <f t="shared" si="189"/>
        <v>344.52336853594943</v>
      </c>
      <c r="AI133" s="66">
        <f t="shared" si="190"/>
        <v>1.5854600859942403</v>
      </c>
      <c r="AJ133" s="66">
        <f t="shared" si="191"/>
        <v>0.8034629901422804</v>
      </c>
      <c r="AK133" s="66">
        <f t="shared" si="287"/>
        <v>-4.3561308306791918E-2</v>
      </c>
      <c r="AL133" s="66">
        <f t="shared" si="288"/>
        <v>-0.35780779755035413</v>
      </c>
      <c r="AM133" s="67">
        <f t="shared" si="289"/>
        <v>0.95737385732152624</v>
      </c>
      <c r="AN133" s="67">
        <f t="shared" si="290"/>
        <v>0.69920745147735319</v>
      </c>
      <c r="AO133" s="66">
        <f t="shared" si="164"/>
        <v>1238.7015741962412</v>
      </c>
      <c r="AP133" s="66">
        <f t="shared" si="192"/>
        <v>344.49454802275022</v>
      </c>
      <c r="AQ133" s="66">
        <f t="shared" si="193"/>
        <v>1.5855212176070976</v>
      </c>
      <c r="AR133" s="66">
        <f t="shared" si="194"/>
        <v>0.80344828136677315</v>
      </c>
      <c r="AS133" s="66">
        <f t="shared" si="291"/>
        <v>-4.3564864466902914E-2</v>
      </c>
      <c r="AT133" s="66">
        <f t="shared" si="292"/>
        <v>-0.3578460348968146</v>
      </c>
      <c r="AU133" s="67">
        <f t="shared" si="293"/>
        <v>0.95737045275285715</v>
      </c>
      <c r="AV133" s="67">
        <f t="shared" si="294"/>
        <v>0.69918071615093047</v>
      </c>
      <c r="AW133" s="66">
        <f t="shared" si="165"/>
        <v>1238.7103646090629</v>
      </c>
      <c r="AX133" s="66">
        <f t="shared" si="195"/>
        <v>344.49477780588097</v>
      </c>
      <c r="AY133" s="66">
        <f t="shared" si="196"/>
        <v>1.5855207301609591</v>
      </c>
      <c r="AZ133" s="66">
        <f t="shared" si="197"/>
        <v>0.80344839864706841</v>
      </c>
      <c r="BA133" s="66">
        <f t="shared" si="198"/>
        <v>-4.3564836111893962E-2</v>
      </c>
      <c r="BB133" s="66">
        <f t="shared" si="199"/>
        <v>-0.35784573000447251</v>
      </c>
      <c r="BC133" s="67">
        <f t="shared" si="200"/>
        <v>0.95737047989910529</v>
      </c>
      <c r="BD133" s="67">
        <f t="shared" si="201"/>
        <v>0.69918092932580911</v>
      </c>
      <c r="BE133" s="66">
        <f t="shared" si="166"/>
        <v>1238.7102945122094</v>
      </c>
      <c r="BF133" s="66">
        <f t="shared" si="202"/>
        <v>344.49477597354047</v>
      </c>
      <c r="BG133" s="66">
        <f t="shared" si="203"/>
        <v>1.5855207340479571</v>
      </c>
      <c r="BH133" s="66">
        <f t="shared" si="204"/>
        <v>0.8034483977118505</v>
      </c>
      <c r="BI133" s="66">
        <f t="shared" si="205"/>
        <v>-4.3564836338002927E-2</v>
      </c>
      <c r="BJ133" s="66">
        <f t="shared" si="206"/>
        <v>-0.3578457324357478</v>
      </c>
      <c r="BK133" s="67">
        <f t="shared" si="207"/>
        <v>0.95737047968263522</v>
      </c>
      <c r="BL133" s="67">
        <f t="shared" si="208"/>
        <v>0.69918092762590778</v>
      </c>
      <c r="BM133" s="66">
        <f t="shared" si="167"/>
        <v>1238.7102950711767</v>
      </c>
      <c r="BN133" s="66">
        <f t="shared" si="209"/>
        <v>344.49477598815196</v>
      </c>
      <c r="BO133" s="66">
        <f t="shared" si="210"/>
        <v>1.5855207340169613</v>
      </c>
      <c r="BP133" s="66">
        <f t="shared" si="211"/>
        <v>0.80344839771930809</v>
      </c>
      <c r="BQ133" s="66">
        <f t="shared" si="212"/>
        <v>-4.3564836336199841E-2</v>
      </c>
      <c r="BR133" s="66">
        <f t="shared" si="213"/>
        <v>-0.35784573241636025</v>
      </c>
      <c r="BS133" s="67">
        <f t="shared" si="214"/>
        <v>0.95737047968436151</v>
      </c>
      <c r="BT133" s="67">
        <f t="shared" si="215"/>
        <v>0.69918092763946316</v>
      </c>
      <c r="BU133" s="66">
        <f t="shared" si="168"/>
        <v>1238.710295066719</v>
      </c>
      <c r="BV133" s="66">
        <f t="shared" si="216"/>
        <v>344.49477598803543</v>
      </c>
      <c r="BW133" s="66">
        <f t="shared" si="217"/>
        <v>1.5855207340172086</v>
      </c>
      <c r="BX133" s="66">
        <f t="shared" si="218"/>
        <v>0.80344839771924859</v>
      </c>
      <c r="BY133" s="66">
        <f t="shared" si="219"/>
        <v>-4.3564836336214413E-2</v>
      </c>
      <c r="BZ133" s="66">
        <f t="shared" si="220"/>
        <v>-0.35784573241651507</v>
      </c>
      <c r="CA133" s="67">
        <f t="shared" si="221"/>
        <v>0.95737047968434752</v>
      </c>
      <c r="CB133" s="67">
        <f t="shared" si="222"/>
        <v>0.69918092763935491</v>
      </c>
      <c r="CC133" s="66">
        <f t="shared" si="169"/>
        <v>1238.7102950667547</v>
      </c>
      <c r="CD133" s="66">
        <f t="shared" si="223"/>
        <v>344.49477598803634</v>
      </c>
      <c r="CE133" s="66">
        <f t="shared" si="224"/>
        <v>1.5855207340172066</v>
      </c>
      <c r="CF133" s="66">
        <f t="shared" si="225"/>
        <v>0.80344839771924903</v>
      </c>
      <c r="CG133" s="66">
        <f t="shared" si="226"/>
        <v>-4.3564836336214219E-2</v>
      </c>
      <c r="CH133" s="66">
        <f t="shared" si="227"/>
        <v>-0.35784573241651385</v>
      </c>
      <c r="CI133" s="67">
        <f t="shared" si="228"/>
        <v>0.95737047968434774</v>
      </c>
      <c r="CJ133" s="67">
        <f t="shared" si="229"/>
        <v>0.6991809276393558</v>
      </c>
      <c r="CK133" s="66">
        <f t="shared" si="170"/>
        <v>1238.7102950667545</v>
      </c>
      <c r="CL133" s="66">
        <f t="shared" si="230"/>
        <v>344.49477598803634</v>
      </c>
      <c r="CM133" s="66">
        <f t="shared" si="231"/>
        <v>1.5855207340172066</v>
      </c>
      <c r="CN133" s="66">
        <f t="shared" si="232"/>
        <v>0.80344839771924903</v>
      </c>
      <c r="CO133" s="66">
        <f t="shared" si="233"/>
        <v>-4.3564836336214219E-2</v>
      </c>
      <c r="CP133" s="66">
        <f t="shared" si="234"/>
        <v>-0.35784573241651385</v>
      </c>
      <c r="CQ133" s="67">
        <f t="shared" si="235"/>
        <v>0.95737047968434774</v>
      </c>
      <c r="CR133" s="67">
        <f t="shared" si="236"/>
        <v>0.6991809276393558</v>
      </c>
      <c r="CS133" s="66">
        <f t="shared" si="171"/>
        <v>1238.7102950667545</v>
      </c>
      <c r="CT133" s="66">
        <f t="shared" si="237"/>
        <v>344.49477598803634</v>
      </c>
      <c r="CU133" s="66">
        <f t="shared" si="238"/>
        <v>1.5855207340172066</v>
      </c>
      <c r="CV133" s="66">
        <f t="shared" si="239"/>
        <v>0.80344839771924903</v>
      </c>
      <c r="CW133" s="66">
        <f t="shared" si="240"/>
        <v>-4.3564836336214219E-2</v>
      </c>
      <c r="CX133" s="66">
        <f t="shared" si="241"/>
        <v>-0.35784573241651385</v>
      </c>
      <c r="CY133" s="67">
        <f t="shared" si="242"/>
        <v>0.95737047968434774</v>
      </c>
      <c r="CZ133" s="67">
        <f t="shared" si="243"/>
        <v>0.6991809276393558</v>
      </c>
      <c r="DA133" s="66">
        <f t="shared" si="172"/>
        <v>1238.7102950667545</v>
      </c>
      <c r="DB133" s="66">
        <f t="shared" si="244"/>
        <v>344.49477598803634</v>
      </c>
      <c r="DC133" s="66">
        <f t="shared" si="245"/>
        <v>1.5855207340172066</v>
      </c>
      <c r="DD133" s="66">
        <f t="shared" si="246"/>
        <v>0.80344839771924903</v>
      </c>
      <c r="DE133" s="66">
        <f t="shared" si="247"/>
        <v>-4.3564836336214219E-2</v>
      </c>
      <c r="DF133" s="66">
        <f t="shared" si="248"/>
        <v>-0.35784573241651385</v>
      </c>
      <c r="DG133" s="67">
        <f t="shared" si="249"/>
        <v>0.95737047968434774</v>
      </c>
      <c r="DH133" s="67">
        <f t="shared" si="250"/>
        <v>0.6991809276393558</v>
      </c>
      <c r="DI133" s="66">
        <f t="shared" si="173"/>
        <v>1238.7102950667545</v>
      </c>
      <c r="DJ133" s="66">
        <f t="shared" si="251"/>
        <v>344.49477598803634</v>
      </c>
      <c r="DK133" s="66">
        <f t="shared" si="252"/>
        <v>1.5855207340172066</v>
      </c>
      <c r="DL133" s="66">
        <f t="shared" si="253"/>
        <v>0.80344839771924903</v>
      </c>
      <c r="DM133" s="66">
        <f t="shared" si="254"/>
        <v>-4.3564836336214219E-2</v>
      </c>
      <c r="DN133" s="66">
        <f t="shared" si="255"/>
        <v>-0.35784573241651385</v>
      </c>
      <c r="DO133" s="67">
        <f t="shared" si="256"/>
        <v>0.95737047968434774</v>
      </c>
      <c r="DP133" s="67">
        <f t="shared" si="257"/>
        <v>0.6991809276393558</v>
      </c>
      <c r="DQ133" s="66">
        <f t="shared" si="174"/>
        <v>1238.7102950667545</v>
      </c>
      <c r="DR133" s="66">
        <f t="shared" si="258"/>
        <v>344.49477598803634</v>
      </c>
      <c r="DS133" s="66">
        <f t="shared" si="259"/>
        <v>1.5855207340172066</v>
      </c>
      <c r="DT133" s="66">
        <f t="shared" si="260"/>
        <v>0.80344839771924903</v>
      </c>
      <c r="DU133" s="66">
        <f t="shared" si="261"/>
        <v>-4.3564836336214219E-2</v>
      </c>
      <c r="DV133" s="66">
        <f t="shared" si="262"/>
        <v>-0.35784573241651385</v>
      </c>
      <c r="DW133" s="67">
        <f t="shared" si="263"/>
        <v>0.95737047968434774</v>
      </c>
      <c r="DX133" s="67">
        <f t="shared" si="264"/>
        <v>0.6991809276393558</v>
      </c>
      <c r="DY133" s="66">
        <f t="shared" si="175"/>
        <v>1238.7102950667545</v>
      </c>
      <c r="DZ133" s="66">
        <f t="shared" si="265"/>
        <v>344.49477598803634</v>
      </c>
      <c r="EA133" s="66">
        <f t="shared" si="266"/>
        <v>1.5855207340172066</v>
      </c>
      <c r="EB133" s="66">
        <f t="shared" si="267"/>
        <v>0.80344839771924903</v>
      </c>
      <c r="EC133" s="66">
        <f t="shared" si="268"/>
        <v>-4.3564836336214219E-2</v>
      </c>
      <c r="ED133" s="66">
        <f t="shared" si="269"/>
        <v>-0.35784573241651385</v>
      </c>
      <c r="EE133" s="67">
        <f t="shared" si="270"/>
        <v>0.95737047968434774</v>
      </c>
      <c r="EF133" s="67">
        <f t="shared" si="271"/>
        <v>0.6991809276393558</v>
      </c>
      <c r="EG133" s="66">
        <f t="shared" si="176"/>
        <v>1238.7102950667545</v>
      </c>
      <c r="EH133" s="66">
        <f t="shared" si="272"/>
        <v>344.49477598803634</v>
      </c>
      <c r="EI133" s="66">
        <f t="shared" si="273"/>
        <v>1.5855207340172066</v>
      </c>
      <c r="EJ133" s="66">
        <f t="shared" si="274"/>
        <v>0.80344839771924903</v>
      </c>
      <c r="EK133" s="66">
        <f t="shared" si="275"/>
        <v>-4.3564836336214219E-2</v>
      </c>
      <c r="EL133" s="66">
        <f t="shared" si="276"/>
        <v>-0.35784573241651385</v>
      </c>
      <c r="EM133" s="67">
        <f t="shared" si="277"/>
        <v>0.95737047968434774</v>
      </c>
      <c r="EN133" s="67">
        <f t="shared" si="278"/>
        <v>0.6991809276393558</v>
      </c>
      <c r="EO133" s="66">
        <f t="shared" si="177"/>
        <v>1238.7102950667545</v>
      </c>
      <c r="EP133" s="66">
        <f t="shared" si="279"/>
        <v>344.49477598803634</v>
      </c>
      <c r="EQ133" s="66">
        <f t="shared" si="280"/>
        <v>1.5855207340172066</v>
      </c>
      <c r="ER133" s="66">
        <f t="shared" si="281"/>
        <v>0.80344839771924903</v>
      </c>
      <c r="ES133" s="66">
        <f t="shared" si="282"/>
        <v>-4.3564836336214219E-2</v>
      </c>
      <c r="ET133" s="66">
        <f t="shared" si="283"/>
        <v>-0.35784573241651385</v>
      </c>
      <c r="EU133" s="67">
        <f t="shared" si="284"/>
        <v>0.95737047968434774</v>
      </c>
      <c r="EV133" s="67">
        <f t="shared" si="285"/>
        <v>0.6991809276393558</v>
      </c>
      <c r="EW133" s="66">
        <f t="shared" si="178"/>
        <v>0.80182927692362271</v>
      </c>
      <c r="EX133" s="66">
        <f t="shared" si="286"/>
        <v>71.344775988036361</v>
      </c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</row>
    <row r="134" spans="19:166" x14ac:dyDescent="0.25">
      <c r="S134" s="50">
        <v>0.72</v>
      </c>
      <c r="T134" s="66">
        <f t="shared" si="179"/>
        <v>0.7140193253093744</v>
      </c>
      <c r="U134" s="66">
        <f t="shared" si="180"/>
        <v>0.28598067469062555</v>
      </c>
      <c r="V134" s="66">
        <f t="shared" si="181"/>
        <v>0.7140193253093744</v>
      </c>
      <c r="W134" s="66">
        <f t="shared" si="182"/>
        <v>0.28598067469062555</v>
      </c>
      <c r="X134" s="66">
        <f t="shared" si="183"/>
        <v>0.69721175584024109</v>
      </c>
      <c r="Y134" s="66">
        <f t="shared" si="184"/>
        <v>0.30278824415975891</v>
      </c>
      <c r="Z134" s="56">
        <f t="shared" si="162"/>
        <v>340.92130755212588</v>
      </c>
      <c r="AA134" s="66">
        <f t="shared" si="185"/>
        <v>1.5931992287347301</v>
      </c>
      <c r="AB134" s="66">
        <f t="shared" si="186"/>
        <v>0.80160751089545523</v>
      </c>
      <c r="AC134" s="66">
        <f t="shared" ref="AC134:AC162" si="295">IF($P$61,1,LN(X134/S134)+($P$75/2)*$P$72*LN(T134/X134)+Y134*$P$76-$P$73*LN(V134+W134*AB134)+W134*$P$73*(AB134/(V134+W134*AB134)-AA134/(W134+V134*AA134)))</f>
        <v>-4.0784681443373938E-2</v>
      </c>
      <c r="AD134" s="66">
        <f t="shared" ref="AD134:AD162" si="296">IF($P$61,1,LN(Y134/(1-S134))+($P$75/2)*$Q$72*LN(U134/Y134)+X134*$Q$76-$Q$73*LN(W134+V134*AA134)+V134*$Q$73*(AA134/(W134+V134*AA134)-AB134/(V134+W134*AB134))   )</f>
        <v>-0.37073677662164201</v>
      </c>
      <c r="AE134" s="67">
        <f t="shared" si="187"/>
        <v>0.96003582122210185</v>
      </c>
      <c r="AF134" s="67">
        <f t="shared" si="188"/>
        <v>0.69022560116378018</v>
      </c>
      <c r="AG134" s="66">
        <f t="shared" si="163"/>
        <v>1232.9604349217027</v>
      </c>
      <c r="AH134" s="66">
        <f t="shared" si="189"/>
        <v>344.34419751804666</v>
      </c>
      <c r="AI134" s="66">
        <f t="shared" si="190"/>
        <v>1.5858403324638866</v>
      </c>
      <c r="AJ134" s="66">
        <f t="shared" si="191"/>
        <v>0.80337151324919243</v>
      </c>
      <c r="AK134" s="66">
        <f t="shared" si="287"/>
        <v>-4.0391476979506735E-2</v>
      </c>
      <c r="AL134" s="66">
        <f t="shared" si="288"/>
        <v>-0.36605321413460168</v>
      </c>
      <c r="AM134" s="67">
        <f t="shared" si="289"/>
        <v>0.96041338581765634</v>
      </c>
      <c r="AN134" s="67">
        <f t="shared" si="290"/>
        <v>0.69346589804023939</v>
      </c>
      <c r="AO134" s="66">
        <f t="shared" si="164"/>
        <v>1231.9383024900985</v>
      </c>
      <c r="AP134" s="66">
        <f t="shared" si="192"/>
        <v>344.31737165035184</v>
      </c>
      <c r="AQ134" s="66">
        <f t="shared" si="193"/>
        <v>1.5858973056925194</v>
      </c>
      <c r="AR134" s="66">
        <f t="shared" si="194"/>
        <v>0.80335780983625349</v>
      </c>
      <c r="AS134" s="66">
        <f t="shared" si="291"/>
        <v>-4.0394531734943007E-2</v>
      </c>
      <c r="AT134" s="66">
        <f t="shared" si="292"/>
        <v>-0.36608949644093391</v>
      </c>
      <c r="AU134" s="67">
        <f t="shared" si="293"/>
        <v>0.960410451994126</v>
      </c>
      <c r="AV134" s="67">
        <f t="shared" si="294"/>
        <v>0.69344073795453143</v>
      </c>
      <c r="AW134" s="66">
        <f t="shared" si="165"/>
        <v>1231.9461557674683</v>
      </c>
      <c r="AX134" s="66">
        <f t="shared" si="195"/>
        <v>344.31757782666983</v>
      </c>
      <c r="AY134" s="66">
        <f t="shared" si="196"/>
        <v>1.5858968677701315</v>
      </c>
      <c r="AZ134" s="66">
        <f t="shared" si="197"/>
        <v>0.80335791516420685</v>
      </c>
      <c r="BA134" s="66">
        <f t="shared" si="198"/>
        <v>-4.0394508255319095E-2</v>
      </c>
      <c r="BB134" s="66">
        <f t="shared" si="199"/>
        <v>-0.36608921755976359</v>
      </c>
      <c r="BC134" s="67">
        <f t="shared" si="200"/>
        <v>0.96041047454420247</v>
      </c>
      <c r="BD134" s="67">
        <f t="shared" si="201"/>
        <v>0.69344093134212292</v>
      </c>
      <c r="BE134" s="66">
        <f t="shared" si="166"/>
        <v>1231.9460953999799</v>
      </c>
      <c r="BF134" s="66">
        <f t="shared" si="202"/>
        <v>344.31757624181364</v>
      </c>
      <c r="BG134" s="66">
        <f t="shared" si="203"/>
        <v>1.5858968711363934</v>
      </c>
      <c r="BH134" s="66">
        <f t="shared" si="204"/>
        <v>0.80335791435456205</v>
      </c>
      <c r="BI134" s="66">
        <f t="shared" si="205"/>
        <v>-4.0394508435804805E-2</v>
      </c>
      <c r="BJ134" s="66">
        <f t="shared" si="206"/>
        <v>-0.36608921970349245</v>
      </c>
      <c r="BK134" s="67">
        <f t="shared" si="207"/>
        <v>0.96041047437086213</v>
      </c>
      <c r="BL134" s="67">
        <f t="shared" si="208"/>
        <v>0.6934409298555736</v>
      </c>
      <c r="BM134" s="66">
        <f t="shared" si="167"/>
        <v>1231.9460958640179</v>
      </c>
      <c r="BN134" s="66">
        <f t="shared" si="209"/>
        <v>344.31757625399626</v>
      </c>
      <c r="BO134" s="66">
        <f t="shared" si="210"/>
        <v>1.5858968711105175</v>
      </c>
      <c r="BP134" s="66">
        <f t="shared" si="211"/>
        <v>0.80335791436078574</v>
      </c>
      <c r="BQ134" s="66">
        <f t="shared" si="212"/>
        <v>-4.039450843441722E-2</v>
      </c>
      <c r="BR134" s="66">
        <f t="shared" si="213"/>
        <v>-0.3660892196870143</v>
      </c>
      <c r="BS134" s="67">
        <f t="shared" si="214"/>
        <v>0.96041047437219473</v>
      </c>
      <c r="BT134" s="67">
        <f t="shared" si="215"/>
        <v>0.69344092986700023</v>
      </c>
      <c r="BU134" s="66">
        <f t="shared" si="168"/>
        <v>1231.9460958604514</v>
      </c>
      <c r="BV134" s="66">
        <f t="shared" si="216"/>
        <v>344.3175762539027</v>
      </c>
      <c r="BW134" s="66">
        <f t="shared" si="217"/>
        <v>1.5858968711107162</v>
      </c>
      <c r="BX134" s="66">
        <f t="shared" si="218"/>
        <v>0.80335791436073789</v>
      </c>
      <c r="BY134" s="66">
        <f t="shared" si="219"/>
        <v>-4.03945084344281E-2</v>
      </c>
      <c r="BZ134" s="66">
        <f t="shared" si="220"/>
        <v>-0.36608921968714042</v>
      </c>
      <c r="CA134" s="67">
        <f t="shared" si="221"/>
        <v>0.9604104743721843</v>
      </c>
      <c r="CB134" s="67">
        <f t="shared" si="222"/>
        <v>0.69344092986691275</v>
      </c>
      <c r="CC134" s="66">
        <f t="shared" si="169"/>
        <v>1231.9460958604786</v>
      </c>
      <c r="CD134" s="66">
        <f t="shared" si="223"/>
        <v>344.31757625390338</v>
      </c>
      <c r="CE134" s="66">
        <f t="shared" si="224"/>
        <v>1.5858968711107146</v>
      </c>
      <c r="CF134" s="66">
        <f t="shared" si="225"/>
        <v>0.80335791436073822</v>
      </c>
      <c r="CG134" s="66">
        <f t="shared" si="226"/>
        <v>-4.0394508434428017E-2</v>
      </c>
      <c r="CH134" s="66">
        <f t="shared" si="227"/>
        <v>-0.36608921968713953</v>
      </c>
      <c r="CI134" s="67">
        <f t="shared" si="228"/>
        <v>0.96041047437218441</v>
      </c>
      <c r="CJ134" s="67">
        <f t="shared" si="229"/>
        <v>0.69344092986691341</v>
      </c>
      <c r="CK134" s="66">
        <f t="shared" si="170"/>
        <v>1231.9460958604784</v>
      </c>
      <c r="CL134" s="66">
        <f t="shared" si="230"/>
        <v>344.31757625390338</v>
      </c>
      <c r="CM134" s="66">
        <f t="shared" si="231"/>
        <v>1.5858968711107146</v>
      </c>
      <c r="CN134" s="66">
        <f t="shared" si="232"/>
        <v>0.80335791436073822</v>
      </c>
      <c r="CO134" s="66">
        <f t="shared" si="233"/>
        <v>-4.0394508434428017E-2</v>
      </c>
      <c r="CP134" s="66">
        <f t="shared" si="234"/>
        <v>-0.36608921968713953</v>
      </c>
      <c r="CQ134" s="67">
        <f t="shared" si="235"/>
        <v>0.96041047437218441</v>
      </c>
      <c r="CR134" s="67">
        <f t="shared" si="236"/>
        <v>0.69344092986691341</v>
      </c>
      <c r="CS134" s="66">
        <f t="shared" si="171"/>
        <v>1231.9460958604784</v>
      </c>
      <c r="CT134" s="66">
        <f t="shared" si="237"/>
        <v>344.31757625390338</v>
      </c>
      <c r="CU134" s="66">
        <f t="shared" si="238"/>
        <v>1.5858968711107146</v>
      </c>
      <c r="CV134" s="66">
        <f t="shared" si="239"/>
        <v>0.80335791436073822</v>
      </c>
      <c r="CW134" s="66">
        <f t="shared" si="240"/>
        <v>-4.0394508434428017E-2</v>
      </c>
      <c r="CX134" s="66">
        <f t="shared" si="241"/>
        <v>-0.36608921968713953</v>
      </c>
      <c r="CY134" s="67">
        <f t="shared" si="242"/>
        <v>0.96041047437218441</v>
      </c>
      <c r="CZ134" s="67">
        <f t="shared" si="243"/>
        <v>0.69344092986691341</v>
      </c>
      <c r="DA134" s="66">
        <f t="shared" si="172"/>
        <v>1231.9460958604784</v>
      </c>
      <c r="DB134" s="66">
        <f t="shared" si="244"/>
        <v>344.31757625390338</v>
      </c>
      <c r="DC134" s="66">
        <f t="shared" si="245"/>
        <v>1.5858968711107146</v>
      </c>
      <c r="DD134" s="66">
        <f t="shared" si="246"/>
        <v>0.80335791436073822</v>
      </c>
      <c r="DE134" s="66">
        <f t="shared" si="247"/>
        <v>-4.0394508434428017E-2</v>
      </c>
      <c r="DF134" s="66">
        <f t="shared" si="248"/>
        <v>-0.36608921968713953</v>
      </c>
      <c r="DG134" s="67">
        <f t="shared" si="249"/>
        <v>0.96041047437218441</v>
      </c>
      <c r="DH134" s="67">
        <f t="shared" si="250"/>
        <v>0.69344092986691341</v>
      </c>
      <c r="DI134" s="66">
        <f t="shared" si="173"/>
        <v>1231.9460958604784</v>
      </c>
      <c r="DJ134" s="66">
        <f t="shared" si="251"/>
        <v>344.31757625390338</v>
      </c>
      <c r="DK134" s="66">
        <f t="shared" si="252"/>
        <v>1.5858968711107146</v>
      </c>
      <c r="DL134" s="66">
        <f t="shared" si="253"/>
        <v>0.80335791436073822</v>
      </c>
      <c r="DM134" s="66">
        <f t="shared" si="254"/>
        <v>-4.0394508434428017E-2</v>
      </c>
      <c r="DN134" s="66">
        <f t="shared" si="255"/>
        <v>-0.36608921968713953</v>
      </c>
      <c r="DO134" s="67">
        <f t="shared" si="256"/>
        <v>0.96041047437218441</v>
      </c>
      <c r="DP134" s="67">
        <f t="shared" si="257"/>
        <v>0.69344092986691341</v>
      </c>
      <c r="DQ134" s="66">
        <f t="shared" si="174"/>
        <v>1231.9460958604784</v>
      </c>
      <c r="DR134" s="66">
        <f t="shared" si="258"/>
        <v>344.31757625390338</v>
      </c>
      <c r="DS134" s="66">
        <f t="shared" si="259"/>
        <v>1.5858968711107146</v>
      </c>
      <c r="DT134" s="66">
        <f t="shared" si="260"/>
        <v>0.80335791436073822</v>
      </c>
      <c r="DU134" s="66">
        <f t="shared" si="261"/>
        <v>-4.0394508434428017E-2</v>
      </c>
      <c r="DV134" s="66">
        <f t="shared" si="262"/>
        <v>-0.36608921968713953</v>
      </c>
      <c r="DW134" s="67">
        <f t="shared" si="263"/>
        <v>0.96041047437218441</v>
      </c>
      <c r="DX134" s="67">
        <f t="shared" si="264"/>
        <v>0.69344092986691341</v>
      </c>
      <c r="DY134" s="66">
        <f t="shared" si="175"/>
        <v>1231.9460958604784</v>
      </c>
      <c r="DZ134" s="66">
        <f t="shared" si="265"/>
        <v>344.31757625390338</v>
      </c>
      <c r="EA134" s="66">
        <f t="shared" si="266"/>
        <v>1.5858968711107146</v>
      </c>
      <c r="EB134" s="66">
        <f t="shared" si="267"/>
        <v>0.80335791436073822</v>
      </c>
      <c r="EC134" s="66">
        <f t="shared" si="268"/>
        <v>-4.0394508434428017E-2</v>
      </c>
      <c r="ED134" s="66">
        <f t="shared" si="269"/>
        <v>-0.36608921968713953</v>
      </c>
      <c r="EE134" s="67">
        <f t="shared" si="270"/>
        <v>0.96041047437218441</v>
      </c>
      <c r="EF134" s="67">
        <f t="shared" si="271"/>
        <v>0.69344092986691341</v>
      </c>
      <c r="EG134" s="66">
        <f t="shared" si="176"/>
        <v>1231.9460958604784</v>
      </c>
      <c r="EH134" s="66">
        <f t="shared" si="272"/>
        <v>344.31757625390338</v>
      </c>
      <c r="EI134" s="66">
        <f t="shared" si="273"/>
        <v>1.5858968711107146</v>
      </c>
      <c r="EJ134" s="66">
        <f t="shared" si="274"/>
        <v>0.80335791436073822</v>
      </c>
      <c r="EK134" s="66">
        <f t="shared" si="275"/>
        <v>-4.0394508434428017E-2</v>
      </c>
      <c r="EL134" s="66">
        <f t="shared" si="276"/>
        <v>-0.36608921968713953</v>
      </c>
      <c r="EM134" s="67">
        <f t="shared" si="277"/>
        <v>0.96041047437218441</v>
      </c>
      <c r="EN134" s="67">
        <f t="shared" si="278"/>
        <v>0.69344092986691341</v>
      </c>
      <c r="EO134" s="66">
        <f t="shared" si="177"/>
        <v>1231.9460958604784</v>
      </c>
      <c r="EP134" s="66">
        <f t="shared" si="279"/>
        <v>344.31757625390338</v>
      </c>
      <c r="EQ134" s="66">
        <f t="shared" si="280"/>
        <v>1.5858968711107146</v>
      </c>
      <c r="ER134" s="66">
        <f t="shared" si="281"/>
        <v>0.80335791436073822</v>
      </c>
      <c r="ES134" s="66">
        <f t="shared" si="282"/>
        <v>-4.0394508434428017E-2</v>
      </c>
      <c r="ET134" s="66">
        <f t="shared" si="283"/>
        <v>-0.36608921968713953</v>
      </c>
      <c r="EU134" s="67">
        <f t="shared" si="284"/>
        <v>0.96041047437218441</v>
      </c>
      <c r="EV134" s="67">
        <f t="shared" si="285"/>
        <v>0.69344092986691341</v>
      </c>
      <c r="EW134" s="66">
        <f t="shared" si="178"/>
        <v>0.81125030215998173</v>
      </c>
      <c r="EX134" s="66">
        <f t="shared" si="286"/>
        <v>71.167576253903405</v>
      </c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</row>
    <row r="135" spans="19:166" x14ac:dyDescent="0.25">
      <c r="S135" s="50">
        <v>0.73</v>
      </c>
      <c r="T135" s="66">
        <f t="shared" si="179"/>
        <v>0.72415108737123224</v>
      </c>
      <c r="U135" s="66">
        <f t="shared" si="180"/>
        <v>0.27584891262876765</v>
      </c>
      <c r="V135" s="66">
        <f t="shared" si="181"/>
        <v>0.72415108737123224</v>
      </c>
      <c r="W135" s="66">
        <f t="shared" si="182"/>
        <v>0.27584891262876765</v>
      </c>
      <c r="X135" s="66">
        <f t="shared" si="183"/>
        <v>0.70769520935496044</v>
      </c>
      <c r="Y135" s="66">
        <f t="shared" si="184"/>
        <v>0.29230479064503967</v>
      </c>
      <c r="Z135" s="56">
        <f t="shared" si="162"/>
        <v>340.86114952483825</v>
      </c>
      <c r="AA135" s="66">
        <f t="shared" si="185"/>
        <v>1.5933301925654746</v>
      </c>
      <c r="AB135" s="66">
        <f t="shared" si="186"/>
        <v>0.80157622639779158</v>
      </c>
      <c r="AC135" s="66">
        <f t="shared" si="295"/>
        <v>-3.7706470730512309E-2</v>
      </c>
      <c r="AD135" s="66">
        <f t="shared" si="296"/>
        <v>-0.37895344244861839</v>
      </c>
      <c r="AE135" s="67">
        <f t="shared" si="187"/>
        <v>0.96299556679492393</v>
      </c>
      <c r="AF135" s="67">
        <f t="shared" si="188"/>
        <v>0.68457748417573694</v>
      </c>
      <c r="AG135" s="66">
        <f t="shared" si="163"/>
        <v>1226.0940573139394</v>
      </c>
      <c r="AH135" s="66">
        <f t="shared" si="189"/>
        <v>344.16365071982352</v>
      </c>
      <c r="AI135" s="66">
        <f t="shared" si="190"/>
        <v>1.5862239915662064</v>
      </c>
      <c r="AJ135" s="66">
        <f t="shared" si="191"/>
        <v>0.80327924814926832</v>
      </c>
      <c r="AK135" s="66">
        <f t="shared" si="287"/>
        <v>-3.7357361753294405E-2</v>
      </c>
      <c r="AL135" s="66">
        <f t="shared" si="288"/>
        <v>-0.3743504930442173</v>
      </c>
      <c r="AM135" s="67">
        <f t="shared" si="289"/>
        <v>0.96333181588268557</v>
      </c>
      <c r="AN135" s="67">
        <f t="shared" si="290"/>
        <v>0.68773582295925528</v>
      </c>
      <c r="AO135" s="66">
        <f t="shared" si="164"/>
        <v>1225.1502235005678</v>
      </c>
      <c r="AP135" s="66">
        <f t="shared" si="192"/>
        <v>344.13877081449516</v>
      </c>
      <c r="AQ135" s="66">
        <f t="shared" si="193"/>
        <v>1.586276899813406</v>
      </c>
      <c r="AR135" s="66">
        <f t="shared" si="194"/>
        <v>0.80326652697578205</v>
      </c>
      <c r="AS135" s="66">
        <f t="shared" si="291"/>
        <v>-3.7359969801481679E-2</v>
      </c>
      <c r="AT135" s="66">
        <f t="shared" si="292"/>
        <v>-0.37438478487311816</v>
      </c>
      <c r="AU135" s="67">
        <f t="shared" si="293"/>
        <v>0.96332930347016565</v>
      </c>
      <c r="AV135" s="67">
        <f t="shared" si="294"/>
        <v>0.68771223964444517</v>
      </c>
      <c r="AW135" s="66">
        <f t="shared" si="165"/>
        <v>1225.1572004059651</v>
      </c>
      <c r="AX135" s="66">
        <f t="shared" si="195"/>
        <v>344.13895478458659</v>
      </c>
      <c r="AY135" s="66">
        <f t="shared" si="196"/>
        <v>1.5862765085581105</v>
      </c>
      <c r="AZ135" s="66">
        <f t="shared" si="197"/>
        <v>0.80326662104627666</v>
      </c>
      <c r="BA135" s="66">
        <f t="shared" si="198"/>
        <v>-3.7359950515510498E-2</v>
      </c>
      <c r="BB135" s="66">
        <f t="shared" si="199"/>
        <v>-0.37438453128698101</v>
      </c>
      <c r="BC135" s="67">
        <f t="shared" si="200"/>
        <v>0.96332932204890709</v>
      </c>
      <c r="BD135" s="67">
        <f t="shared" si="201"/>
        <v>0.6877124140387576</v>
      </c>
      <c r="BE135" s="66">
        <f t="shared" si="166"/>
        <v>1225.1571488091288</v>
      </c>
      <c r="BF135" s="66">
        <f t="shared" si="202"/>
        <v>344.1389534240617</v>
      </c>
      <c r="BG135" s="66">
        <f t="shared" si="203"/>
        <v>1.586276511451582</v>
      </c>
      <c r="BH135" s="66">
        <f t="shared" si="204"/>
        <v>0.80326662035059182</v>
      </c>
      <c r="BI135" s="66">
        <f t="shared" si="205"/>
        <v>-3.7359950658136964E-2</v>
      </c>
      <c r="BJ135" s="66">
        <f t="shared" si="206"/>
        <v>-0.37438453316234044</v>
      </c>
      <c r="BK135" s="67">
        <f t="shared" si="207"/>
        <v>0.96332932191151077</v>
      </c>
      <c r="BL135" s="67">
        <f t="shared" si="208"/>
        <v>0.6877124127490496</v>
      </c>
      <c r="BM135" s="66">
        <f t="shared" si="167"/>
        <v>1225.1571491907055</v>
      </c>
      <c r="BN135" s="66">
        <f t="shared" si="209"/>
        <v>344.13895343412327</v>
      </c>
      <c r="BO135" s="66">
        <f t="shared" si="210"/>
        <v>1.5862765114301838</v>
      </c>
      <c r="BP135" s="66">
        <f t="shared" si="211"/>
        <v>0.8032666203557367</v>
      </c>
      <c r="BQ135" s="66">
        <f t="shared" si="212"/>
        <v>-3.7359950657082197E-2</v>
      </c>
      <c r="BR135" s="66">
        <f t="shared" si="213"/>
        <v>-0.37438453314847142</v>
      </c>
      <c r="BS135" s="67">
        <f t="shared" si="214"/>
        <v>0.96332932191252685</v>
      </c>
      <c r="BT135" s="67">
        <f t="shared" si="215"/>
        <v>0.68771241275858752</v>
      </c>
      <c r="BU135" s="66">
        <f t="shared" si="168"/>
        <v>1225.157149187884</v>
      </c>
      <c r="BV135" s="66">
        <f t="shared" si="216"/>
        <v>344.13895343404886</v>
      </c>
      <c r="BW135" s="66">
        <f t="shared" si="217"/>
        <v>1.5862765114303421</v>
      </c>
      <c r="BX135" s="66">
        <f t="shared" si="218"/>
        <v>0.80326662035569862</v>
      </c>
      <c r="BY135" s="66">
        <f t="shared" si="219"/>
        <v>-3.7359950657090218E-2</v>
      </c>
      <c r="BZ135" s="66">
        <f t="shared" si="220"/>
        <v>-0.37438453314857378</v>
      </c>
      <c r="CA135" s="67">
        <f t="shared" si="221"/>
        <v>0.96332932191251919</v>
      </c>
      <c r="CB135" s="67">
        <f t="shared" si="222"/>
        <v>0.68771241275851713</v>
      </c>
      <c r="CC135" s="66">
        <f t="shared" si="169"/>
        <v>1225.1571491879042</v>
      </c>
      <c r="CD135" s="66">
        <f t="shared" si="223"/>
        <v>344.13895343404937</v>
      </c>
      <c r="CE135" s="66">
        <f t="shared" si="224"/>
        <v>1.586276511430341</v>
      </c>
      <c r="CF135" s="66">
        <f t="shared" si="225"/>
        <v>0.80326662035569896</v>
      </c>
      <c r="CG135" s="66">
        <f t="shared" si="226"/>
        <v>-3.7359950657089996E-2</v>
      </c>
      <c r="CH135" s="66">
        <f t="shared" si="227"/>
        <v>-0.37438453314857295</v>
      </c>
      <c r="CI135" s="67">
        <f t="shared" si="228"/>
        <v>0.9633293219125193</v>
      </c>
      <c r="CJ135" s="67">
        <f t="shared" si="229"/>
        <v>0.68771241275851769</v>
      </c>
      <c r="CK135" s="66">
        <f t="shared" si="170"/>
        <v>1225.1571491879042</v>
      </c>
      <c r="CL135" s="66">
        <f t="shared" si="230"/>
        <v>344.13895343404937</v>
      </c>
      <c r="CM135" s="66">
        <f t="shared" si="231"/>
        <v>1.586276511430341</v>
      </c>
      <c r="CN135" s="66">
        <f t="shared" si="232"/>
        <v>0.80326662035569896</v>
      </c>
      <c r="CO135" s="66">
        <f t="shared" si="233"/>
        <v>-3.7359950657089996E-2</v>
      </c>
      <c r="CP135" s="66">
        <f t="shared" si="234"/>
        <v>-0.37438453314857295</v>
      </c>
      <c r="CQ135" s="67">
        <f t="shared" si="235"/>
        <v>0.9633293219125193</v>
      </c>
      <c r="CR135" s="67">
        <f t="shared" si="236"/>
        <v>0.68771241275851769</v>
      </c>
      <c r="CS135" s="66">
        <f t="shared" si="171"/>
        <v>1225.1571491879042</v>
      </c>
      <c r="CT135" s="66">
        <f t="shared" si="237"/>
        <v>344.13895343404937</v>
      </c>
      <c r="CU135" s="66">
        <f t="shared" si="238"/>
        <v>1.586276511430341</v>
      </c>
      <c r="CV135" s="66">
        <f t="shared" si="239"/>
        <v>0.80326662035569896</v>
      </c>
      <c r="CW135" s="66">
        <f t="shared" si="240"/>
        <v>-3.7359950657089996E-2</v>
      </c>
      <c r="CX135" s="66">
        <f t="shared" si="241"/>
        <v>-0.37438453314857295</v>
      </c>
      <c r="CY135" s="67">
        <f t="shared" si="242"/>
        <v>0.9633293219125193</v>
      </c>
      <c r="CZ135" s="67">
        <f t="shared" si="243"/>
        <v>0.68771241275851769</v>
      </c>
      <c r="DA135" s="66">
        <f t="shared" si="172"/>
        <v>1225.1571491879042</v>
      </c>
      <c r="DB135" s="66">
        <f t="shared" si="244"/>
        <v>344.13895343404937</v>
      </c>
      <c r="DC135" s="66">
        <f t="shared" si="245"/>
        <v>1.586276511430341</v>
      </c>
      <c r="DD135" s="66">
        <f t="shared" si="246"/>
        <v>0.80326662035569896</v>
      </c>
      <c r="DE135" s="66">
        <f t="shared" si="247"/>
        <v>-3.7359950657089996E-2</v>
      </c>
      <c r="DF135" s="66">
        <f t="shared" si="248"/>
        <v>-0.37438453314857295</v>
      </c>
      <c r="DG135" s="67">
        <f t="shared" si="249"/>
        <v>0.9633293219125193</v>
      </c>
      <c r="DH135" s="67">
        <f t="shared" si="250"/>
        <v>0.68771241275851769</v>
      </c>
      <c r="DI135" s="66">
        <f t="shared" si="173"/>
        <v>1225.1571491879042</v>
      </c>
      <c r="DJ135" s="66">
        <f t="shared" si="251"/>
        <v>344.13895343404937</v>
      </c>
      <c r="DK135" s="66">
        <f t="shared" si="252"/>
        <v>1.586276511430341</v>
      </c>
      <c r="DL135" s="66">
        <f t="shared" si="253"/>
        <v>0.80326662035569896</v>
      </c>
      <c r="DM135" s="66">
        <f t="shared" si="254"/>
        <v>-3.7359950657089996E-2</v>
      </c>
      <c r="DN135" s="66">
        <f t="shared" si="255"/>
        <v>-0.37438453314857295</v>
      </c>
      <c r="DO135" s="67">
        <f t="shared" si="256"/>
        <v>0.9633293219125193</v>
      </c>
      <c r="DP135" s="67">
        <f t="shared" si="257"/>
        <v>0.68771241275851769</v>
      </c>
      <c r="DQ135" s="66">
        <f t="shared" si="174"/>
        <v>1225.1571491879042</v>
      </c>
      <c r="DR135" s="66">
        <f t="shared" si="258"/>
        <v>344.13895343404937</v>
      </c>
      <c r="DS135" s="66">
        <f t="shared" si="259"/>
        <v>1.586276511430341</v>
      </c>
      <c r="DT135" s="66">
        <f t="shared" si="260"/>
        <v>0.80326662035569896</v>
      </c>
      <c r="DU135" s="66">
        <f t="shared" si="261"/>
        <v>-3.7359950657089996E-2</v>
      </c>
      <c r="DV135" s="66">
        <f t="shared" si="262"/>
        <v>-0.37438453314857295</v>
      </c>
      <c r="DW135" s="67">
        <f t="shared" si="263"/>
        <v>0.9633293219125193</v>
      </c>
      <c r="DX135" s="67">
        <f t="shared" si="264"/>
        <v>0.68771241275851769</v>
      </c>
      <c r="DY135" s="66">
        <f t="shared" si="175"/>
        <v>1225.1571491879042</v>
      </c>
      <c r="DZ135" s="66">
        <f t="shared" si="265"/>
        <v>344.13895343404937</v>
      </c>
      <c r="EA135" s="66">
        <f t="shared" si="266"/>
        <v>1.586276511430341</v>
      </c>
      <c r="EB135" s="66">
        <f t="shared" si="267"/>
        <v>0.80326662035569896</v>
      </c>
      <c r="EC135" s="66">
        <f t="shared" si="268"/>
        <v>-3.7359950657089996E-2</v>
      </c>
      <c r="ED135" s="66">
        <f t="shared" si="269"/>
        <v>-0.37438453314857295</v>
      </c>
      <c r="EE135" s="67">
        <f t="shared" si="270"/>
        <v>0.9633293219125193</v>
      </c>
      <c r="EF135" s="67">
        <f t="shared" si="271"/>
        <v>0.68771241275851769</v>
      </c>
      <c r="EG135" s="66">
        <f t="shared" si="176"/>
        <v>1225.1571491879042</v>
      </c>
      <c r="EH135" s="66">
        <f t="shared" si="272"/>
        <v>344.13895343404937</v>
      </c>
      <c r="EI135" s="66">
        <f t="shared" si="273"/>
        <v>1.586276511430341</v>
      </c>
      <c r="EJ135" s="66">
        <f t="shared" si="274"/>
        <v>0.80326662035569896</v>
      </c>
      <c r="EK135" s="66">
        <f t="shared" si="275"/>
        <v>-3.7359950657089996E-2</v>
      </c>
      <c r="EL135" s="66">
        <f t="shared" si="276"/>
        <v>-0.37438453314857295</v>
      </c>
      <c r="EM135" s="67">
        <f t="shared" si="277"/>
        <v>0.9633293219125193</v>
      </c>
      <c r="EN135" s="67">
        <f t="shared" si="278"/>
        <v>0.68771241275851769</v>
      </c>
      <c r="EO135" s="66">
        <f t="shared" si="177"/>
        <v>1225.1571491879042</v>
      </c>
      <c r="EP135" s="66">
        <f t="shared" si="279"/>
        <v>344.13895343404937</v>
      </c>
      <c r="EQ135" s="66">
        <f t="shared" si="280"/>
        <v>1.586276511430341</v>
      </c>
      <c r="ER135" s="66">
        <f t="shared" si="281"/>
        <v>0.80326662035569896</v>
      </c>
      <c r="ES135" s="66">
        <f t="shared" si="282"/>
        <v>-3.7359950657089996E-2</v>
      </c>
      <c r="ET135" s="66">
        <f t="shared" si="283"/>
        <v>-0.37438453314857295</v>
      </c>
      <c r="EU135" s="67">
        <f t="shared" si="284"/>
        <v>0.9633293219125193</v>
      </c>
      <c r="EV135" s="67">
        <f t="shared" si="285"/>
        <v>0.68771241275851769</v>
      </c>
      <c r="EW135" s="66">
        <f t="shared" si="178"/>
        <v>0.82047097113005507</v>
      </c>
      <c r="EX135" s="66">
        <f t="shared" si="286"/>
        <v>70.988953434049392</v>
      </c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</row>
    <row r="136" spans="19:166" x14ac:dyDescent="0.25">
      <c r="S136" s="50">
        <v>0.74</v>
      </c>
      <c r="T136" s="66">
        <f t="shared" si="179"/>
        <v>0.73428886438809249</v>
      </c>
      <c r="U136" s="66">
        <f t="shared" si="180"/>
        <v>0.2657111356119074</v>
      </c>
      <c r="V136" s="66">
        <f t="shared" si="181"/>
        <v>0.73428886438809249</v>
      </c>
      <c r="W136" s="66">
        <f t="shared" si="182"/>
        <v>0.2657111356119074</v>
      </c>
      <c r="X136" s="66">
        <f t="shared" si="183"/>
        <v>0.7182024169184289</v>
      </c>
      <c r="Y136" s="66">
        <f t="shared" si="184"/>
        <v>0.28179758308157099</v>
      </c>
      <c r="Z136" s="56">
        <f t="shared" si="162"/>
        <v>340.80099149755063</v>
      </c>
      <c r="AA136" s="66">
        <f t="shared" si="185"/>
        <v>1.5934612134027271</v>
      </c>
      <c r="AB136" s="66">
        <f t="shared" si="186"/>
        <v>0.80154493207707189</v>
      </c>
      <c r="AC136" s="66">
        <f t="shared" si="295"/>
        <v>-3.4765498438730696E-2</v>
      </c>
      <c r="AD136" s="66">
        <f t="shared" si="296"/>
        <v>-0.38721277423474587</v>
      </c>
      <c r="AE136" s="67">
        <f t="shared" si="187"/>
        <v>0.96583187878711951</v>
      </c>
      <c r="AF136" s="67">
        <f t="shared" si="188"/>
        <v>0.67894661720970395</v>
      </c>
      <c r="AG136" s="66">
        <f t="shared" si="163"/>
        <v>1219.211874369865</v>
      </c>
      <c r="AH136" s="66">
        <f t="shared" si="189"/>
        <v>343.98188465779458</v>
      </c>
      <c r="AI136" s="66">
        <f t="shared" si="190"/>
        <v>1.5866107423270059</v>
      </c>
      <c r="AJ136" s="66">
        <f t="shared" si="191"/>
        <v>0.80318627284981592</v>
      </c>
      <c r="AK136" s="66">
        <f t="shared" si="287"/>
        <v>-3.4456912100790105E-2</v>
      </c>
      <c r="AL136" s="66">
        <f t="shared" si="288"/>
        <v>-0.38269836191195861</v>
      </c>
      <c r="AM136" s="67">
        <f t="shared" si="289"/>
        <v>0.96612996730031664</v>
      </c>
      <c r="AN136" s="67">
        <f t="shared" si="290"/>
        <v>0.68201859104600815</v>
      </c>
      <c r="AO136" s="66">
        <f t="shared" si="164"/>
        <v>1218.3436318568079</v>
      </c>
      <c r="AP136" s="66">
        <f t="shared" si="192"/>
        <v>343.9588958419958</v>
      </c>
      <c r="AQ136" s="66">
        <f t="shared" si="193"/>
        <v>1.5866596923690173</v>
      </c>
      <c r="AR136" s="66">
        <f t="shared" si="194"/>
        <v>0.80317450758991338</v>
      </c>
      <c r="AS136" s="66">
        <f t="shared" si="291"/>
        <v>-3.4459124404251279E-2</v>
      </c>
      <c r="AT136" s="66">
        <f t="shared" si="292"/>
        <v>-0.38273064009648972</v>
      </c>
      <c r="AU136" s="67">
        <f t="shared" si="293"/>
        <v>0.96612782993001023</v>
      </c>
      <c r="AV136" s="67">
        <f t="shared" si="294"/>
        <v>0.68199657707936012</v>
      </c>
      <c r="AW136" s="66">
        <f t="shared" si="165"/>
        <v>1218.3497941763342</v>
      </c>
      <c r="AX136" s="66">
        <f t="shared" si="195"/>
        <v>343.95905904990076</v>
      </c>
      <c r="AY136" s="66">
        <f t="shared" si="196"/>
        <v>1.5866593448223489</v>
      </c>
      <c r="AZ136" s="66">
        <f t="shared" si="197"/>
        <v>0.80317459112170109</v>
      </c>
      <c r="BA136" s="66">
        <f t="shared" si="198"/>
        <v>-3.4459108697206253E-2</v>
      </c>
      <c r="BB136" s="66">
        <f t="shared" si="199"/>
        <v>-0.38273041092151161</v>
      </c>
      <c r="BC136" s="67">
        <f t="shared" si="200"/>
        <v>0.9661278451050237</v>
      </c>
      <c r="BD136" s="67">
        <f t="shared" si="201"/>
        <v>0.68199673337592859</v>
      </c>
      <c r="BE136" s="66">
        <f t="shared" si="166"/>
        <v>1218.3497504215693</v>
      </c>
      <c r="BF136" s="66">
        <f t="shared" si="202"/>
        <v>343.9590578910661</v>
      </c>
      <c r="BG136" s="66">
        <f t="shared" si="203"/>
        <v>1.5866593472900534</v>
      </c>
      <c r="BH136" s="66">
        <f t="shared" si="204"/>
        <v>0.80317459052859563</v>
      </c>
      <c r="BI136" s="66">
        <f t="shared" si="205"/>
        <v>-3.4459108808731848E-2</v>
      </c>
      <c r="BJ136" s="66">
        <f t="shared" si="206"/>
        <v>-0.38273041254873513</v>
      </c>
      <c r="BK136" s="67">
        <f t="shared" si="207"/>
        <v>0.96612784499727578</v>
      </c>
      <c r="BL136" s="67">
        <f t="shared" si="208"/>
        <v>0.68199673226616753</v>
      </c>
      <c r="BM136" s="66">
        <f t="shared" si="167"/>
        <v>1218.3497507322434</v>
      </c>
      <c r="BN136" s="66">
        <f t="shared" si="209"/>
        <v>343.95905789929424</v>
      </c>
      <c r="BO136" s="66">
        <f t="shared" si="210"/>
        <v>1.5866593472725319</v>
      </c>
      <c r="BP136" s="66">
        <f t="shared" si="211"/>
        <v>0.80317459053280693</v>
      </c>
      <c r="BQ136" s="66">
        <f t="shared" si="212"/>
        <v>-3.4459108807940064E-2</v>
      </c>
      <c r="BR136" s="66">
        <f t="shared" si="213"/>
        <v>-0.38273041253718149</v>
      </c>
      <c r="BS136" s="67">
        <f t="shared" si="214"/>
        <v>0.96612784499804072</v>
      </c>
      <c r="BT136" s="67">
        <f t="shared" si="215"/>
        <v>0.681996732274047</v>
      </c>
      <c r="BU136" s="66">
        <f t="shared" si="168"/>
        <v>1218.3497507300378</v>
      </c>
      <c r="BV136" s="66">
        <f t="shared" si="216"/>
        <v>343.95905789923575</v>
      </c>
      <c r="BW136" s="66">
        <f t="shared" si="217"/>
        <v>1.5866593472726565</v>
      </c>
      <c r="BX136" s="66">
        <f t="shared" si="218"/>
        <v>0.80317459053277707</v>
      </c>
      <c r="BY136" s="66">
        <f t="shared" si="219"/>
        <v>-3.4459108807945421E-2</v>
      </c>
      <c r="BZ136" s="66">
        <f t="shared" si="220"/>
        <v>-0.38273041253726409</v>
      </c>
      <c r="CA136" s="67">
        <f t="shared" si="221"/>
        <v>0.9661278449980355</v>
      </c>
      <c r="CB136" s="67">
        <f t="shared" si="222"/>
        <v>0.68199673227399071</v>
      </c>
      <c r="CC136" s="66">
        <f t="shared" si="169"/>
        <v>1218.3497507300531</v>
      </c>
      <c r="CD136" s="66">
        <f t="shared" si="223"/>
        <v>343.9590578992362</v>
      </c>
      <c r="CE136" s="66">
        <f t="shared" si="224"/>
        <v>1.5866593472726553</v>
      </c>
      <c r="CF136" s="66">
        <f t="shared" si="225"/>
        <v>0.80317459053277729</v>
      </c>
      <c r="CG136" s="66">
        <f t="shared" si="226"/>
        <v>-3.4459108807945615E-2</v>
      </c>
      <c r="CH136" s="66">
        <f t="shared" si="227"/>
        <v>-0.38273041253726287</v>
      </c>
      <c r="CI136" s="67">
        <f t="shared" si="228"/>
        <v>0.96612784499803539</v>
      </c>
      <c r="CJ136" s="67">
        <f t="shared" si="229"/>
        <v>0.68199673227399149</v>
      </c>
      <c r="CK136" s="66">
        <f t="shared" si="170"/>
        <v>1218.3497507300528</v>
      </c>
      <c r="CL136" s="66">
        <f t="shared" si="230"/>
        <v>343.95905789923614</v>
      </c>
      <c r="CM136" s="66">
        <f t="shared" si="231"/>
        <v>1.5866593472726556</v>
      </c>
      <c r="CN136" s="66">
        <f t="shared" si="232"/>
        <v>0.80317459053277729</v>
      </c>
      <c r="CO136" s="66">
        <f t="shared" si="233"/>
        <v>-3.4459108807945754E-2</v>
      </c>
      <c r="CP136" s="66">
        <f t="shared" si="234"/>
        <v>-0.38273041253726248</v>
      </c>
      <c r="CQ136" s="67">
        <f t="shared" si="235"/>
        <v>0.96612784499803517</v>
      </c>
      <c r="CR136" s="67">
        <f t="shared" si="236"/>
        <v>0.68199673227399182</v>
      </c>
      <c r="CS136" s="66">
        <f t="shared" si="171"/>
        <v>1218.3497507300533</v>
      </c>
      <c r="CT136" s="66">
        <f t="shared" si="237"/>
        <v>343.9590578992362</v>
      </c>
      <c r="CU136" s="66">
        <f t="shared" si="238"/>
        <v>1.5866593472726553</v>
      </c>
      <c r="CV136" s="66">
        <f t="shared" si="239"/>
        <v>0.80317459053277729</v>
      </c>
      <c r="CW136" s="66">
        <f t="shared" si="240"/>
        <v>-3.4459108807945615E-2</v>
      </c>
      <c r="CX136" s="66">
        <f t="shared" si="241"/>
        <v>-0.38273041253726287</v>
      </c>
      <c r="CY136" s="67">
        <f t="shared" si="242"/>
        <v>0.96612784499803539</v>
      </c>
      <c r="CZ136" s="67">
        <f t="shared" si="243"/>
        <v>0.68199673227399149</v>
      </c>
      <c r="DA136" s="66">
        <f t="shared" si="172"/>
        <v>1218.3497507300528</v>
      </c>
      <c r="DB136" s="66">
        <f t="shared" si="244"/>
        <v>343.95905789923614</v>
      </c>
      <c r="DC136" s="66">
        <f t="shared" si="245"/>
        <v>1.5866593472726556</v>
      </c>
      <c r="DD136" s="66">
        <f t="shared" si="246"/>
        <v>0.80317459053277729</v>
      </c>
      <c r="DE136" s="66">
        <f t="shared" si="247"/>
        <v>-3.4459108807945754E-2</v>
      </c>
      <c r="DF136" s="66">
        <f t="shared" si="248"/>
        <v>-0.38273041253726248</v>
      </c>
      <c r="DG136" s="67">
        <f t="shared" si="249"/>
        <v>0.96612784499803517</v>
      </c>
      <c r="DH136" s="67">
        <f t="shared" si="250"/>
        <v>0.68199673227399182</v>
      </c>
      <c r="DI136" s="66">
        <f t="shared" si="173"/>
        <v>1218.3497507300533</v>
      </c>
      <c r="DJ136" s="66">
        <f t="shared" si="251"/>
        <v>343.9590578992362</v>
      </c>
      <c r="DK136" s="66">
        <f t="shared" si="252"/>
        <v>1.5866593472726553</v>
      </c>
      <c r="DL136" s="66">
        <f t="shared" si="253"/>
        <v>0.80317459053277729</v>
      </c>
      <c r="DM136" s="66">
        <f t="shared" si="254"/>
        <v>-3.4459108807945615E-2</v>
      </c>
      <c r="DN136" s="66">
        <f t="shared" si="255"/>
        <v>-0.38273041253726287</v>
      </c>
      <c r="DO136" s="67">
        <f t="shared" si="256"/>
        <v>0.96612784499803539</v>
      </c>
      <c r="DP136" s="67">
        <f t="shared" si="257"/>
        <v>0.68199673227399149</v>
      </c>
      <c r="DQ136" s="66">
        <f t="shared" si="174"/>
        <v>1218.3497507300528</v>
      </c>
      <c r="DR136" s="66">
        <f t="shared" si="258"/>
        <v>343.95905789923614</v>
      </c>
      <c r="DS136" s="66">
        <f t="shared" si="259"/>
        <v>1.5866593472726556</v>
      </c>
      <c r="DT136" s="66">
        <f t="shared" si="260"/>
        <v>0.80317459053277729</v>
      </c>
      <c r="DU136" s="66">
        <f t="shared" si="261"/>
        <v>-3.4459108807945754E-2</v>
      </c>
      <c r="DV136" s="66">
        <f t="shared" si="262"/>
        <v>-0.38273041253726248</v>
      </c>
      <c r="DW136" s="67">
        <f t="shared" si="263"/>
        <v>0.96612784499803517</v>
      </c>
      <c r="DX136" s="67">
        <f t="shared" si="264"/>
        <v>0.68199673227399182</v>
      </c>
      <c r="DY136" s="66">
        <f t="shared" si="175"/>
        <v>1218.3497507300533</v>
      </c>
      <c r="DZ136" s="66">
        <f t="shared" si="265"/>
        <v>343.9590578992362</v>
      </c>
      <c r="EA136" s="66">
        <f t="shared" si="266"/>
        <v>1.5866593472726553</v>
      </c>
      <c r="EB136" s="66">
        <f t="shared" si="267"/>
        <v>0.80317459053277729</v>
      </c>
      <c r="EC136" s="66">
        <f t="shared" si="268"/>
        <v>-3.4459108807945615E-2</v>
      </c>
      <c r="ED136" s="66">
        <f t="shared" si="269"/>
        <v>-0.38273041253726287</v>
      </c>
      <c r="EE136" s="67">
        <f t="shared" si="270"/>
        <v>0.96612784499803539</v>
      </c>
      <c r="EF136" s="67">
        <f t="shared" si="271"/>
        <v>0.68199673227399149</v>
      </c>
      <c r="EG136" s="66">
        <f t="shared" si="176"/>
        <v>1218.3497507300528</v>
      </c>
      <c r="EH136" s="66">
        <f t="shared" si="272"/>
        <v>343.95905789923614</v>
      </c>
      <c r="EI136" s="66">
        <f t="shared" si="273"/>
        <v>1.5866593472726556</v>
      </c>
      <c r="EJ136" s="66">
        <f t="shared" si="274"/>
        <v>0.80317459053277729</v>
      </c>
      <c r="EK136" s="66">
        <f t="shared" si="275"/>
        <v>-3.4459108807945754E-2</v>
      </c>
      <c r="EL136" s="66">
        <f t="shared" si="276"/>
        <v>-0.38273041253726248</v>
      </c>
      <c r="EM136" s="67">
        <f t="shared" si="277"/>
        <v>0.96612784499803517</v>
      </c>
      <c r="EN136" s="67">
        <f t="shared" si="278"/>
        <v>0.68199673227399182</v>
      </c>
      <c r="EO136" s="66">
        <f t="shared" si="177"/>
        <v>1218.3497507300533</v>
      </c>
      <c r="EP136" s="66">
        <f t="shared" si="279"/>
        <v>343.9590578992362</v>
      </c>
      <c r="EQ136" s="66">
        <f t="shared" si="280"/>
        <v>1.5866593472726553</v>
      </c>
      <c r="ER136" s="66">
        <f t="shared" si="281"/>
        <v>0.80317459053277729</v>
      </c>
      <c r="ES136" s="66">
        <f t="shared" si="282"/>
        <v>-3.4459108807945615E-2</v>
      </c>
      <c r="ET136" s="66">
        <f t="shared" si="283"/>
        <v>-0.38273041253726287</v>
      </c>
      <c r="EU136" s="67">
        <f t="shared" si="284"/>
        <v>0.96612784499803539</v>
      </c>
      <c r="EV136" s="67">
        <f t="shared" si="285"/>
        <v>0.68199673227399149</v>
      </c>
      <c r="EW136" s="66">
        <f t="shared" si="178"/>
        <v>0.82949176609596664</v>
      </c>
      <c r="EX136" s="66">
        <f t="shared" si="286"/>
        <v>70.809057899236223</v>
      </c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</row>
    <row r="137" spans="19:166" x14ac:dyDescent="0.25">
      <c r="S137" s="50">
        <v>0.75</v>
      </c>
      <c r="T137" s="66">
        <f t="shared" si="179"/>
        <v>0.74443266171792155</v>
      </c>
      <c r="U137" s="66">
        <f t="shared" si="180"/>
        <v>0.2555673382820785</v>
      </c>
      <c r="V137" s="66">
        <f t="shared" si="181"/>
        <v>0.74443266171792155</v>
      </c>
      <c r="W137" s="66">
        <f t="shared" si="182"/>
        <v>0.2555673382820785</v>
      </c>
      <c r="X137" s="66">
        <f t="shared" si="183"/>
        <v>0.72873345935727796</v>
      </c>
      <c r="Y137" s="66">
        <f t="shared" si="184"/>
        <v>0.27126654064272215</v>
      </c>
      <c r="Z137" s="56">
        <f t="shared" si="162"/>
        <v>340.74083347026294</v>
      </c>
      <c r="AA137" s="66">
        <f t="shared" si="185"/>
        <v>1.5935922912832736</v>
      </c>
      <c r="AB137" s="66">
        <f t="shared" si="186"/>
        <v>0.80151362792869285</v>
      </c>
      <c r="AC137" s="66">
        <f t="shared" si="295"/>
        <v>-3.1959589866673549E-2</v>
      </c>
      <c r="AD137" s="66">
        <f t="shared" si="296"/>
        <v>-0.39551362675537488</v>
      </c>
      <c r="AE137" s="67">
        <f t="shared" si="187"/>
        <v>0.96854572035009301</v>
      </c>
      <c r="AF137" s="67">
        <f t="shared" si="188"/>
        <v>0.673334108003524</v>
      </c>
      <c r="AG137" s="66">
        <f t="shared" si="163"/>
        <v>1212.3201343137509</v>
      </c>
      <c r="AH137" s="66">
        <f t="shared" si="189"/>
        <v>343.79905161629392</v>
      </c>
      <c r="AI137" s="66">
        <f t="shared" si="190"/>
        <v>1.587000271179283</v>
      </c>
      <c r="AJ137" s="66">
        <f t="shared" si="191"/>
        <v>0.80309266347333985</v>
      </c>
      <c r="AK137" s="66">
        <f t="shared" si="287"/>
        <v>-3.1688115468709074E-2</v>
      </c>
      <c r="AL137" s="66">
        <f t="shared" si="288"/>
        <v>-0.3910955559280247</v>
      </c>
      <c r="AM137" s="67">
        <f t="shared" si="289"/>
        <v>0.96880869140976611</v>
      </c>
      <c r="AN137" s="67">
        <f t="shared" si="290"/>
        <v>0.6763155269936747</v>
      </c>
      <c r="AO137" s="66">
        <f t="shared" si="164"/>
        <v>1211.5245891575664</v>
      </c>
      <c r="AP137" s="66">
        <f t="shared" si="192"/>
        <v>343.77789350015837</v>
      </c>
      <c r="AQ137" s="66">
        <f t="shared" si="193"/>
        <v>1.5870453818252386</v>
      </c>
      <c r="AR137" s="66">
        <f t="shared" si="194"/>
        <v>0.80308182492671265</v>
      </c>
      <c r="AS137" s="66">
        <f t="shared" si="291"/>
        <v>-3.1689979225777154E-2</v>
      </c>
      <c r="AT137" s="66">
        <f t="shared" si="292"/>
        <v>-0.39112580929217605</v>
      </c>
      <c r="AU137" s="67">
        <f t="shared" si="293"/>
        <v>0.96880688578740248</v>
      </c>
      <c r="AV137" s="67">
        <f t="shared" si="294"/>
        <v>0.67629506648325655</v>
      </c>
      <c r="AW137" s="66">
        <f t="shared" si="165"/>
        <v>1211.5299989228502</v>
      </c>
      <c r="AX137" s="66">
        <f t="shared" si="195"/>
        <v>343.77803741398441</v>
      </c>
      <c r="AY137" s="66">
        <f t="shared" si="196"/>
        <v>1.5870450749673832</v>
      </c>
      <c r="AZ137" s="66">
        <f t="shared" si="197"/>
        <v>0.80308189865263391</v>
      </c>
      <c r="BA137" s="66">
        <f t="shared" si="198"/>
        <v>-3.1689966548152329E-2</v>
      </c>
      <c r="BB137" s="66">
        <f t="shared" si="199"/>
        <v>-0.39112560349947884</v>
      </c>
      <c r="BC137" s="67">
        <f t="shared" si="200"/>
        <v>0.96880689806957276</v>
      </c>
      <c r="BD137" s="67">
        <f t="shared" si="201"/>
        <v>0.67629520565985679</v>
      </c>
      <c r="BE137" s="66">
        <f t="shared" si="166"/>
        <v>1211.5299621221955</v>
      </c>
      <c r="BF137" s="66">
        <f t="shared" si="202"/>
        <v>343.778036434993</v>
      </c>
      <c r="BG137" s="66">
        <f t="shared" si="203"/>
        <v>1.5870450770548201</v>
      </c>
      <c r="BH137" s="66">
        <f t="shared" si="204"/>
        <v>0.80308189815110453</v>
      </c>
      <c r="BI137" s="66">
        <f t="shared" si="205"/>
        <v>-3.1689966634393052E-2</v>
      </c>
      <c r="BJ137" s="66">
        <f t="shared" si="206"/>
        <v>-0.39112560489940884</v>
      </c>
      <c r="BK137" s="67">
        <f t="shared" si="207"/>
        <v>0.96880689798602215</v>
      </c>
      <c r="BL137" s="67">
        <f t="shared" si="208"/>
        <v>0.67629520471309079</v>
      </c>
      <c r="BM137" s="66">
        <f t="shared" si="167"/>
        <v>1211.5299623725364</v>
      </c>
      <c r="BN137" s="66">
        <f t="shared" si="209"/>
        <v>343.77803644165266</v>
      </c>
      <c r="BO137" s="66">
        <f t="shared" si="210"/>
        <v>1.5870450770406201</v>
      </c>
      <c r="BP137" s="66">
        <f t="shared" si="211"/>
        <v>0.80308189815451625</v>
      </c>
      <c r="BQ137" s="66">
        <f t="shared" si="212"/>
        <v>-3.1689966633806618E-2</v>
      </c>
      <c r="BR137" s="66">
        <f t="shared" si="213"/>
        <v>-0.39112560488988518</v>
      </c>
      <c r="BS137" s="67">
        <f t="shared" si="214"/>
        <v>0.96880689798659037</v>
      </c>
      <c r="BT137" s="67">
        <f t="shared" si="215"/>
        <v>0.67629520471953164</v>
      </c>
      <c r="BU137" s="66">
        <f t="shared" si="168"/>
        <v>1211.5299623708333</v>
      </c>
      <c r="BV137" s="66">
        <f t="shared" si="216"/>
        <v>343.77803644160747</v>
      </c>
      <c r="BW137" s="66">
        <f t="shared" si="217"/>
        <v>1.5870450770407167</v>
      </c>
      <c r="BX137" s="66">
        <f t="shared" si="218"/>
        <v>0.80308189815449305</v>
      </c>
      <c r="BY137" s="66">
        <f t="shared" si="219"/>
        <v>-3.1689966633810435E-2</v>
      </c>
      <c r="BZ137" s="66">
        <f t="shared" si="220"/>
        <v>-0.39112560488994985</v>
      </c>
      <c r="CA137" s="67">
        <f t="shared" si="221"/>
        <v>0.96880689798658659</v>
      </c>
      <c r="CB137" s="67">
        <f t="shared" si="222"/>
        <v>0.6762952047194879</v>
      </c>
      <c r="CC137" s="66">
        <f t="shared" si="169"/>
        <v>1211.5299623708445</v>
      </c>
      <c r="CD137" s="66">
        <f t="shared" si="223"/>
        <v>343.7780364416077</v>
      </c>
      <c r="CE137" s="66">
        <f t="shared" si="224"/>
        <v>1.5870450770407163</v>
      </c>
      <c r="CF137" s="66">
        <f t="shared" si="225"/>
        <v>0.80308189815449316</v>
      </c>
      <c r="CG137" s="66">
        <f t="shared" si="226"/>
        <v>-3.168996663381024E-2</v>
      </c>
      <c r="CH137" s="66">
        <f t="shared" si="227"/>
        <v>-0.39112560488995024</v>
      </c>
      <c r="CI137" s="67">
        <f t="shared" si="228"/>
        <v>0.96880689798658681</v>
      </c>
      <c r="CJ137" s="67">
        <f t="shared" si="229"/>
        <v>0.67629520471948756</v>
      </c>
      <c r="CK137" s="66">
        <f t="shared" si="170"/>
        <v>1211.5299623708443</v>
      </c>
      <c r="CL137" s="66">
        <f t="shared" si="230"/>
        <v>343.7780364416077</v>
      </c>
      <c r="CM137" s="66">
        <f t="shared" si="231"/>
        <v>1.5870450770407163</v>
      </c>
      <c r="CN137" s="66">
        <f t="shared" si="232"/>
        <v>0.80308189815449316</v>
      </c>
      <c r="CO137" s="66">
        <f t="shared" si="233"/>
        <v>-3.168996663381024E-2</v>
      </c>
      <c r="CP137" s="66">
        <f t="shared" si="234"/>
        <v>-0.39112560488995024</v>
      </c>
      <c r="CQ137" s="67">
        <f t="shared" si="235"/>
        <v>0.96880689798658681</v>
      </c>
      <c r="CR137" s="67">
        <f t="shared" si="236"/>
        <v>0.67629520471948756</v>
      </c>
      <c r="CS137" s="66">
        <f t="shared" si="171"/>
        <v>1211.5299623708443</v>
      </c>
      <c r="CT137" s="66">
        <f t="shared" si="237"/>
        <v>343.7780364416077</v>
      </c>
      <c r="CU137" s="66">
        <f t="shared" si="238"/>
        <v>1.5870450770407163</v>
      </c>
      <c r="CV137" s="66">
        <f t="shared" si="239"/>
        <v>0.80308189815449316</v>
      </c>
      <c r="CW137" s="66">
        <f t="shared" si="240"/>
        <v>-3.168996663381024E-2</v>
      </c>
      <c r="CX137" s="66">
        <f t="shared" si="241"/>
        <v>-0.39112560488995024</v>
      </c>
      <c r="CY137" s="67">
        <f t="shared" si="242"/>
        <v>0.96880689798658681</v>
      </c>
      <c r="CZ137" s="67">
        <f t="shared" si="243"/>
        <v>0.67629520471948756</v>
      </c>
      <c r="DA137" s="66">
        <f t="shared" si="172"/>
        <v>1211.5299623708443</v>
      </c>
      <c r="DB137" s="66">
        <f t="shared" si="244"/>
        <v>343.7780364416077</v>
      </c>
      <c r="DC137" s="66">
        <f t="shared" si="245"/>
        <v>1.5870450770407163</v>
      </c>
      <c r="DD137" s="66">
        <f t="shared" si="246"/>
        <v>0.80308189815449316</v>
      </c>
      <c r="DE137" s="66">
        <f t="shared" si="247"/>
        <v>-3.168996663381024E-2</v>
      </c>
      <c r="DF137" s="66">
        <f t="shared" si="248"/>
        <v>-0.39112560488995024</v>
      </c>
      <c r="DG137" s="67">
        <f t="shared" si="249"/>
        <v>0.96880689798658681</v>
      </c>
      <c r="DH137" s="67">
        <f t="shared" si="250"/>
        <v>0.67629520471948756</v>
      </c>
      <c r="DI137" s="66">
        <f t="shared" si="173"/>
        <v>1211.5299623708443</v>
      </c>
      <c r="DJ137" s="66">
        <f t="shared" si="251"/>
        <v>343.7780364416077</v>
      </c>
      <c r="DK137" s="66">
        <f t="shared" si="252"/>
        <v>1.5870450770407163</v>
      </c>
      <c r="DL137" s="66">
        <f t="shared" si="253"/>
        <v>0.80308189815449316</v>
      </c>
      <c r="DM137" s="66">
        <f t="shared" si="254"/>
        <v>-3.168996663381024E-2</v>
      </c>
      <c r="DN137" s="66">
        <f t="shared" si="255"/>
        <v>-0.39112560488995024</v>
      </c>
      <c r="DO137" s="67">
        <f t="shared" si="256"/>
        <v>0.96880689798658681</v>
      </c>
      <c r="DP137" s="67">
        <f t="shared" si="257"/>
        <v>0.67629520471948756</v>
      </c>
      <c r="DQ137" s="66">
        <f t="shared" si="174"/>
        <v>1211.5299623708443</v>
      </c>
      <c r="DR137" s="66">
        <f t="shared" si="258"/>
        <v>343.7780364416077</v>
      </c>
      <c r="DS137" s="66">
        <f t="shared" si="259"/>
        <v>1.5870450770407163</v>
      </c>
      <c r="DT137" s="66">
        <f t="shared" si="260"/>
        <v>0.80308189815449316</v>
      </c>
      <c r="DU137" s="66">
        <f t="shared" si="261"/>
        <v>-3.168996663381024E-2</v>
      </c>
      <c r="DV137" s="66">
        <f t="shared" si="262"/>
        <v>-0.39112560488995024</v>
      </c>
      <c r="DW137" s="67">
        <f t="shared" si="263"/>
        <v>0.96880689798658681</v>
      </c>
      <c r="DX137" s="67">
        <f t="shared" si="264"/>
        <v>0.67629520471948756</v>
      </c>
      <c r="DY137" s="66">
        <f t="shared" si="175"/>
        <v>1211.5299623708443</v>
      </c>
      <c r="DZ137" s="66">
        <f t="shared" si="265"/>
        <v>343.7780364416077</v>
      </c>
      <c r="EA137" s="66">
        <f t="shared" si="266"/>
        <v>1.5870450770407163</v>
      </c>
      <c r="EB137" s="66">
        <f t="shared" si="267"/>
        <v>0.80308189815449316</v>
      </c>
      <c r="EC137" s="66">
        <f t="shared" si="268"/>
        <v>-3.168996663381024E-2</v>
      </c>
      <c r="ED137" s="66">
        <f t="shared" si="269"/>
        <v>-0.39112560488995024</v>
      </c>
      <c r="EE137" s="67">
        <f t="shared" si="270"/>
        <v>0.96880689798658681</v>
      </c>
      <c r="EF137" s="67">
        <f t="shared" si="271"/>
        <v>0.67629520471948756</v>
      </c>
      <c r="EG137" s="66">
        <f t="shared" si="176"/>
        <v>1211.5299623708443</v>
      </c>
      <c r="EH137" s="66">
        <f t="shared" si="272"/>
        <v>343.7780364416077</v>
      </c>
      <c r="EI137" s="66">
        <f t="shared" si="273"/>
        <v>1.5870450770407163</v>
      </c>
      <c r="EJ137" s="66">
        <f t="shared" si="274"/>
        <v>0.80308189815449316</v>
      </c>
      <c r="EK137" s="66">
        <f t="shared" si="275"/>
        <v>-3.168996663381024E-2</v>
      </c>
      <c r="EL137" s="66">
        <f t="shared" si="276"/>
        <v>-0.39112560488995024</v>
      </c>
      <c r="EM137" s="67">
        <f t="shared" si="277"/>
        <v>0.96880689798658681</v>
      </c>
      <c r="EN137" s="67">
        <f t="shared" si="278"/>
        <v>0.67629520471948756</v>
      </c>
      <c r="EO137" s="66">
        <f t="shared" si="177"/>
        <v>1211.5299623708443</v>
      </c>
      <c r="EP137" s="66">
        <f t="shared" si="279"/>
        <v>343.7780364416077</v>
      </c>
      <c r="EQ137" s="66">
        <f t="shared" si="280"/>
        <v>1.5870450770407163</v>
      </c>
      <c r="ER137" s="66">
        <f t="shared" si="281"/>
        <v>0.80308189815449316</v>
      </c>
      <c r="ES137" s="66">
        <f t="shared" si="282"/>
        <v>-3.168996663381024E-2</v>
      </c>
      <c r="ET137" s="66">
        <f t="shared" si="283"/>
        <v>-0.39112560488995024</v>
      </c>
      <c r="EU137" s="67">
        <f t="shared" si="284"/>
        <v>0.96880689798658681</v>
      </c>
      <c r="EV137" s="67">
        <f t="shared" si="285"/>
        <v>0.67629520471948756</v>
      </c>
      <c r="EW137" s="66">
        <f t="shared" si="178"/>
        <v>0.83831343551068582</v>
      </c>
      <c r="EX137" s="66">
        <f t="shared" si="286"/>
        <v>70.628036441607719</v>
      </c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</row>
    <row r="138" spans="19:166" x14ac:dyDescent="0.25">
      <c r="S138" s="50">
        <v>0.76</v>
      </c>
      <c r="T138" s="66">
        <f t="shared" si="179"/>
        <v>0.75458248472505096</v>
      </c>
      <c r="U138" s="66">
        <f t="shared" si="180"/>
        <v>0.24541751527494912</v>
      </c>
      <c r="V138" s="66">
        <f t="shared" si="181"/>
        <v>0.75458248472505096</v>
      </c>
      <c r="W138" s="66">
        <f t="shared" si="182"/>
        <v>0.24541751527494912</v>
      </c>
      <c r="X138" s="66">
        <f t="shared" si="183"/>
        <v>0.73928841786525357</v>
      </c>
      <c r="Y138" s="66">
        <f t="shared" si="184"/>
        <v>0.26071158213474638</v>
      </c>
      <c r="Z138" s="56">
        <f t="shared" si="162"/>
        <v>340.68067544297531</v>
      </c>
      <c r="AA138" s="66">
        <f t="shared" si="185"/>
        <v>1.5937234262439317</v>
      </c>
      <c r="AB138" s="66">
        <f t="shared" si="186"/>
        <v>0.80148231394804825</v>
      </c>
      <c r="AC138" s="66">
        <f t="shared" si="295"/>
        <v>-2.9286605209605326E-2</v>
      </c>
      <c r="AD138" s="66">
        <f t="shared" si="296"/>
        <v>-0.40385487453592928</v>
      </c>
      <c r="AE138" s="67">
        <f t="shared" si="187"/>
        <v>0.97113809134069184</v>
      </c>
      <c r="AF138" s="67">
        <f t="shared" si="188"/>
        <v>0.66774102046296235</v>
      </c>
      <c r="AG138" s="66">
        <f t="shared" si="163"/>
        <v>1205.4248207770893</v>
      </c>
      <c r="AH138" s="66">
        <f t="shared" si="189"/>
        <v>343.61529955851972</v>
      </c>
      <c r="AI138" s="66">
        <f t="shared" si="190"/>
        <v>1.5873922721777503</v>
      </c>
      <c r="AJ138" s="66">
        <f t="shared" si="191"/>
        <v>0.80299849420730618</v>
      </c>
      <c r="AK138" s="66">
        <f t="shared" si="287"/>
        <v>-2.9048995786873533E-2</v>
      </c>
      <c r="AL138" s="66">
        <f t="shared" si="288"/>
        <v>-0.39954081814494274</v>
      </c>
      <c r="AM138" s="67">
        <f t="shared" si="289"/>
        <v>0.97136887031851227</v>
      </c>
      <c r="AN138" s="67">
        <f t="shared" si="290"/>
        <v>0.67062791551649026</v>
      </c>
      <c r="AO138" s="66">
        <f t="shared" si="164"/>
        <v>1204.698922205069</v>
      </c>
      <c r="AP138" s="66">
        <f t="shared" si="192"/>
        <v>343.59590689532433</v>
      </c>
      <c r="AQ138" s="66">
        <f t="shared" si="193"/>
        <v>1.5874336729461871</v>
      </c>
      <c r="AR138" s="66">
        <f t="shared" si="194"/>
        <v>0.80298855062280527</v>
      </c>
      <c r="AS138" s="66">
        <f t="shared" si="291"/>
        <v>-2.905055444738007E-2</v>
      </c>
      <c r="AT138" s="66">
        <f t="shared" si="292"/>
        <v>-0.39956904715218938</v>
      </c>
      <c r="AU138" s="67">
        <f t="shared" si="293"/>
        <v>0.97136735628539672</v>
      </c>
      <c r="AV138" s="67">
        <f t="shared" si="294"/>
        <v>0.67060898462340468</v>
      </c>
      <c r="AW138" s="66">
        <f t="shared" si="165"/>
        <v>1204.7036409940461</v>
      </c>
      <c r="AX138" s="66">
        <f t="shared" si="195"/>
        <v>343.59603298944387</v>
      </c>
      <c r="AY138" s="66">
        <f t="shared" si="196"/>
        <v>1.5874334037333537</v>
      </c>
      <c r="AZ138" s="66">
        <f t="shared" si="197"/>
        <v>0.80298861528076959</v>
      </c>
      <c r="BA138" s="66">
        <f t="shared" si="198"/>
        <v>-2.9050544312234888E-2</v>
      </c>
      <c r="BB138" s="66">
        <f t="shared" si="199"/>
        <v>-0.39956886359089755</v>
      </c>
      <c r="BC138" s="67">
        <f t="shared" si="200"/>
        <v>0.97136736613034602</v>
      </c>
      <c r="BD138" s="67">
        <f t="shared" si="201"/>
        <v>0.67060910772126758</v>
      </c>
      <c r="BE138" s="66">
        <f t="shared" si="166"/>
        <v>1204.7036103084304</v>
      </c>
      <c r="BF138" s="66">
        <f t="shared" si="202"/>
        <v>343.59603216947295</v>
      </c>
      <c r="BG138" s="66">
        <f t="shared" si="203"/>
        <v>1.5874334054840031</v>
      </c>
      <c r="BH138" s="66">
        <f t="shared" si="204"/>
        <v>0.80298861486030881</v>
      </c>
      <c r="BI138" s="66">
        <f t="shared" si="205"/>
        <v>-2.9050544378142154E-2</v>
      </c>
      <c r="BJ138" s="66">
        <f t="shared" si="206"/>
        <v>-0.39956886478456799</v>
      </c>
      <c r="BK138" s="67">
        <f t="shared" si="207"/>
        <v>0.97136736606632579</v>
      </c>
      <c r="BL138" s="67">
        <f t="shared" si="208"/>
        <v>0.67060910692078124</v>
      </c>
      <c r="BM138" s="66">
        <f t="shared" si="167"/>
        <v>1204.7036105079744</v>
      </c>
      <c r="BN138" s="66">
        <f t="shared" si="209"/>
        <v>343.59603217480509</v>
      </c>
      <c r="BO138" s="66">
        <f t="shared" si="210"/>
        <v>1.5874334054726189</v>
      </c>
      <c r="BP138" s="66">
        <f t="shared" si="211"/>
        <v>0.80298861486304307</v>
      </c>
      <c r="BQ138" s="66">
        <f t="shared" si="212"/>
        <v>-2.9050544377713497E-2</v>
      </c>
      <c r="BR138" s="66">
        <f t="shared" si="213"/>
        <v>-0.39956886477680609</v>
      </c>
      <c r="BS138" s="67">
        <f t="shared" si="214"/>
        <v>0.97136736606674223</v>
      </c>
      <c r="BT138" s="67">
        <f t="shared" si="215"/>
        <v>0.67060910692598652</v>
      </c>
      <c r="BU138" s="66">
        <f t="shared" si="168"/>
        <v>1204.7036105066766</v>
      </c>
      <c r="BV138" s="66">
        <f t="shared" si="216"/>
        <v>343.59603217477041</v>
      </c>
      <c r="BW138" s="66">
        <f t="shared" si="217"/>
        <v>1.5874334054726928</v>
      </c>
      <c r="BX138" s="66">
        <f t="shared" si="218"/>
        <v>0.80298861486302531</v>
      </c>
      <c r="BY138" s="66">
        <f t="shared" si="219"/>
        <v>-2.90505443777163E-2</v>
      </c>
      <c r="BZ138" s="66">
        <f t="shared" si="220"/>
        <v>-0.3995688647768566</v>
      </c>
      <c r="CA138" s="67">
        <f t="shared" si="221"/>
        <v>0.97136736606673946</v>
      </c>
      <c r="CB138" s="67">
        <f t="shared" si="222"/>
        <v>0.67060910692595255</v>
      </c>
      <c r="CC138" s="66">
        <f t="shared" si="169"/>
        <v>1204.7036105066852</v>
      </c>
      <c r="CD138" s="66">
        <f t="shared" si="223"/>
        <v>343.59603217477064</v>
      </c>
      <c r="CE138" s="66">
        <f t="shared" si="224"/>
        <v>1.5874334054726924</v>
      </c>
      <c r="CF138" s="66">
        <f t="shared" si="225"/>
        <v>0.80298861486302542</v>
      </c>
      <c r="CG138" s="66">
        <f t="shared" si="226"/>
        <v>-2.9050544377716217E-2</v>
      </c>
      <c r="CH138" s="66">
        <f t="shared" si="227"/>
        <v>-0.39956886477685638</v>
      </c>
      <c r="CI138" s="67">
        <f t="shared" si="228"/>
        <v>0.97136736606673957</v>
      </c>
      <c r="CJ138" s="67">
        <f t="shared" si="229"/>
        <v>0.67060910692595277</v>
      </c>
      <c r="CK138" s="66">
        <f t="shared" si="170"/>
        <v>1204.703610506685</v>
      </c>
      <c r="CL138" s="66">
        <f t="shared" si="230"/>
        <v>343.59603217477064</v>
      </c>
      <c r="CM138" s="66">
        <f t="shared" si="231"/>
        <v>1.5874334054726924</v>
      </c>
      <c r="CN138" s="66">
        <f t="shared" si="232"/>
        <v>0.80298861486302542</v>
      </c>
      <c r="CO138" s="66">
        <f t="shared" si="233"/>
        <v>-2.9050544377716217E-2</v>
      </c>
      <c r="CP138" s="66">
        <f t="shared" si="234"/>
        <v>-0.39956886477685638</v>
      </c>
      <c r="CQ138" s="67">
        <f t="shared" si="235"/>
        <v>0.97136736606673957</v>
      </c>
      <c r="CR138" s="67">
        <f t="shared" si="236"/>
        <v>0.67060910692595277</v>
      </c>
      <c r="CS138" s="66">
        <f t="shared" si="171"/>
        <v>1204.703610506685</v>
      </c>
      <c r="CT138" s="66">
        <f t="shared" si="237"/>
        <v>343.59603217477064</v>
      </c>
      <c r="CU138" s="66">
        <f t="shared" si="238"/>
        <v>1.5874334054726924</v>
      </c>
      <c r="CV138" s="66">
        <f t="shared" si="239"/>
        <v>0.80298861486302542</v>
      </c>
      <c r="CW138" s="66">
        <f t="shared" si="240"/>
        <v>-2.9050544377716217E-2</v>
      </c>
      <c r="CX138" s="66">
        <f t="shared" si="241"/>
        <v>-0.39956886477685638</v>
      </c>
      <c r="CY138" s="67">
        <f t="shared" si="242"/>
        <v>0.97136736606673957</v>
      </c>
      <c r="CZ138" s="67">
        <f t="shared" si="243"/>
        <v>0.67060910692595277</v>
      </c>
      <c r="DA138" s="66">
        <f t="shared" si="172"/>
        <v>1204.703610506685</v>
      </c>
      <c r="DB138" s="66">
        <f t="shared" si="244"/>
        <v>343.59603217477064</v>
      </c>
      <c r="DC138" s="66">
        <f t="shared" si="245"/>
        <v>1.5874334054726924</v>
      </c>
      <c r="DD138" s="66">
        <f t="shared" si="246"/>
        <v>0.80298861486302542</v>
      </c>
      <c r="DE138" s="66">
        <f t="shared" si="247"/>
        <v>-2.9050544377716217E-2</v>
      </c>
      <c r="DF138" s="66">
        <f t="shared" si="248"/>
        <v>-0.39956886477685638</v>
      </c>
      <c r="DG138" s="67">
        <f t="shared" si="249"/>
        <v>0.97136736606673957</v>
      </c>
      <c r="DH138" s="67">
        <f t="shared" si="250"/>
        <v>0.67060910692595277</v>
      </c>
      <c r="DI138" s="66">
        <f t="shared" si="173"/>
        <v>1204.703610506685</v>
      </c>
      <c r="DJ138" s="66">
        <f t="shared" si="251"/>
        <v>343.59603217477064</v>
      </c>
      <c r="DK138" s="66">
        <f t="shared" si="252"/>
        <v>1.5874334054726924</v>
      </c>
      <c r="DL138" s="66">
        <f t="shared" si="253"/>
        <v>0.80298861486302542</v>
      </c>
      <c r="DM138" s="66">
        <f t="shared" si="254"/>
        <v>-2.9050544377716217E-2</v>
      </c>
      <c r="DN138" s="66">
        <f t="shared" si="255"/>
        <v>-0.39956886477685638</v>
      </c>
      <c r="DO138" s="67">
        <f t="shared" si="256"/>
        <v>0.97136736606673957</v>
      </c>
      <c r="DP138" s="67">
        <f t="shared" si="257"/>
        <v>0.67060910692595277</v>
      </c>
      <c r="DQ138" s="66">
        <f t="shared" si="174"/>
        <v>1204.703610506685</v>
      </c>
      <c r="DR138" s="66">
        <f t="shared" si="258"/>
        <v>343.59603217477064</v>
      </c>
      <c r="DS138" s="66">
        <f t="shared" si="259"/>
        <v>1.5874334054726924</v>
      </c>
      <c r="DT138" s="66">
        <f t="shared" si="260"/>
        <v>0.80298861486302542</v>
      </c>
      <c r="DU138" s="66">
        <f t="shared" si="261"/>
        <v>-2.9050544377716217E-2</v>
      </c>
      <c r="DV138" s="66">
        <f t="shared" si="262"/>
        <v>-0.39956886477685638</v>
      </c>
      <c r="DW138" s="67">
        <f t="shared" si="263"/>
        <v>0.97136736606673957</v>
      </c>
      <c r="DX138" s="67">
        <f t="shared" si="264"/>
        <v>0.67060910692595277</v>
      </c>
      <c r="DY138" s="66">
        <f t="shared" si="175"/>
        <v>1204.703610506685</v>
      </c>
      <c r="DZ138" s="66">
        <f t="shared" si="265"/>
        <v>343.59603217477064</v>
      </c>
      <c r="EA138" s="66">
        <f t="shared" si="266"/>
        <v>1.5874334054726924</v>
      </c>
      <c r="EB138" s="66">
        <f t="shared" si="267"/>
        <v>0.80298861486302542</v>
      </c>
      <c r="EC138" s="66">
        <f t="shared" si="268"/>
        <v>-2.9050544377716217E-2</v>
      </c>
      <c r="ED138" s="66">
        <f t="shared" si="269"/>
        <v>-0.39956886477685638</v>
      </c>
      <c r="EE138" s="67">
        <f t="shared" si="270"/>
        <v>0.97136736606673957</v>
      </c>
      <c r="EF138" s="67">
        <f t="shared" si="271"/>
        <v>0.67060910692595277</v>
      </c>
      <c r="EG138" s="66">
        <f t="shared" si="176"/>
        <v>1204.703610506685</v>
      </c>
      <c r="EH138" s="66">
        <f t="shared" si="272"/>
        <v>343.59603217477064</v>
      </c>
      <c r="EI138" s="66">
        <f t="shared" si="273"/>
        <v>1.5874334054726924</v>
      </c>
      <c r="EJ138" s="66">
        <f t="shared" si="274"/>
        <v>0.80298861486302542</v>
      </c>
      <c r="EK138" s="66">
        <f t="shared" si="275"/>
        <v>-2.9050544377716217E-2</v>
      </c>
      <c r="EL138" s="66">
        <f t="shared" si="276"/>
        <v>-0.39956886477685638</v>
      </c>
      <c r="EM138" s="67">
        <f t="shared" si="277"/>
        <v>0.97136736606673957</v>
      </c>
      <c r="EN138" s="67">
        <f t="shared" si="278"/>
        <v>0.67060910692595277</v>
      </c>
      <c r="EO138" s="66">
        <f t="shared" si="177"/>
        <v>1204.703610506685</v>
      </c>
      <c r="EP138" s="66">
        <f t="shared" si="279"/>
        <v>343.59603217477064</v>
      </c>
      <c r="EQ138" s="66">
        <f t="shared" si="280"/>
        <v>1.5874334054726924</v>
      </c>
      <c r="ER138" s="66">
        <f t="shared" si="281"/>
        <v>0.80298861486302542</v>
      </c>
      <c r="ES138" s="66">
        <f t="shared" si="282"/>
        <v>-2.9050544377716217E-2</v>
      </c>
      <c r="ET138" s="66">
        <f t="shared" si="283"/>
        <v>-0.39956886477685638</v>
      </c>
      <c r="EU138" s="67">
        <f t="shared" si="284"/>
        <v>0.97136736606673957</v>
      </c>
      <c r="EV138" s="67">
        <f t="shared" si="285"/>
        <v>0.67060910692595277</v>
      </c>
      <c r="EW138" s="66">
        <f t="shared" si="178"/>
        <v>0.84693697763775755</v>
      </c>
      <c r="EX138" s="66">
        <f t="shared" si="286"/>
        <v>70.446032174770664</v>
      </c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</row>
    <row r="139" spans="19:166" x14ac:dyDescent="0.25">
      <c r="S139" s="50">
        <v>0.77</v>
      </c>
      <c r="T139" s="66">
        <f t="shared" si="179"/>
        <v>0.7647383387801876</v>
      </c>
      <c r="U139" s="66">
        <f t="shared" si="180"/>
        <v>0.23526166121981246</v>
      </c>
      <c r="V139" s="66">
        <f t="shared" si="181"/>
        <v>0.7647383387801876</v>
      </c>
      <c r="W139" s="66">
        <f t="shared" si="182"/>
        <v>0.23526166121981246</v>
      </c>
      <c r="X139" s="66">
        <f t="shared" si="183"/>
        <v>0.74986737400530501</v>
      </c>
      <c r="Y139" s="66">
        <f t="shared" si="184"/>
        <v>0.25013262599469499</v>
      </c>
      <c r="Z139" s="56">
        <f t="shared" si="162"/>
        <v>340.62051741568769</v>
      </c>
      <c r="AA139" s="66">
        <f t="shared" si="185"/>
        <v>1.5938546183215496</v>
      </c>
      <c r="AB139" s="66">
        <f t="shared" si="186"/>
        <v>0.8014509901305289</v>
      </c>
      <c r="AC139" s="66">
        <f t="shared" si="295"/>
        <v>-2.6744438884285751E-2</v>
      </c>
      <c r="AD139" s="66">
        <f t="shared" si="296"/>
        <v>-0.41223541145028614</v>
      </c>
      <c r="AE139" s="67">
        <f t="shared" si="187"/>
        <v>0.9736100265977552</v>
      </c>
      <c r="AF139" s="67">
        <f t="shared" si="188"/>
        <v>0.6621683756848229</v>
      </c>
      <c r="AG139" s="66">
        <f t="shared" si="163"/>
        <v>1198.5316532219972</v>
      </c>
      <c r="AH139" s="66">
        <f t="shared" si="189"/>
        <v>343.4307720564081</v>
      </c>
      <c r="AI139" s="66">
        <f t="shared" si="190"/>
        <v>1.5877864471791099</v>
      </c>
      <c r="AJ139" s="66">
        <f t="shared" si="191"/>
        <v>0.80290383726252634</v>
      </c>
      <c r="AK139" s="66">
        <f t="shared" si="287"/>
        <v>-2.6537612048782286E-2</v>
      </c>
      <c r="AL139" s="66">
        <f t="shared" si="288"/>
        <v>-0.4080328997904214</v>
      </c>
      <c r="AM139" s="67">
        <f t="shared" si="289"/>
        <v>0.97381141610423005</v>
      </c>
      <c r="AN139" s="67">
        <f t="shared" si="290"/>
        <v>0.66495700151653536</v>
      </c>
      <c r="AO139" s="66">
        <f t="shared" si="164"/>
        <v>1197.8722221498999</v>
      </c>
      <c r="AP139" s="66">
        <f t="shared" si="192"/>
        <v>343.41307538645947</v>
      </c>
      <c r="AQ139" s="66">
        <f t="shared" si="193"/>
        <v>1.5878242769994575</v>
      </c>
      <c r="AR139" s="66">
        <f t="shared" si="194"/>
        <v>0.80289475465513704</v>
      </c>
      <c r="AS139" s="66">
        <f t="shared" si="291"/>
        <v>-2.6538905369170834E-2</v>
      </c>
      <c r="AT139" s="66">
        <f t="shared" si="292"/>
        <v>-0.40805911612734258</v>
      </c>
      <c r="AU139" s="67">
        <f t="shared" si="293"/>
        <v>0.97381015665488546</v>
      </c>
      <c r="AV139" s="67">
        <f t="shared" si="294"/>
        <v>0.66493956900825468</v>
      </c>
      <c r="AW139" s="66">
        <f t="shared" si="165"/>
        <v>1197.8763104670829</v>
      </c>
      <c r="AX139" s="66">
        <f t="shared" si="195"/>
        <v>343.4131851253735</v>
      </c>
      <c r="AY139" s="66">
        <f t="shared" si="196"/>
        <v>1.5878240423979664</v>
      </c>
      <c r="AZ139" s="66">
        <f t="shared" si="197"/>
        <v>0.80289481097990978</v>
      </c>
      <c r="BA139" s="66">
        <f t="shared" si="198"/>
        <v>-2.6538897348801757E-2</v>
      </c>
      <c r="BB139" s="66">
        <f t="shared" si="199"/>
        <v>-0.40805895354749372</v>
      </c>
      <c r="BC139" s="67">
        <f t="shared" si="200"/>
        <v>0.97381016446520241</v>
      </c>
      <c r="BD139" s="67">
        <f t="shared" si="201"/>
        <v>0.66493967711403812</v>
      </c>
      <c r="BE139" s="66">
        <f t="shared" si="166"/>
        <v>1197.8762851125196</v>
      </c>
      <c r="BF139" s="66">
        <f t="shared" si="202"/>
        <v>343.41318444480532</v>
      </c>
      <c r="BG139" s="66">
        <f t="shared" si="203"/>
        <v>1.5878240438528948</v>
      </c>
      <c r="BH139" s="66">
        <f t="shared" si="204"/>
        <v>0.80289481063060031</v>
      </c>
      <c r="BI139" s="66">
        <f t="shared" si="205"/>
        <v>-2.6538897398541594E-2</v>
      </c>
      <c r="BJ139" s="66">
        <f t="shared" si="206"/>
        <v>-0.40805895455576557</v>
      </c>
      <c r="BK139" s="67">
        <f t="shared" si="207"/>
        <v>0.97381016441676527</v>
      </c>
      <c r="BL139" s="67">
        <f t="shared" si="208"/>
        <v>0.66493967644359819</v>
      </c>
      <c r="BM139" s="66">
        <f t="shared" si="167"/>
        <v>1197.876285269761</v>
      </c>
      <c r="BN139" s="66">
        <f t="shared" si="209"/>
        <v>343.41318444902606</v>
      </c>
      <c r="BO139" s="66">
        <f t="shared" si="210"/>
        <v>1.5878240438438718</v>
      </c>
      <c r="BP139" s="66">
        <f t="shared" si="211"/>
        <v>0.80289481063276658</v>
      </c>
      <c r="BQ139" s="66">
        <f t="shared" si="212"/>
        <v>-2.6538897398233327E-2</v>
      </c>
      <c r="BR139" s="66">
        <f t="shared" si="213"/>
        <v>-0.40805895454951235</v>
      </c>
      <c r="BS139" s="67">
        <f t="shared" si="214"/>
        <v>0.97381016441706536</v>
      </c>
      <c r="BT139" s="67">
        <f t="shared" si="215"/>
        <v>0.6649396764477562</v>
      </c>
      <c r="BU139" s="66">
        <f t="shared" si="168"/>
        <v>1197.8762852687858</v>
      </c>
      <c r="BV139" s="66">
        <f t="shared" si="216"/>
        <v>343.41318444899986</v>
      </c>
      <c r="BW139" s="66">
        <f t="shared" si="217"/>
        <v>1.5878240438439277</v>
      </c>
      <c r="BX139" s="66">
        <f t="shared" si="218"/>
        <v>0.80289481063275314</v>
      </c>
      <c r="BY139" s="66">
        <f t="shared" si="219"/>
        <v>-2.6538897398235034E-2</v>
      </c>
      <c r="BZ139" s="66">
        <f t="shared" si="220"/>
        <v>-0.40805895454955149</v>
      </c>
      <c r="CA139" s="67">
        <f t="shared" si="221"/>
        <v>0.97381016441706381</v>
      </c>
      <c r="CB139" s="67">
        <f t="shared" si="222"/>
        <v>0.66493967644773022</v>
      </c>
      <c r="CC139" s="66">
        <f t="shared" si="169"/>
        <v>1197.8762852687919</v>
      </c>
      <c r="CD139" s="66">
        <f t="shared" si="223"/>
        <v>343.41318444900003</v>
      </c>
      <c r="CE139" s="66">
        <f t="shared" si="224"/>
        <v>1.5878240438439273</v>
      </c>
      <c r="CF139" s="66">
        <f t="shared" si="225"/>
        <v>0.80289481063275325</v>
      </c>
      <c r="CG139" s="66">
        <f t="shared" si="226"/>
        <v>-2.6538897398235159E-2</v>
      </c>
      <c r="CH139" s="66">
        <f t="shared" si="227"/>
        <v>-0.40805895454955149</v>
      </c>
      <c r="CI139" s="67">
        <f t="shared" si="228"/>
        <v>0.97381016441706358</v>
      </c>
      <c r="CJ139" s="67">
        <f t="shared" si="229"/>
        <v>0.66493967644773022</v>
      </c>
      <c r="CK139" s="66">
        <f t="shared" si="170"/>
        <v>1197.8762852687919</v>
      </c>
      <c r="CL139" s="66">
        <f t="shared" si="230"/>
        <v>343.41318444900003</v>
      </c>
      <c r="CM139" s="66">
        <f t="shared" si="231"/>
        <v>1.5878240438439273</v>
      </c>
      <c r="CN139" s="66">
        <f t="shared" si="232"/>
        <v>0.80289481063275325</v>
      </c>
      <c r="CO139" s="66">
        <f t="shared" si="233"/>
        <v>-2.6538897398235159E-2</v>
      </c>
      <c r="CP139" s="66">
        <f t="shared" si="234"/>
        <v>-0.40805895454955149</v>
      </c>
      <c r="CQ139" s="67">
        <f t="shared" si="235"/>
        <v>0.97381016441706358</v>
      </c>
      <c r="CR139" s="67">
        <f t="shared" si="236"/>
        <v>0.66493967644773022</v>
      </c>
      <c r="CS139" s="66">
        <f t="shared" si="171"/>
        <v>1197.8762852687919</v>
      </c>
      <c r="CT139" s="66">
        <f t="shared" si="237"/>
        <v>343.41318444900003</v>
      </c>
      <c r="CU139" s="66">
        <f t="shared" si="238"/>
        <v>1.5878240438439273</v>
      </c>
      <c r="CV139" s="66">
        <f t="shared" si="239"/>
        <v>0.80289481063275325</v>
      </c>
      <c r="CW139" s="66">
        <f t="shared" si="240"/>
        <v>-2.6538897398235159E-2</v>
      </c>
      <c r="CX139" s="66">
        <f t="shared" si="241"/>
        <v>-0.40805895454955149</v>
      </c>
      <c r="CY139" s="67">
        <f t="shared" si="242"/>
        <v>0.97381016441706358</v>
      </c>
      <c r="CZ139" s="67">
        <f t="shared" si="243"/>
        <v>0.66493967644773022</v>
      </c>
      <c r="DA139" s="66">
        <f t="shared" si="172"/>
        <v>1197.8762852687919</v>
      </c>
      <c r="DB139" s="66">
        <f t="shared" si="244"/>
        <v>343.41318444900003</v>
      </c>
      <c r="DC139" s="66">
        <f t="shared" si="245"/>
        <v>1.5878240438439273</v>
      </c>
      <c r="DD139" s="66">
        <f t="shared" si="246"/>
        <v>0.80289481063275325</v>
      </c>
      <c r="DE139" s="66">
        <f t="shared" si="247"/>
        <v>-2.6538897398235159E-2</v>
      </c>
      <c r="DF139" s="66">
        <f t="shared" si="248"/>
        <v>-0.40805895454955149</v>
      </c>
      <c r="DG139" s="67">
        <f t="shared" si="249"/>
        <v>0.97381016441706358</v>
      </c>
      <c r="DH139" s="67">
        <f t="shared" si="250"/>
        <v>0.66493967644773022</v>
      </c>
      <c r="DI139" s="66">
        <f t="shared" si="173"/>
        <v>1197.8762852687919</v>
      </c>
      <c r="DJ139" s="66">
        <f t="shared" si="251"/>
        <v>343.41318444900003</v>
      </c>
      <c r="DK139" s="66">
        <f t="shared" si="252"/>
        <v>1.5878240438439273</v>
      </c>
      <c r="DL139" s="66">
        <f t="shared" si="253"/>
        <v>0.80289481063275325</v>
      </c>
      <c r="DM139" s="66">
        <f t="shared" si="254"/>
        <v>-2.6538897398235159E-2</v>
      </c>
      <c r="DN139" s="66">
        <f t="shared" si="255"/>
        <v>-0.40805895454955149</v>
      </c>
      <c r="DO139" s="67">
        <f t="shared" si="256"/>
        <v>0.97381016441706358</v>
      </c>
      <c r="DP139" s="67">
        <f t="shared" si="257"/>
        <v>0.66493967644773022</v>
      </c>
      <c r="DQ139" s="66">
        <f t="shared" si="174"/>
        <v>1197.8762852687919</v>
      </c>
      <c r="DR139" s="66">
        <f t="shared" si="258"/>
        <v>343.41318444900003</v>
      </c>
      <c r="DS139" s="66">
        <f t="shared" si="259"/>
        <v>1.5878240438439273</v>
      </c>
      <c r="DT139" s="66">
        <f t="shared" si="260"/>
        <v>0.80289481063275325</v>
      </c>
      <c r="DU139" s="66">
        <f t="shared" si="261"/>
        <v>-2.6538897398235159E-2</v>
      </c>
      <c r="DV139" s="66">
        <f t="shared" si="262"/>
        <v>-0.40805895454955149</v>
      </c>
      <c r="DW139" s="67">
        <f t="shared" si="263"/>
        <v>0.97381016441706358</v>
      </c>
      <c r="DX139" s="67">
        <f t="shared" si="264"/>
        <v>0.66493967644773022</v>
      </c>
      <c r="DY139" s="66">
        <f t="shared" si="175"/>
        <v>1197.8762852687919</v>
      </c>
      <c r="DZ139" s="66">
        <f t="shared" si="265"/>
        <v>343.41318444900003</v>
      </c>
      <c r="EA139" s="66">
        <f t="shared" si="266"/>
        <v>1.5878240438439273</v>
      </c>
      <c r="EB139" s="66">
        <f t="shared" si="267"/>
        <v>0.80289481063275325</v>
      </c>
      <c r="EC139" s="66">
        <f t="shared" si="268"/>
        <v>-2.6538897398235159E-2</v>
      </c>
      <c r="ED139" s="66">
        <f t="shared" si="269"/>
        <v>-0.40805895454955149</v>
      </c>
      <c r="EE139" s="67">
        <f t="shared" si="270"/>
        <v>0.97381016441706358</v>
      </c>
      <c r="EF139" s="67">
        <f t="shared" si="271"/>
        <v>0.66493967644773022</v>
      </c>
      <c r="EG139" s="66">
        <f t="shared" si="176"/>
        <v>1197.8762852687919</v>
      </c>
      <c r="EH139" s="66">
        <f t="shared" si="272"/>
        <v>343.41318444900003</v>
      </c>
      <c r="EI139" s="66">
        <f t="shared" si="273"/>
        <v>1.5878240438439273</v>
      </c>
      <c r="EJ139" s="66">
        <f t="shared" si="274"/>
        <v>0.80289481063275325</v>
      </c>
      <c r="EK139" s="66">
        <f t="shared" si="275"/>
        <v>-2.6538897398235159E-2</v>
      </c>
      <c r="EL139" s="66">
        <f t="shared" si="276"/>
        <v>-0.40805895454955149</v>
      </c>
      <c r="EM139" s="67">
        <f t="shared" si="277"/>
        <v>0.97381016441706358</v>
      </c>
      <c r="EN139" s="67">
        <f t="shared" si="278"/>
        <v>0.66493967644773022</v>
      </c>
      <c r="EO139" s="66">
        <f t="shared" si="177"/>
        <v>1197.8762852687919</v>
      </c>
      <c r="EP139" s="66">
        <f t="shared" si="279"/>
        <v>343.41318444900003</v>
      </c>
      <c r="EQ139" s="66">
        <f t="shared" si="280"/>
        <v>1.5878240438439273</v>
      </c>
      <c r="ER139" s="66">
        <f t="shared" si="281"/>
        <v>0.80289481063275325</v>
      </c>
      <c r="ES139" s="66">
        <f t="shared" si="282"/>
        <v>-2.6538897398235159E-2</v>
      </c>
      <c r="ET139" s="66">
        <f t="shared" si="283"/>
        <v>-0.40805895454955149</v>
      </c>
      <c r="EU139" s="67">
        <f t="shared" si="284"/>
        <v>0.97381016441706358</v>
      </c>
      <c r="EV139" s="67">
        <f t="shared" si="285"/>
        <v>0.66493967644773022</v>
      </c>
      <c r="EW139" s="66">
        <f t="shared" si="178"/>
        <v>0.85536362438027558</v>
      </c>
      <c r="EX139" s="66">
        <f t="shared" si="286"/>
        <v>70.26318444900005</v>
      </c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</row>
    <row r="140" spans="19:166" x14ac:dyDescent="0.25">
      <c r="S140" s="50">
        <v>0.78</v>
      </c>
      <c r="T140" s="66">
        <f t="shared" si="179"/>
        <v>0.7749002292604229</v>
      </c>
      <c r="U140" s="66">
        <f t="shared" si="180"/>
        <v>0.22509977073957715</v>
      </c>
      <c r="V140" s="66">
        <f t="shared" si="181"/>
        <v>0.7749002292604229</v>
      </c>
      <c r="W140" s="66">
        <f t="shared" si="182"/>
        <v>0.22509977073957715</v>
      </c>
      <c r="X140" s="66">
        <f t="shared" si="183"/>
        <v>0.76047040971168434</v>
      </c>
      <c r="Y140" s="66">
        <f t="shared" si="184"/>
        <v>0.23952959028831561</v>
      </c>
      <c r="Z140" s="56">
        <f t="shared" si="162"/>
        <v>340.5603593884</v>
      </c>
      <c r="AA140" s="66">
        <f t="shared" si="185"/>
        <v>1.5939858675530079</v>
      </c>
      <c r="AB140" s="66">
        <f t="shared" si="186"/>
        <v>0.8014196564715228</v>
      </c>
      <c r="AC140" s="66">
        <f t="shared" si="295"/>
        <v>-2.4331018868900739E-2</v>
      </c>
      <c r="AD140" s="66">
        <f t="shared" si="296"/>
        <v>-0.42065415032828257</v>
      </c>
      <c r="AE140" s="67">
        <f t="shared" si="187"/>
        <v>0.97596259424815701</v>
      </c>
      <c r="AF140" s="67">
        <f t="shared" si="188"/>
        <v>0.65661715297085299</v>
      </c>
      <c r="AG140" s="66">
        <f t="shared" si="163"/>
        <v>1191.6460883293216</v>
      </c>
      <c r="AH140" s="66">
        <f t="shared" si="189"/>
        <v>343.24560823817581</v>
      </c>
      <c r="AI140" s="66">
        <f t="shared" si="190"/>
        <v>1.5881825059899408</v>
      </c>
      <c r="AJ140" s="66">
        <f t="shared" si="191"/>
        <v>0.80280876283967795</v>
      </c>
      <c r="AK140" s="66">
        <f t="shared" si="287"/>
        <v>-2.4152056961908197E-2</v>
      </c>
      <c r="AL140" s="66">
        <f t="shared" si="288"/>
        <v>-0.41657056058506781</v>
      </c>
      <c r="AM140" s="67">
        <f t="shared" si="289"/>
        <v>0.97613727000486405</v>
      </c>
      <c r="AN140" s="67">
        <f t="shared" si="290"/>
        <v>0.65930399027883879</v>
      </c>
      <c r="AO140" s="66">
        <f t="shared" si="164"/>
        <v>1191.0498444830957</v>
      </c>
      <c r="AP140" s="66">
        <f t="shared" si="192"/>
        <v>343.22953451310968</v>
      </c>
      <c r="AQ140" s="66">
        <f t="shared" si="193"/>
        <v>1.5882169119359608</v>
      </c>
      <c r="AR140" s="66">
        <f t="shared" si="194"/>
        <v>0.80280050529918479</v>
      </c>
      <c r="AS140" s="66">
        <f t="shared" si="291"/>
        <v>-2.4153121094425301E-2</v>
      </c>
      <c r="AT140" s="66">
        <f t="shared" si="292"/>
        <v>-0.41659478668713934</v>
      </c>
      <c r="AU140" s="67">
        <f t="shared" si="293"/>
        <v>0.97613623126600657</v>
      </c>
      <c r="AV140" s="67">
        <f t="shared" si="294"/>
        <v>0.65928801810654658</v>
      </c>
      <c r="AW140" s="66">
        <f t="shared" si="165"/>
        <v>1191.0533612194652</v>
      </c>
      <c r="AX140" s="66">
        <f t="shared" si="195"/>
        <v>343.22962933702814</v>
      </c>
      <c r="AY140" s="66">
        <f t="shared" si="196"/>
        <v>1.5882167089529171</v>
      </c>
      <c r="AZ140" s="66">
        <f t="shared" si="197"/>
        <v>0.80280055401501094</v>
      </c>
      <c r="BA140" s="66">
        <f t="shared" si="198"/>
        <v>-2.415311481652567E-2</v>
      </c>
      <c r="BB140" s="66">
        <f t="shared" si="199"/>
        <v>-0.41659464376217403</v>
      </c>
      <c r="BC140" s="67">
        <f t="shared" si="200"/>
        <v>0.97613623739409194</v>
      </c>
      <c r="BD140" s="67">
        <f t="shared" si="201"/>
        <v>0.6592881123352704</v>
      </c>
      <c r="BE140" s="66">
        <f t="shared" si="166"/>
        <v>1191.053340471313</v>
      </c>
      <c r="BF140" s="66">
        <f t="shared" si="202"/>
        <v>343.22962877758363</v>
      </c>
      <c r="BG140" s="66">
        <f t="shared" si="203"/>
        <v>1.5882167101504812</v>
      </c>
      <c r="BH140" s="66">
        <f t="shared" si="204"/>
        <v>0.80280055372759618</v>
      </c>
      <c r="BI140" s="66">
        <f t="shared" si="205"/>
        <v>-2.4153114853564014E-2</v>
      </c>
      <c r="BJ140" s="66">
        <f t="shared" si="206"/>
        <v>-0.41659464460540624</v>
      </c>
      <c r="BK140" s="67">
        <f t="shared" si="207"/>
        <v>0.97613623735793742</v>
      </c>
      <c r="BL140" s="67">
        <f t="shared" si="208"/>
        <v>0.65928811177933744</v>
      </c>
      <c r="BM140" s="66">
        <f t="shared" si="167"/>
        <v>1191.0533405937233</v>
      </c>
      <c r="BN140" s="66">
        <f t="shared" si="209"/>
        <v>343.2296287808843</v>
      </c>
      <c r="BO140" s="66">
        <f t="shared" si="210"/>
        <v>1.5882167101434157</v>
      </c>
      <c r="BP140" s="66">
        <f t="shared" si="211"/>
        <v>0.80280055372929193</v>
      </c>
      <c r="BQ140" s="66">
        <f t="shared" si="212"/>
        <v>-2.41531148533458E-2</v>
      </c>
      <c r="BR140" s="66">
        <f t="shared" si="213"/>
        <v>-0.41659464460043116</v>
      </c>
      <c r="BS140" s="67">
        <f t="shared" si="214"/>
        <v>0.97613623735815047</v>
      </c>
      <c r="BT140" s="67">
        <f t="shared" si="215"/>
        <v>0.65928811178261748</v>
      </c>
      <c r="BU140" s="66">
        <f t="shared" si="168"/>
        <v>1191.0533405930012</v>
      </c>
      <c r="BV140" s="66">
        <f t="shared" si="216"/>
        <v>343.22962878086474</v>
      </c>
      <c r="BW140" s="66">
        <f t="shared" si="217"/>
        <v>1.5882167101434577</v>
      </c>
      <c r="BX140" s="66">
        <f t="shared" si="218"/>
        <v>0.80280055372928183</v>
      </c>
      <c r="BY140" s="66">
        <f t="shared" si="219"/>
        <v>-2.4153114853346938E-2</v>
      </c>
      <c r="BZ140" s="66">
        <f t="shared" si="220"/>
        <v>-0.41659464460046053</v>
      </c>
      <c r="CA140" s="67">
        <f t="shared" si="221"/>
        <v>0.97613623735814936</v>
      </c>
      <c r="CB140" s="67">
        <f t="shared" si="222"/>
        <v>0.65928811178259816</v>
      </c>
      <c r="CC140" s="66">
        <f t="shared" si="169"/>
        <v>1191.0533405930057</v>
      </c>
      <c r="CD140" s="66">
        <f t="shared" si="223"/>
        <v>343.22962878086486</v>
      </c>
      <c r="CE140" s="66">
        <f t="shared" si="224"/>
        <v>1.5882167101434572</v>
      </c>
      <c r="CF140" s="66">
        <f t="shared" si="225"/>
        <v>0.80280055372928194</v>
      </c>
      <c r="CG140" s="66">
        <f t="shared" si="226"/>
        <v>-2.4153114853346772E-2</v>
      </c>
      <c r="CH140" s="66">
        <f t="shared" si="227"/>
        <v>-0.41659464460046081</v>
      </c>
      <c r="CI140" s="67">
        <f t="shared" si="228"/>
        <v>0.97613623735814947</v>
      </c>
      <c r="CJ140" s="67">
        <f t="shared" si="229"/>
        <v>0.65928811178259794</v>
      </c>
      <c r="CK140" s="66">
        <f t="shared" si="170"/>
        <v>1191.0533405930057</v>
      </c>
      <c r="CL140" s="66">
        <f t="shared" si="230"/>
        <v>343.22962878086486</v>
      </c>
      <c r="CM140" s="66">
        <f t="shared" si="231"/>
        <v>1.5882167101434572</v>
      </c>
      <c r="CN140" s="66">
        <f t="shared" si="232"/>
        <v>0.80280055372928194</v>
      </c>
      <c r="CO140" s="66">
        <f t="shared" si="233"/>
        <v>-2.4153114853346772E-2</v>
      </c>
      <c r="CP140" s="66">
        <f t="shared" si="234"/>
        <v>-0.41659464460046081</v>
      </c>
      <c r="CQ140" s="67">
        <f t="shared" si="235"/>
        <v>0.97613623735814947</v>
      </c>
      <c r="CR140" s="67">
        <f t="shared" si="236"/>
        <v>0.65928811178259794</v>
      </c>
      <c r="CS140" s="66">
        <f t="shared" si="171"/>
        <v>1191.0533405930057</v>
      </c>
      <c r="CT140" s="66">
        <f t="shared" si="237"/>
        <v>343.22962878086486</v>
      </c>
      <c r="CU140" s="66">
        <f t="shared" si="238"/>
        <v>1.5882167101434572</v>
      </c>
      <c r="CV140" s="66">
        <f t="shared" si="239"/>
        <v>0.80280055372928194</v>
      </c>
      <c r="CW140" s="66">
        <f t="shared" si="240"/>
        <v>-2.4153114853346772E-2</v>
      </c>
      <c r="CX140" s="66">
        <f t="shared" si="241"/>
        <v>-0.41659464460046081</v>
      </c>
      <c r="CY140" s="67">
        <f t="shared" si="242"/>
        <v>0.97613623735814947</v>
      </c>
      <c r="CZ140" s="67">
        <f t="shared" si="243"/>
        <v>0.65928811178259794</v>
      </c>
      <c r="DA140" s="66">
        <f t="shared" si="172"/>
        <v>1191.0533405930057</v>
      </c>
      <c r="DB140" s="66">
        <f t="shared" si="244"/>
        <v>343.22962878086486</v>
      </c>
      <c r="DC140" s="66">
        <f t="shared" si="245"/>
        <v>1.5882167101434572</v>
      </c>
      <c r="DD140" s="66">
        <f t="shared" si="246"/>
        <v>0.80280055372928194</v>
      </c>
      <c r="DE140" s="66">
        <f t="shared" si="247"/>
        <v>-2.4153114853346772E-2</v>
      </c>
      <c r="DF140" s="66">
        <f t="shared" si="248"/>
        <v>-0.41659464460046081</v>
      </c>
      <c r="DG140" s="67">
        <f t="shared" si="249"/>
        <v>0.97613623735814947</v>
      </c>
      <c r="DH140" s="67">
        <f t="shared" si="250"/>
        <v>0.65928811178259794</v>
      </c>
      <c r="DI140" s="66">
        <f t="shared" si="173"/>
        <v>1191.0533405930057</v>
      </c>
      <c r="DJ140" s="66">
        <f t="shared" si="251"/>
        <v>343.22962878086486</v>
      </c>
      <c r="DK140" s="66">
        <f t="shared" si="252"/>
        <v>1.5882167101434572</v>
      </c>
      <c r="DL140" s="66">
        <f t="shared" si="253"/>
        <v>0.80280055372928194</v>
      </c>
      <c r="DM140" s="66">
        <f t="shared" si="254"/>
        <v>-2.4153114853346772E-2</v>
      </c>
      <c r="DN140" s="66">
        <f t="shared" si="255"/>
        <v>-0.41659464460046081</v>
      </c>
      <c r="DO140" s="67">
        <f t="shared" si="256"/>
        <v>0.97613623735814947</v>
      </c>
      <c r="DP140" s="67">
        <f t="shared" si="257"/>
        <v>0.65928811178259794</v>
      </c>
      <c r="DQ140" s="66">
        <f t="shared" si="174"/>
        <v>1191.0533405930057</v>
      </c>
      <c r="DR140" s="66">
        <f t="shared" si="258"/>
        <v>343.22962878086486</v>
      </c>
      <c r="DS140" s="66">
        <f t="shared" si="259"/>
        <v>1.5882167101434572</v>
      </c>
      <c r="DT140" s="66">
        <f t="shared" si="260"/>
        <v>0.80280055372928194</v>
      </c>
      <c r="DU140" s="66">
        <f t="shared" si="261"/>
        <v>-2.4153114853346772E-2</v>
      </c>
      <c r="DV140" s="66">
        <f t="shared" si="262"/>
        <v>-0.41659464460046081</v>
      </c>
      <c r="DW140" s="67">
        <f t="shared" si="263"/>
        <v>0.97613623735814947</v>
      </c>
      <c r="DX140" s="67">
        <f t="shared" si="264"/>
        <v>0.65928811178259794</v>
      </c>
      <c r="DY140" s="66">
        <f t="shared" si="175"/>
        <v>1191.0533405930057</v>
      </c>
      <c r="DZ140" s="66">
        <f t="shared" si="265"/>
        <v>343.22962878086486</v>
      </c>
      <c r="EA140" s="66">
        <f t="shared" si="266"/>
        <v>1.5882167101434572</v>
      </c>
      <c r="EB140" s="66">
        <f t="shared" si="267"/>
        <v>0.80280055372928194</v>
      </c>
      <c r="EC140" s="66">
        <f t="shared" si="268"/>
        <v>-2.4153114853346772E-2</v>
      </c>
      <c r="ED140" s="66">
        <f t="shared" si="269"/>
        <v>-0.41659464460046081</v>
      </c>
      <c r="EE140" s="67">
        <f t="shared" si="270"/>
        <v>0.97613623735814947</v>
      </c>
      <c r="EF140" s="67">
        <f t="shared" si="271"/>
        <v>0.65928811178259794</v>
      </c>
      <c r="EG140" s="66">
        <f t="shared" si="176"/>
        <v>1191.0533405930057</v>
      </c>
      <c r="EH140" s="66">
        <f t="shared" si="272"/>
        <v>343.22962878086486</v>
      </c>
      <c r="EI140" s="66">
        <f t="shared" si="273"/>
        <v>1.5882167101434572</v>
      </c>
      <c r="EJ140" s="66">
        <f t="shared" si="274"/>
        <v>0.80280055372928194</v>
      </c>
      <c r="EK140" s="66">
        <f t="shared" si="275"/>
        <v>-2.4153114853346772E-2</v>
      </c>
      <c r="EL140" s="66">
        <f t="shared" si="276"/>
        <v>-0.41659464460046081</v>
      </c>
      <c r="EM140" s="67">
        <f t="shared" si="277"/>
        <v>0.97613623735814947</v>
      </c>
      <c r="EN140" s="67">
        <f t="shared" si="278"/>
        <v>0.65928811178259794</v>
      </c>
      <c r="EO140" s="66">
        <f t="shared" si="177"/>
        <v>1191.0533405930057</v>
      </c>
      <c r="EP140" s="66">
        <f t="shared" si="279"/>
        <v>343.22962878086486</v>
      </c>
      <c r="EQ140" s="66">
        <f t="shared" si="280"/>
        <v>1.5882167101434572</v>
      </c>
      <c r="ER140" s="66">
        <f t="shared" si="281"/>
        <v>0.80280055372928194</v>
      </c>
      <c r="ES140" s="66">
        <f t="shared" si="282"/>
        <v>-2.4153114853346772E-2</v>
      </c>
      <c r="ET140" s="66">
        <f t="shared" si="283"/>
        <v>-0.41659464460046081</v>
      </c>
      <c r="EU140" s="67">
        <f t="shared" si="284"/>
        <v>0.97613623735814947</v>
      </c>
      <c r="EV140" s="67">
        <f t="shared" si="285"/>
        <v>0.65928811178259794</v>
      </c>
      <c r="EW140" s="66">
        <f t="shared" si="178"/>
        <v>0.86359482537844745</v>
      </c>
      <c r="EX140" s="66">
        <f t="shared" si="286"/>
        <v>70.07962878086488</v>
      </c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</row>
    <row r="141" spans="19:166" x14ac:dyDescent="0.25">
      <c r="S141" s="50">
        <v>0.79</v>
      </c>
      <c r="T141" s="66">
        <f t="shared" si="179"/>
        <v>0.78506816154924186</v>
      </c>
      <c r="U141" s="66">
        <f t="shared" si="180"/>
        <v>0.21493183845075803</v>
      </c>
      <c r="V141" s="66">
        <f t="shared" si="181"/>
        <v>0.78506816154924186</v>
      </c>
      <c r="W141" s="66">
        <f t="shared" si="182"/>
        <v>0.21493183845075803</v>
      </c>
      <c r="X141" s="66">
        <f t="shared" si="183"/>
        <v>0.77109760729206234</v>
      </c>
      <c r="Y141" s="66">
        <f t="shared" si="184"/>
        <v>0.22890239270793766</v>
      </c>
      <c r="Z141" s="56">
        <f t="shared" si="162"/>
        <v>340.50020136111232</v>
      </c>
      <c r="AA141" s="66">
        <f t="shared" si="185"/>
        <v>1.5941171739752176</v>
      </c>
      <c r="AB141" s="66">
        <f t="shared" si="186"/>
        <v>0.80138831296641511</v>
      </c>
      <c r="AC141" s="66">
        <f t="shared" si="295"/>
        <v>-2.2044306057759436E-2</v>
      </c>
      <c r="AD141" s="66">
        <f t="shared" si="296"/>
        <v>-0.42911002257218805</v>
      </c>
      <c r="AE141" s="67">
        <f t="shared" si="187"/>
        <v>0.97819689404299492</v>
      </c>
      <c r="AF141" s="67">
        <f t="shared" si="188"/>
        <v>0.65108829083170827</v>
      </c>
      <c r="AG141" s="66">
        <f t="shared" si="163"/>
        <v>1184.7733222626659</v>
      </c>
      <c r="AH141" s="66">
        <f t="shared" si="189"/>
        <v>343.05994275237907</v>
      </c>
      <c r="AI141" s="66">
        <f t="shared" si="190"/>
        <v>1.5885801664840555</v>
      </c>
      <c r="AJ141" s="66">
        <f t="shared" si="191"/>
        <v>0.80271333910347642</v>
      </c>
      <c r="AK141" s="66">
        <f t="shared" si="287"/>
        <v>-2.1890455665959416E-2</v>
      </c>
      <c r="AL141" s="66">
        <f t="shared" si="288"/>
        <v>-0.42515256906222865</v>
      </c>
      <c r="AM141" s="67">
        <f t="shared" si="289"/>
        <v>0.97834740159592715</v>
      </c>
      <c r="AN141" s="67">
        <f t="shared" si="290"/>
        <v>0.65367004769543346</v>
      </c>
      <c r="AO141" s="66">
        <f t="shared" si="164"/>
        <v>1184.236909812266</v>
      </c>
      <c r="AP141" s="66">
        <f t="shared" si="192"/>
        <v>343.04541593704664</v>
      </c>
      <c r="AQ141" s="66">
        <f t="shared" si="193"/>
        <v>1.5886113025453255</v>
      </c>
      <c r="AR141" s="66">
        <f t="shared" si="194"/>
        <v>0.8027058690933585</v>
      </c>
      <c r="AS141" s="66">
        <f t="shared" si="291"/>
        <v>-2.1891323276792982E-2</v>
      </c>
      <c r="AT141" s="66">
        <f t="shared" si="292"/>
        <v>-0.42517483758892061</v>
      </c>
      <c r="AU141" s="67">
        <f t="shared" si="293"/>
        <v>0.97834655277149074</v>
      </c>
      <c r="AV141" s="67">
        <f t="shared" si="294"/>
        <v>0.65365549158860081</v>
      </c>
      <c r="AW141" s="66">
        <f t="shared" si="165"/>
        <v>1184.2399117835803</v>
      </c>
      <c r="AX141" s="66">
        <f t="shared" si="195"/>
        <v>343.04549724920088</v>
      </c>
      <c r="AY141" s="66">
        <f t="shared" si="196"/>
        <v>1.5886111282558171</v>
      </c>
      <c r="AZ141" s="66">
        <f t="shared" si="197"/>
        <v>0.80270591090743593</v>
      </c>
      <c r="BA141" s="66">
        <f t="shared" si="198"/>
        <v>-2.1891318420268452E-2</v>
      </c>
      <c r="BB141" s="66">
        <f t="shared" si="199"/>
        <v>-0.42517471293743925</v>
      </c>
      <c r="BC141" s="67">
        <f t="shared" si="200"/>
        <v>0.97834655752285482</v>
      </c>
      <c r="BD141" s="67">
        <f t="shared" si="201"/>
        <v>0.65365557306773114</v>
      </c>
      <c r="BE141" s="66">
        <f t="shared" si="166"/>
        <v>1184.2398949790695</v>
      </c>
      <c r="BF141" s="66">
        <f t="shared" si="202"/>
        <v>343.04549679403016</v>
      </c>
      <c r="BG141" s="66">
        <f t="shared" si="203"/>
        <v>1.588611129231458</v>
      </c>
      <c r="BH141" s="66">
        <f t="shared" si="204"/>
        <v>0.80270591067336838</v>
      </c>
      <c r="BI141" s="66">
        <f t="shared" si="205"/>
        <v>-2.1891318447454511E-2</v>
      </c>
      <c r="BJ141" s="66">
        <f t="shared" si="206"/>
        <v>-0.42517471363521553</v>
      </c>
      <c r="BK141" s="67">
        <f t="shared" si="207"/>
        <v>0.97834655749625743</v>
      </c>
      <c r="BL141" s="67">
        <f t="shared" si="208"/>
        <v>0.65365557261162577</v>
      </c>
      <c r="BM141" s="66">
        <f t="shared" si="167"/>
        <v>1184.2398950731381</v>
      </c>
      <c r="BN141" s="66">
        <f t="shared" si="209"/>
        <v>343.04549679657811</v>
      </c>
      <c r="BO141" s="66">
        <f t="shared" si="210"/>
        <v>1.5886111292259966</v>
      </c>
      <c r="BP141" s="66">
        <f t="shared" si="211"/>
        <v>0.80270591067467867</v>
      </c>
      <c r="BQ141" s="66">
        <f t="shared" si="212"/>
        <v>-2.1891318447302535E-2</v>
      </c>
      <c r="BR141" s="66">
        <f t="shared" si="213"/>
        <v>-0.42517471363130899</v>
      </c>
      <c r="BS141" s="67">
        <f t="shared" si="214"/>
        <v>0.97834655749640609</v>
      </c>
      <c r="BT141" s="67">
        <f t="shared" si="215"/>
        <v>0.65365557261417939</v>
      </c>
      <c r="BU141" s="66">
        <f t="shared" si="168"/>
        <v>1184.2398950726115</v>
      </c>
      <c r="BV141" s="66">
        <f t="shared" si="216"/>
        <v>343.04549679656378</v>
      </c>
      <c r="BW141" s="66">
        <f t="shared" si="217"/>
        <v>1.5886111292260272</v>
      </c>
      <c r="BX141" s="66">
        <f t="shared" si="218"/>
        <v>0.80270591067467123</v>
      </c>
      <c r="BY141" s="66">
        <f t="shared" si="219"/>
        <v>-2.1891318447303534E-2</v>
      </c>
      <c r="BZ141" s="66">
        <f t="shared" si="220"/>
        <v>-0.42517471363133053</v>
      </c>
      <c r="CA141" s="67">
        <f t="shared" si="221"/>
        <v>0.97834655749640509</v>
      </c>
      <c r="CB141" s="67">
        <f t="shared" si="222"/>
        <v>0.65365557261416529</v>
      </c>
      <c r="CC141" s="66">
        <f t="shared" si="169"/>
        <v>1184.2398950726147</v>
      </c>
      <c r="CD141" s="66">
        <f t="shared" si="223"/>
        <v>343.0454967965639</v>
      </c>
      <c r="CE141" s="66">
        <f t="shared" si="224"/>
        <v>1.588611129226027</v>
      </c>
      <c r="CF141" s="66">
        <f t="shared" si="225"/>
        <v>0.80270591067467134</v>
      </c>
      <c r="CG141" s="66">
        <f t="shared" si="226"/>
        <v>-2.1891318447303368E-2</v>
      </c>
      <c r="CH141" s="66">
        <f t="shared" si="227"/>
        <v>-0.42517471363133119</v>
      </c>
      <c r="CI141" s="67">
        <f t="shared" si="228"/>
        <v>0.97834655749640531</v>
      </c>
      <c r="CJ141" s="67">
        <f t="shared" si="229"/>
        <v>0.65365557261416485</v>
      </c>
      <c r="CK141" s="66">
        <f t="shared" si="170"/>
        <v>1184.2398950726144</v>
      </c>
      <c r="CL141" s="66">
        <f t="shared" si="230"/>
        <v>343.0454967965639</v>
      </c>
      <c r="CM141" s="66">
        <f t="shared" si="231"/>
        <v>1.588611129226027</v>
      </c>
      <c r="CN141" s="66">
        <f t="shared" si="232"/>
        <v>0.80270591067467134</v>
      </c>
      <c r="CO141" s="66">
        <f t="shared" si="233"/>
        <v>-2.1891318447303368E-2</v>
      </c>
      <c r="CP141" s="66">
        <f t="shared" si="234"/>
        <v>-0.42517471363133119</v>
      </c>
      <c r="CQ141" s="67">
        <f t="shared" si="235"/>
        <v>0.97834655749640531</v>
      </c>
      <c r="CR141" s="67">
        <f t="shared" si="236"/>
        <v>0.65365557261416485</v>
      </c>
      <c r="CS141" s="66">
        <f t="shared" si="171"/>
        <v>1184.2398950726144</v>
      </c>
      <c r="CT141" s="66">
        <f t="shared" si="237"/>
        <v>343.0454967965639</v>
      </c>
      <c r="CU141" s="66">
        <f t="shared" si="238"/>
        <v>1.588611129226027</v>
      </c>
      <c r="CV141" s="66">
        <f t="shared" si="239"/>
        <v>0.80270591067467134</v>
      </c>
      <c r="CW141" s="66">
        <f t="shared" si="240"/>
        <v>-2.1891318447303368E-2</v>
      </c>
      <c r="CX141" s="66">
        <f t="shared" si="241"/>
        <v>-0.42517471363133119</v>
      </c>
      <c r="CY141" s="67">
        <f t="shared" si="242"/>
        <v>0.97834655749640531</v>
      </c>
      <c r="CZ141" s="67">
        <f t="shared" si="243"/>
        <v>0.65365557261416485</v>
      </c>
      <c r="DA141" s="66">
        <f t="shared" si="172"/>
        <v>1184.2398950726144</v>
      </c>
      <c r="DB141" s="66">
        <f t="shared" si="244"/>
        <v>343.0454967965639</v>
      </c>
      <c r="DC141" s="66">
        <f t="shared" si="245"/>
        <v>1.588611129226027</v>
      </c>
      <c r="DD141" s="66">
        <f t="shared" si="246"/>
        <v>0.80270591067467134</v>
      </c>
      <c r="DE141" s="66">
        <f t="shared" si="247"/>
        <v>-2.1891318447303368E-2</v>
      </c>
      <c r="DF141" s="66">
        <f t="shared" si="248"/>
        <v>-0.42517471363133119</v>
      </c>
      <c r="DG141" s="67">
        <f t="shared" si="249"/>
        <v>0.97834655749640531</v>
      </c>
      <c r="DH141" s="67">
        <f t="shared" si="250"/>
        <v>0.65365557261416485</v>
      </c>
      <c r="DI141" s="66">
        <f t="shared" si="173"/>
        <v>1184.2398950726144</v>
      </c>
      <c r="DJ141" s="66">
        <f t="shared" si="251"/>
        <v>343.0454967965639</v>
      </c>
      <c r="DK141" s="66">
        <f t="shared" si="252"/>
        <v>1.588611129226027</v>
      </c>
      <c r="DL141" s="66">
        <f t="shared" si="253"/>
        <v>0.80270591067467134</v>
      </c>
      <c r="DM141" s="66">
        <f t="shared" si="254"/>
        <v>-2.1891318447303368E-2</v>
      </c>
      <c r="DN141" s="66">
        <f t="shared" si="255"/>
        <v>-0.42517471363133119</v>
      </c>
      <c r="DO141" s="67">
        <f t="shared" si="256"/>
        <v>0.97834655749640531</v>
      </c>
      <c r="DP141" s="67">
        <f t="shared" si="257"/>
        <v>0.65365557261416485</v>
      </c>
      <c r="DQ141" s="66">
        <f t="shared" si="174"/>
        <v>1184.2398950726144</v>
      </c>
      <c r="DR141" s="66">
        <f t="shared" si="258"/>
        <v>343.0454967965639</v>
      </c>
      <c r="DS141" s="66">
        <f t="shared" si="259"/>
        <v>1.588611129226027</v>
      </c>
      <c r="DT141" s="66">
        <f t="shared" si="260"/>
        <v>0.80270591067467134</v>
      </c>
      <c r="DU141" s="66">
        <f t="shared" si="261"/>
        <v>-2.1891318447303368E-2</v>
      </c>
      <c r="DV141" s="66">
        <f t="shared" si="262"/>
        <v>-0.42517471363133119</v>
      </c>
      <c r="DW141" s="67">
        <f t="shared" si="263"/>
        <v>0.97834655749640531</v>
      </c>
      <c r="DX141" s="67">
        <f t="shared" si="264"/>
        <v>0.65365557261416485</v>
      </c>
      <c r="DY141" s="66">
        <f t="shared" si="175"/>
        <v>1184.2398950726144</v>
      </c>
      <c r="DZ141" s="66">
        <f t="shared" si="265"/>
        <v>343.0454967965639</v>
      </c>
      <c r="EA141" s="66">
        <f t="shared" si="266"/>
        <v>1.588611129226027</v>
      </c>
      <c r="EB141" s="66">
        <f t="shared" si="267"/>
        <v>0.80270591067467134</v>
      </c>
      <c r="EC141" s="66">
        <f t="shared" si="268"/>
        <v>-2.1891318447303368E-2</v>
      </c>
      <c r="ED141" s="66">
        <f t="shared" si="269"/>
        <v>-0.42517471363133119</v>
      </c>
      <c r="EE141" s="67">
        <f t="shared" si="270"/>
        <v>0.97834655749640531</v>
      </c>
      <c r="EF141" s="67">
        <f t="shared" si="271"/>
        <v>0.65365557261416485</v>
      </c>
      <c r="EG141" s="66">
        <f t="shared" si="176"/>
        <v>1184.2398950726144</v>
      </c>
      <c r="EH141" s="66">
        <f t="shared" si="272"/>
        <v>343.0454967965639</v>
      </c>
      <c r="EI141" s="66">
        <f t="shared" si="273"/>
        <v>1.588611129226027</v>
      </c>
      <c r="EJ141" s="66">
        <f t="shared" si="274"/>
        <v>0.80270591067467134</v>
      </c>
      <c r="EK141" s="66">
        <f t="shared" si="275"/>
        <v>-2.1891318447303368E-2</v>
      </c>
      <c r="EL141" s="66">
        <f t="shared" si="276"/>
        <v>-0.42517471363133119</v>
      </c>
      <c r="EM141" s="67">
        <f t="shared" si="277"/>
        <v>0.97834655749640531</v>
      </c>
      <c r="EN141" s="67">
        <f t="shared" si="278"/>
        <v>0.65365557261416485</v>
      </c>
      <c r="EO141" s="66">
        <f t="shared" si="177"/>
        <v>1184.2398950726144</v>
      </c>
      <c r="EP141" s="66">
        <f t="shared" si="279"/>
        <v>343.0454967965639</v>
      </c>
      <c r="EQ141" s="66">
        <f t="shared" si="280"/>
        <v>1.588611129226027</v>
      </c>
      <c r="ER141" s="66">
        <f t="shared" si="281"/>
        <v>0.80270591067467134</v>
      </c>
      <c r="ES141" s="66">
        <f t="shared" si="282"/>
        <v>-2.1891318447303368E-2</v>
      </c>
      <c r="ET141" s="66">
        <f t="shared" si="283"/>
        <v>-0.42517471363133119</v>
      </c>
      <c r="EU141" s="67">
        <f t="shared" si="284"/>
        <v>0.97834655749640531</v>
      </c>
      <c r="EV141" s="67">
        <f t="shared" si="285"/>
        <v>0.65365557261416485</v>
      </c>
      <c r="EW141" s="66">
        <f t="shared" si="178"/>
        <v>0.87163223242839993</v>
      </c>
      <c r="EX141" s="66">
        <f t="shared" si="286"/>
        <v>69.895496796563918</v>
      </c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</row>
    <row r="142" spans="19:166" x14ac:dyDescent="0.25">
      <c r="S142" s="61">
        <v>0.8</v>
      </c>
      <c r="T142" s="61">
        <f t="shared" si="179"/>
        <v>0.79524214103653368</v>
      </c>
      <c r="U142" s="61">
        <f t="shared" si="180"/>
        <v>0.20475785896346643</v>
      </c>
      <c r="V142" s="61">
        <f t="shared" si="181"/>
        <v>0.79524214103653368</v>
      </c>
      <c r="W142" s="61">
        <f t="shared" si="182"/>
        <v>0.20475785896346643</v>
      </c>
      <c r="X142" s="61">
        <f t="shared" si="183"/>
        <v>0.78174904942965784</v>
      </c>
      <c r="Y142" s="61">
        <f t="shared" si="184"/>
        <v>0.21825095057034216</v>
      </c>
      <c r="Z142" s="64">
        <f t="shared" si="162"/>
        <v>340.44004333382469</v>
      </c>
      <c r="AA142" s="61">
        <f t="shared" si="185"/>
        <v>1.5942485376251221</v>
      </c>
      <c r="AB142" s="61">
        <f t="shared" si="186"/>
        <v>0.80135695961058817</v>
      </c>
      <c r="AC142" s="61">
        <f t="shared" si="295"/>
        <v>-1.9882293630277464E-2</v>
      </c>
      <c r="AD142" s="61">
        <f t="shared" si="296"/>
        <v>-0.4376019777818731</v>
      </c>
      <c r="AE142" s="65">
        <f t="shared" si="187"/>
        <v>0.98031405572468666</v>
      </c>
      <c r="AF142" s="65">
        <f t="shared" si="188"/>
        <v>0.64558268798038376</v>
      </c>
      <c r="AG142" s="61">
        <f t="shared" si="163"/>
        <v>1177.9182937219891</v>
      </c>
      <c r="AH142" s="61">
        <f t="shared" si="189"/>
        <v>342.87390574734036</v>
      </c>
      <c r="AI142" s="61">
        <f t="shared" si="190"/>
        <v>1.5889791546911942</v>
      </c>
      <c r="AJ142" s="61">
        <f t="shared" si="191"/>
        <v>0.80261763216401472</v>
      </c>
      <c r="AK142" s="61">
        <f t="shared" si="287"/>
        <v>-1.9750964517003575E-2</v>
      </c>
      <c r="AL142" s="61">
        <f t="shared" si="288"/>
        <v>-0.43377770288739143</v>
      </c>
      <c r="AM142" s="65">
        <f t="shared" si="289"/>
        <v>0.9804428079546279</v>
      </c>
      <c r="AN142" s="65">
        <f t="shared" si="290"/>
        <v>0.64805630051877305</v>
      </c>
      <c r="AO142" s="61">
        <f t="shared" si="164"/>
        <v>1177.4383053591084</v>
      </c>
      <c r="AP142" s="61">
        <f t="shared" si="192"/>
        <v>342.86084739690648</v>
      </c>
      <c r="AQ142" s="61">
        <f t="shared" si="193"/>
        <v>1.5890071805878772</v>
      </c>
      <c r="AR142" s="61">
        <f t="shared" si="194"/>
        <v>0.80261091080931868</v>
      </c>
      <c r="AS142" s="61">
        <f t="shared" si="291"/>
        <v>-1.9751664928520499E-2</v>
      </c>
      <c r="AT142" s="61">
        <f t="shared" si="292"/>
        <v>-0.43379805615359929</v>
      </c>
      <c r="AU142" s="65">
        <f t="shared" si="293"/>
        <v>0.98044212124143404</v>
      </c>
      <c r="AV142" s="65">
        <f t="shared" si="294"/>
        <v>0.64804311059060038</v>
      </c>
      <c r="AW142" s="61">
        <f t="shared" si="165"/>
        <v>1177.4408469203436</v>
      </c>
      <c r="AX142" s="61">
        <f t="shared" si="195"/>
        <v>342.86091655258508</v>
      </c>
      <c r="AY142" s="61">
        <f t="shared" si="196"/>
        <v>1.5890070321586904</v>
      </c>
      <c r="AZ142" s="61">
        <f t="shared" si="197"/>
        <v>0.80261094640612096</v>
      </c>
      <c r="BA142" s="61">
        <f t="shared" si="198"/>
        <v>-1.9751661219094552E-2</v>
      </c>
      <c r="BB142" s="61">
        <f t="shared" si="199"/>
        <v>-0.43379794836014512</v>
      </c>
      <c r="BC142" s="65">
        <f t="shared" si="200"/>
        <v>0.98044212487831151</v>
      </c>
      <c r="BD142" s="65">
        <f t="shared" si="201"/>
        <v>0.64804318044540954</v>
      </c>
      <c r="BE142" s="61">
        <f t="shared" si="166"/>
        <v>1177.4408334595491</v>
      </c>
      <c r="BF142" s="61">
        <f t="shared" si="202"/>
        <v>342.86091618631826</v>
      </c>
      <c r="BG142" s="61">
        <f t="shared" si="203"/>
        <v>1.5890070329448107</v>
      </c>
      <c r="BH142" s="61">
        <f t="shared" si="204"/>
        <v>0.80261094621759088</v>
      </c>
      <c r="BI142" s="61">
        <f t="shared" si="205"/>
        <v>-1.9751661238740739E-2</v>
      </c>
      <c r="BJ142" s="61">
        <f t="shared" si="206"/>
        <v>-0.43379794893104756</v>
      </c>
      <c r="BK142" s="65">
        <f t="shared" si="207"/>
        <v>0.98044212485904958</v>
      </c>
      <c r="BL142" s="65">
        <f t="shared" si="208"/>
        <v>0.64804318007544004</v>
      </c>
      <c r="BM142" s="61">
        <f t="shared" si="167"/>
        <v>1177.440833530841</v>
      </c>
      <c r="BN142" s="61">
        <f t="shared" si="209"/>
        <v>342.86091618825805</v>
      </c>
      <c r="BO142" s="61">
        <f t="shared" si="210"/>
        <v>1.5890070329406474</v>
      </c>
      <c r="BP142" s="61">
        <f t="shared" si="211"/>
        <v>0.80261094621858931</v>
      </c>
      <c r="BQ142" s="61">
        <f t="shared" si="212"/>
        <v>-1.9751661238636628E-2</v>
      </c>
      <c r="BR142" s="61">
        <f t="shared" si="213"/>
        <v>-0.43379794892802381</v>
      </c>
      <c r="BS142" s="65">
        <f t="shared" si="214"/>
        <v>0.98044212485915161</v>
      </c>
      <c r="BT142" s="65">
        <f t="shared" si="215"/>
        <v>0.64804318007739958</v>
      </c>
      <c r="BU142" s="61">
        <f t="shared" si="168"/>
        <v>1177.4408335304638</v>
      </c>
      <c r="BV142" s="61">
        <f t="shared" si="216"/>
        <v>342.86091618824781</v>
      </c>
      <c r="BW142" s="61">
        <f t="shared" si="217"/>
        <v>1.5890070329406694</v>
      </c>
      <c r="BX142" s="61">
        <f t="shared" si="218"/>
        <v>0.80261094621858409</v>
      </c>
      <c r="BY142" s="61">
        <f t="shared" si="219"/>
        <v>-1.9751661238637003E-2</v>
      </c>
      <c r="BZ142" s="61">
        <f t="shared" si="220"/>
        <v>-0.43379794892804024</v>
      </c>
      <c r="CA142" s="65">
        <f t="shared" si="221"/>
        <v>0.98044212485915128</v>
      </c>
      <c r="CB142" s="65">
        <f t="shared" si="222"/>
        <v>0.64804318007738893</v>
      </c>
      <c r="CC142" s="61">
        <f t="shared" si="169"/>
        <v>1177.4408335304654</v>
      </c>
      <c r="CD142" s="61">
        <f t="shared" si="223"/>
        <v>342.86091618824787</v>
      </c>
      <c r="CE142" s="61">
        <f t="shared" si="224"/>
        <v>1.5890070329406691</v>
      </c>
      <c r="CF142" s="61">
        <f t="shared" si="225"/>
        <v>0.80261094621858409</v>
      </c>
      <c r="CG142" s="61">
        <f t="shared" si="226"/>
        <v>-1.9751661238637003E-2</v>
      </c>
      <c r="CH142" s="61">
        <f t="shared" si="227"/>
        <v>-0.4337979489280398</v>
      </c>
      <c r="CI142" s="65">
        <f t="shared" si="228"/>
        <v>0.98044212485915128</v>
      </c>
      <c r="CJ142" s="65">
        <f t="shared" si="229"/>
        <v>0.64804318007738926</v>
      </c>
      <c r="CK142" s="61">
        <f t="shared" si="170"/>
        <v>1177.4408335304654</v>
      </c>
      <c r="CL142" s="61">
        <f t="shared" si="230"/>
        <v>342.86091618824787</v>
      </c>
      <c r="CM142" s="61">
        <f t="shared" si="231"/>
        <v>1.5890070329406691</v>
      </c>
      <c r="CN142" s="61">
        <f t="shared" si="232"/>
        <v>0.80261094621858409</v>
      </c>
      <c r="CO142" s="61">
        <f t="shared" si="233"/>
        <v>-1.9751661238637003E-2</v>
      </c>
      <c r="CP142" s="61">
        <f t="shared" si="234"/>
        <v>-0.4337979489280398</v>
      </c>
      <c r="CQ142" s="65">
        <f t="shared" si="235"/>
        <v>0.98044212485915128</v>
      </c>
      <c r="CR142" s="65">
        <f t="shared" si="236"/>
        <v>0.64804318007738926</v>
      </c>
      <c r="CS142" s="61">
        <f t="shared" si="171"/>
        <v>1177.4408335304654</v>
      </c>
      <c r="CT142" s="61">
        <f t="shared" si="237"/>
        <v>342.86091618824787</v>
      </c>
      <c r="CU142" s="61">
        <f t="shared" si="238"/>
        <v>1.5890070329406691</v>
      </c>
      <c r="CV142" s="61">
        <f t="shared" si="239"/>
        <v>0.80261094621858409</v>
      </c>
      <c r="CW142" s="61">
        <f t="shared" si="240"/>
        <v>-1.9751661238637003E-2</v>
      </c>
      <c r="CX142" s="61">
        <f t="shared" si="241"/>
        <v>-0.4337979489280398</v>
      </c>
      <c r="CY142" s="65">
        <f t="shared" si="242"/>
        <v>0.98044212485915128</v>
      </c>
      <c r="CZ142" s="65">
        <f t="shared" si="243"/>
        <v>0.64804318007738926</v>
      </c>
      <c r="DA142" s="61">
        <f t="shared" si="172"/>
        <v>1177.4408335304654</v>
      </c>
      <c r="DB142" s="61">
        <f t="shared" si="244"/>
        <v>342.86091618824787</v>
      </c>
      <c r="DC142" s="61">
        <f t="shared" si="245"/>
        <v>1.5890070329406691</v>
      </c>
      <c r="DD142" s="61">
        <f t="shared" si="246"/>
        <v>0.80261094621858409</v>
      </c>
      <c r="DE142" s="61">
        <f t="shared" si="247"/>
        <v>-1.9751661238637003E-2</v>
      </c>
      <c r="DF142" s="61">
        <f t="shared" si="248"/>
        <v>-0.4337979489280398</v>
      </c>
      <c r="DG142" s="65">
        <f t="shared" si="249"/>
        <v>0.98044212485915128</v>
      </c>
      <c r="DH142" s="65">
        <f t="shared" si="250"/>
        <v>0.64804318007738926</v>
      </c>
      <c r="DI142" s="61">
        <f t="shared" si="173"/>
        <v>1177.4408335304654</v>
      </c>
      <c r="DJ142" s="61">
        <f t="shared" si="251"/>
        <v>342.86091618824787</v>
      </c>
      <c r="DK142" s="61">
        <f t="shared" si="252"/>
        <v>1.5890070329406691</v>
      </c>
      <c r="DL142" s="61">
        <f t="shared" si="253"/>
        <v>0.80261094621858409</v>
      </c>
      <c r="DM142" s="61">
        <f t="shared" si="254"/>
        <v>-1.9751661238637003E-2</v>
      </c>
      <c r="DN142" s="61">
        <f t="shared" si="255"/>
        <v>-0.4337979489280398</v>
      </c>
      <c r="DO142" s="65">
        <f t="shared" si="256"/>
        <v>0.98044212485915128</v>
      </c>
      <c r="DP142" s="65">
        <f t="shared" si="257"/>
        <v>0.64804318007738926</v>
      </c>
      <c r="DQ142" s="61">
        <f t="shared" si="174"/>
        <v>1177.4408335304654</v>
      </c>
      <c r="DR142" s="61">
        <f t="shared" si="258"/>
        <v>342.86091618824787</v>
      </c>
      <c r="DS142" s="61">
        <f t="shared" si="259"/>
        <v>1.5890070329406691</v>
      </c>
      <c r="DT142" s="61">
        <f t="shared" si="260"/>
        <v>0.80261094621858409</v>
      </c>
      <c r="DU142" s="61">
        <f t="shared" si="261"/>
        <v>-1.9751661238637003E-2</v>
      </c>
      <c r="DV142" s="61">
        <f t="shared" si="262"/>
        <v>-0.4337979489280398</v>
      </c>
      <c r="DW142" s="65">
        <f t="shared" si="263"/>
        <v>0.98044212485915128</v>
      </c>
      <c r="DX142" s="65">
        <f t="shared" si="264"/>
        <v>0.64804318007738926</v>
      </c>
      <c r="DY142" s="61">
        <f t="shared" si="175"/>
        <v>1177.4408335304654</v>
      </c>
      <c r="DZ142" s="61">
        <f t="shared" si="265"/>
        <v>342.86091618824787</v>
      </c>
      <c r="EA142" s="61">
        <f t="shared" si="266"/>
        <v>1.5890070329406691</v>
      </c>
      <c r="EB142" s="61">
        <f t="shared" si="267"/>
        <v>0.80261094621858409</v>
      </c>
      <c r="EC142" s="61">
        <f t="shared" si="268"/>
        <v>-1.9751661238637003E-2</v>
      </c>
      <c r="ED142" s="61">
        <f t="shared" si="269"/>
        <v>-0.4337979489280398</v>
      </c>
      <c r="EE142" s="65">
        <f t="shared" si="270"/>
        <v>0.98044212485915128</v>
      </c>
      <c r="EF142" s="65">
        <f t="shared" si="271"/>
        <v>0.64804318007738926</v>
      </c>
      <c r="EG142" s="61">
        <f t="shared" si="176"/>
        <v>1177.4408335304654</v>
      </c>
      <c r="EH142" s="61">
        <f t="shared" si="272"/>
        <v>342.86091618824787</v>
      </c>
      <c r="EI142" s="61">
        <f t="shared" si="273"/>
        <v>1.5890070329406691</v>
      </c>
      <c r="EJ142" s="61">
        <f t="shared" si="274"/>
        <v>0.80261094621858409</v>
      </c>
      <c r="EK142" s="61">
        <f t="shared" si="275"/>
        <v>-1.9751661238637003E-2</v>
      </c>
      <c r="EL142" s="61">
        <f t="shared" si="276"/>
        <v>-0.4337979489280398</v>
      </c>
      <c r="EM142" s="65">
        <f t="shared" si="277"/>
        <v>0.98044212485915128</v>
      </c>
      <c r="EN142" s="65">
        <f t="shared" si="278"/>
        <v>0.64804318007738926</v>
      </c>
      <c r="EO142" s="61">
        <f t="shared" si="177"/>
        <v>1177.4408335304654</v>
      </c>
      <c r="EP142" s="61">
        <f t="shared" si="279"/>
        <v>342.86091618824787</v>
      </c>
      <c r="EQ142" s="61">
        <f t="shared" si="280"/>
        <v>1.5890070329406691</v>
      </c>
      <c r="ER142" s="61">
        <f t="shared" si="281"/>
        <v>0.80261094621858409</v>
      </c>
      <c r="ES142" s="61">
        <f t="shared" si="282"/>
        <v>-1.9751661238637003E-2</v>
      </c>
      <c r="ET142" s="61">
        <f t="shared" si="283"/>
        <v>-0.4337979489280398</v>
      </c>
      <c r="EU142" s="65">
        <f t="shared" si="284"/>
        <v>0.98044212485915128</v>
      </c>
      <c r="EV142" s="65">
        <f t="shared" si="285"/>
        <v>0.64804318007738926</v>
      </c>
      <c r="EW142" s="61">
        <f t="shared" si="178"/>
        <v>0.87947768426859352</v>
      </c>
      <c r="EX142" s="61">
        <f t="shared" si="286"/>
        <v>69.710916188247893</v>
      </c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</row>
    <row r="143" spans="19:166" x14ac:dyDescent="0.25">
      <c r="S143" s="50">
        <v>0.81</v>
      </c>
      <c r="T143" s="66">
        <f t="shared" si="179"/>
        <v>0.80542217311859943</v>
      </c>
      <c r="U143" s="66">
        <f t="shared" si="180"/>
        <v>0.19457782688140055</v>
      </c>
      <c r="V143" s="66">
        <f t="shared" si="181"/>
        <v>0.80542217311859943</v>
      </c>
      <c r="W143" s="66">
        <f t="shared" si="182"/>
        <v>0.19457782688140055</v>
      </c>
      <c r="X143" s="66">
        <f t="shared" si="183"/>
        <v>0.79242481918538266</v>
      </c>
      <c r="Y143" s="66">
        <f t="shared" si="184"/>
        <v>0.2075751808146174</v>
      </c>
      <c r="Z143" s="56">
        <f t="shared" si="162"/>
        <v>340.37988530653706</v>
      </c>
      <c r="AA143" s="66">
        <f t="shared" si="185"/>
        <v>1.5943799585396954</v>
      </c>
      <c r="AB143" s="66">
        <f t="shared" si="186"/>
        <v>0.80132559639942136</v>
      </c>
      <c r="AC143" s="66">
        <f t="shared" si="295"/>
        <v>-1.7843006433987604E-2</v>
      </c>
      <c r="AD143" s="66">
        <f t="shared" si="296"/>
        <v>-0.44612898338843537</v>
      </c>
      <c r="AE143" s="67">
        <f t="shared" si="187"/>
        <v>0.98231523742545401</v>
      </c>
      <c r="AF143" s="67">
        <f t="shared" si="188"/>
        <v>0.64010120431455364</v>
      </c>
      <c r="AG143" s="66">
        <f t="shared" si="163"/>
        <v>1171.0856877037304</v>
      </c>
      <c r="AH143" s="66">
        <f t="shared" si="189"/>
        <v>342.68762286482183</v>
      </c>
      <c r="AI143" s="66">
        <f t="shared" si="190"/>
        <v>1.589379204858888</v>
      </c>
      <c r="AJ143" s="66">
        <f t="shared" si="191"/>
        <v>0.80252170606479545</v>
      </c>
      <c r="AK143" s="66">
        <f t="shared" si="287"/>
        <v>-1.7731769935439887E-2</v>
      </c>
      <c r="AL143" s="66">
        <f t="shared" si="288"/>
        <v>-0.44244474917485244</v>
      </c>
      <c r="AM143" s="67">
        <f t="shared" si="289"/>
        <v>0.98242451281052823</v>
      </c>
      <c r="AN143" s="67">
        <f t="shared" si="290"/>
        <v>0.64246383664462925</v>
      </c>
      <c r="AO143" s="66">
        <f t="shared" si="164"/>
        <v>1170.6586871170509</v>
      </c>
      <c r="AP143" s="66">
        <f t="shared" si="192"/>
        <v>342.67595267512587</v>
      </c>
      <c r="AQ143" s="66">
        <f t="shared" si="193"/>
        <v>1.5894042849042203</v>
      </c>
      <c r="AR143" s="66">
        <f t="shared" si="194"/>
        <v>0.80251569342793783</v>
      </c>
      <c r="AS143" s="66">
        <f t="shared" si="291"/>
        <v>-1.7732329287969154E-2</v>
      </c>
      <c r="AT143" s="66">
        <f t="shared" si="292"/>
        <v>-0.44246323854555925</v>
      </c>
      <c r="AU143" s="67">
        <f t="shared" si="293"/>
        <v>0.98242396328904591</v>
      </c>
      <c r="AV143" s="67">
        <f t="shared" si="294"/>
        <v>0.64245195800240251</v>
      </c>
      <c r="AW143" s="66">
        <f t="shared" si="165"/>
        <v>1170.6608198497215</v>
      </c>
      <c r="AX143" s="66">
        <f t="shared" si="195"/>
        <v>342.67601097239657</v>
      </c>
      <c r="AY143" s="66">
        <f t="shared" si="196"/>
        <v>1.589404159614122</v>
      </c>
      <c r="AZ143" s="66">
        <f t="shared" si="197"/>
        <v>0.80251572346437239</v>
      </c>
      <c r="BA143" s="66">
        <f t="shared" si="198"/>
        <v>-1.7732326493699699E-2</v>
      </c>
      <c r="BB143" s="66">
        <f t="shared" si="199"/>
        <v>-0.44246314618019456</v>
      </c>
      <c r="BC143" s="67">
        <f t="shared" si="200"/>
        <v>0.98242396603420312</v>
      </c>
      <c r="BD143" s="67">
        <f t="shared" si="201"/>
        <v>0.64245201734271462</v>
      </c>
      <c r="BE143" s="66">
        <f t="shared" si="166"/>
        <v>1170.6608091952023</v>
      </c>
      <c r="BF143" s="66">
        <f t="shared" si="202"/>
        <v>342.67601068116045</v>
      </c>
      <c r="BG143" s="66">
        <f t="shared" si="203"/>
        <v>1.5894041602400346</v>
      </c>
      <c r="BH143" s="66">
        <f t="shared" si="204"/>
        <v>0.8025157233143192</v>
      </c>
      <c r="BI143" s="66">
        <f t="shared" si="205"/>
        <v>-1.7732326507659157E-2</v>
      </c>
      <c r="BJ143" s="66">
        <f t="shared" si="206"/>
        <v>-0.44246314664162489</v>
      </c>
      <c r="BK143" s="67">
        <f t="shared" si="207"/>
        <v>0.98242396602048909</v>
      </c>
      <c r="BL143" s="67">
        <f t="shared" si="208"/>
        <v>0.64245201704626775</v>
      </c>
      <c r="BM143" s="66">
        <f t="shared" si="167"/>
        <v>1170.6608092484289</v>
      </c>
      <c r="BN143" s="66">
        <f t="shared" si="209"/>
        <v>342.67601068261536</v>
      </c>
      <c r="BO143" s="66">
        <f t="shared" si="210"/>
        <v>1.5894041602369076</v>
      </c>
      <c r="BP143" s="66">
        <f t="shared" si="211"/>
        <v>0.80251572331506882</v>
      </c>
      <c r="BQ143" s="66">
        <f t="shared" si="212"/>
        <v>-1.7732326507589505E-2</v>
      </c>
      <c r="BR143" s="66">
        <f t="shared" si="213"/>
        <v>-0.44246314663931929</v>
      </c>
      <c r="BS143" s="67">
        <f t="shared" si="214"/>
        <v>0.98242396602055748</v>
      </c>
      <c r="BT143" s="67">
        <f t="shared" si="215"/>
        <v>0.64245201704774901</v>
      </c>
      <c r="BU143" s="66">
        <f t="shared" si="168"/>
        <v>1170.6608092481631</v>
      </c>
      <c r="BV143" s="66">
        <f t="shared" si="216"/>
        <v>342.67601068260808</v>
      </c>
      <c r="BW143" s="66">
        <f t="shared" si="217"/>
        <v>1.5894041602369233</v>
      </c>
      <c r="BX143" s="66">
        <f t="shared" si="218"/>
        <v>0.80251572331506504</v>
      </c>
      <c r="BY143" s="66">
        <f t="shared" si="219"/>
        <v>-1.7732326507589782E-2</v>
      </c>
      <c r="BZ143" s="66">
        <f t="shared" si="220"/>
        <v>-0.44246314663933078</v>
      </c>
      <c r="CA143" s="67">
        <f t="shared" si="221"/>
        <v>0.98242396602055715</v>
      </c>
      <c r="CB143" s="67">
        <f t="shared" si="222"/>
        <v>0.64245201704774157</v>
      </c>
      <c r="CC143" s="66">
        <f t="shared" si="169"/>
        <v>1170.6608092481645</v>
      </c>
      <c r="CD143" s="66">
        <f t="shared" si="223"/>
        <v>342.67601068260808</v>
      </c>
      <c r="CE143" s="66">
        <f t="shared" si="224"/>
        <v>1.5894041602369233</v>
      </c>
      <c r="CF143" s="66">
        <f t="shared" si="225"/>
        <v>0.80251572331506504</v>
      </c>
      <c r="CG143" s="66">
        <f t="shared" si="226"/>
        <v>-1.7732326507589782E-2</v>
      </c>
      <c r="CH143" s="66">
        <f t="shared" si="227"/>
        <v>-0.44246314663933078</v>
      </c>
      <c r="CI143" s="67">
        <f t="shared" si="228"/>
        <v>0.98242396602055715</v>
      </c>
      <c r="CJ143" s="67">
        <f t="shared" si="229"/>
        <v>0.64245201704774157</v>
      </c>
      <c r="CK143" s="66">
        <f t="shared" si="170"/>
        <v>1170.6608092481645</v>
      </c>
      <c r="CL143" s="66">
        <f t="shared" si="230"/>
        <v>342.67601068260808</v>
      </c>
      <c r="CM143" s="66">
        <f t="shared" si="231"/>
        <v>1.5894041602369233</v>
      </c>
      <c r="CN143" s="66">
        <f t="shared" si="232"/>
        <v>0.80251572331506504</v>
      </c>
      <c r="CO143" s="66">
        <f t="shared" si="233"/>
        <v>-1.7732326507589782E-2</v>
      </c>
      <c r="CP143" s="66">
        <f t="shared" si="234"/>
        <v>-0.44246314663933078</v>
      </c>
      <c r="CQ143" s="67">
        <f t="shared" si="235"/>
        <v>0.98242396602055715</v>
      </c>
      <c r="CR143" s="67">
        <f t="shared" si="236"/>
        <v>0.64245201704774157</v>
      </c>
      <c r="CS143" s="66">
        <f t="shared" si="171"/>
        <v>1170.6608092481645</v>
      </c>
      <c r="CT143" s="66">
        <f t="shared" si="237"/>
        <v>342.67601068260808</v>
      </c>
      <c r="CU143" s="66">
        <f t="shared" si="238"/>
        <v>1.5894041602369233</v>
      </c>
      <c r="CV143" s="66">
        <f t="shared" si="239"/>
        <v>0.80251572331506504</v>
      </c>
      <c r="CW143" s="66">
        <f t="shared" si="240"/>
        <v>-1.7732326507589782E-2</v>
      </c>
      <c r="CX143" s="66">
        <f t="shared" si="241"/>
        <v>-0.44246314663933078</v>
      </c>
      <c r="CY143" s="67">
        <f t="shared" si="242"/>
        <v>0.98242396602055715</v>
      </c>
      <c r="CZ143" s="67">
        <f t="shared" si="243"/>
        <v>0.64245201704774157</v>
      </c>
      <c r="DA143" s="66">
        <f t="shared" si="172"/>
        <v>1170.6608092481645</v>
      </c>
      <c r="DB143" s="66">
        <f t="shared" si="244"/>
        <v>342.67601068260808</v>
      </c>
      <c r="DC143" s="66">
        <f t="shared" si="245"/>
        <v>1.5894041602369233</v>
      </c>
      <c r="DD143" s="66">
        <f t="shared" si="246"/>
        <v>0.80251572331506504</v>
      </c>
      <c r="DE143" s="66">
        <f t="shared" si="247"/>
        <v>-1.7732326507589782E-2</v>
      </c>
      <c r="DF143" s="66">
        <f t="shared" si="248"/>
        <v>-0.44246314663933078</v>
      </c>
      <c r="DG143" s="67">
        <f t="shared" si="249"/>
        <v>0.98242396602055715</v>
      </c>
      <c r="DH143" s="67">
        <f t="shared" si="250"/>
        <v>0.64245201704774157</v>
      </c>
      <c r="DI143" s="66">
        <f t="shared" si="173"/>
        <v>1170.6608092481645</v>
      </c>
      <c r="DJ143" s="66">
        <f t="shared" si="251"/>
        <v>342.67601068260808</v>
      </c>
      <c r="DK143" s="66">
        <f t="shared" si="252"/>
        <v>1.5894041602369233</v>
      </c>
      <c r="DL143" s="66">
        <f t="shared" si="253"/>
        <v>0.80251572331506504</v>
      </c>
      <c r="DM143" s="66">
        <f t="shared" si="254"/>
        <v>-1.7732326507589782E-2</v>
      </c>
      <c r="DN143" s="66">
        <f t="shared" si="255"/>
        <v>-0.44246314663933078</v>
      </c>
      <c r="DO143" s="67">
        <f t="shared" si="256"/>
        <v>0.98242396602055715</v>
      </c>
      <c r="DP143" s="67">
        <f t="shared" si="257"/>
        <v>0.64245201704774157</v>
      </c>
      <c r="DQ143" s="66">
        <f t="shared" si="174"/>
        <v>1170.6608092481645</v>
      </c>
      <c r="DR143" s="66">
        <f t="shared" si="258"/>
        <v>342.67601068260808</v>
      </c>
      <c r="DS143" s="66">
        <f t="shared" si="259"/>
        <v>1.5894041602369233</v>
      </c>
      <c r="DT143" s="66">
        <f t="shared" si="260"/>
        <v>0.80251572331506504</v>
      </c>
      <c r="DU143" s="66">
        <f t="shared" si="261"/>
        <v>-1.7732326507589782E-2</v>
      </c>
      <c r="DV143" s="66">
        <f t="shared" si="262"/>
        <v>-0.44246314663933078</v>
      </c>
      <c r="DW143" s="67">
        <f t="shared" si="263"/>
        <v>0.98242396602055715</v>
      </c>
      <c r="DX143" s="67">
        <f t="shared" si="264"/>
        <v>0.64245201704774157</v>
      </c>
      <c r="DY143" s="66">
        <f t="shared" si="175"/>
        <v>1170.6608092481645</v>
      </c>
      <c r="DZ143" s="66">
        <f t="shared" si="265"/>
        <v>342.67601068260808</v>
      </c>
      <c r="EA143" s="66">
        <f t="shared" si="266"/>
        <v>1.5894041602369233</v>
      </c>
      <c r="EB143" s="66">
        <f t="shared" si="267"/>
        <v>0.80251572331506504</v>
      </c>
      <c r="EC143" s="66">
        <f t="shared" si="268"/>
        <v>-1.7732326507589782E-2</v>
      </c>
      <c r="ED143" s="66">
        <f t="shared" si="269"/>
        <v>-0.44246314663933078</v>
      </c>
      <c r="EE143" s="67">
        <f t="shared" si="270"/>
        <v>0.98242396602055715</v>
      </c>
      <c r="EF143" s="67">
        <f t="shared" si="271"/>
        <v>0.64245201704774157</v>
      </c>
      <c r="EG143" s="66">
        <f t="shared" si="176"/>
        <v>1170.6608092481645</v>
      </c>
      <c r="EH143" s="66">
        <f t="shared" si="272"/>
        <v>342.67601068260808</v>
      </c>
      <c r="EI143" s="66">
        <f t="shared" si="273"/>
        <v>1.5894041602369233</v>
      </c>
      <c r="EJ143" s="66">
        <f t="shared" si="274"/>
        <v>0.80251572331506504</v>
      </c>
      <c r="EK143" s="66">
        <f t="shared" si="275"/>
        <v>-1.7732326507589782E-2</v>
      </c>
      <c r="EL143" s="66">
        <f t="shared" si="276"/>
        <v>-0.44246314663933078</v>
      </c>
      <c r="EM143" s="67">
        <f t="shared" si="277"/>
        <v>0.98242396602055715</v>
      </c>
      <c r="EN143" s="67">
        <f t="shared" si="278"/>
        <v>0.64245201704774157</v>
      </c>
      <c r="EO143" s="66">
        <f t="shared" si="177"/>
        <v>1170.6608092481645</v>
      </c>
      <c r="EP143" s="66">
        <f t="shared" si="279"/>
        <v>342.67601068260808</v>
      </c>
      <c r="EQ143" s="66">
        <f t="shared" si="280"/>
        <v>1.5894041602369233</v>
      </c>
      <c r="ER143" s="66">
        <f t="shared" si="281"/>
        <v>0.80251572331506504</v>
      </c>
      <c r="ES143" s="66">
        <f t="shared" si="282"/>
        <v>-1.7732326507589782E-2</v>
      </c>
      <c r="ET143" s="66">
        <f t="shared" si="283"/>
        <v>-0.44246314663933078</v>
      </c>
      <c r="EU143" s="67">
        <f t="shared" si="284"/>
        <v>0.98242396602055715</v>
      </c>
      <c r="EV143" s="67">
        <f t="shared" si="285"/>
        <v>0.64245201704774157</v>
      </c>
      <c r="EW143" s="66">
        <f t="shared" si="178"/>
        <v>0.88713319177406325</v>
      </c>
      <c r="EX143" s="66">
        <f t="shared" si="286"/>
        <v>69.526010682608103</v>
      </c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</row>
    <row r="144" spans="19:166" x14ac:dyDescent="0.25">
      <c r="S144" s="50">
        <v>0.82</v>
      </c>
      <c r="T144" s="66">
        <f t="shared" si="179"/>
        <v>0.81560826319816371</v>
      </c>
      <c r="U144" s="66">
        <f t="shared" si="180"/>
        <v>0.18439173680183635</v>
      </c>
      <c r="V144" s="66">
        <f t="shared" si="181"/>
        <v>0.81560826319816371</v>
      </c>
      <c r="W144" s="66">
        <f t="shared" si="182"/>
        <v>0.18439173680183635</v>
      </c>
      <c r="X144" s="66">
        <f t="shared" si="183"/>
        <v>0.80312499999999998</v>
      </c>
      <c r="Y144" s="66">
        <f t="shared" si="184"/>
        <v>0.19687500000000008</v>
      </c>
      <c r="Z144" s="56">
        <f t="shared" si="162"/>
        <v>340.31972727924943</v>
      </c>
      <c r="AA144" s="66">
        <f t="shared" si="185"/>
        <v>1.5945114367559436</v>
      </c>
      <c r="AB144" s="66">
        <f t="shared" si="186"/>
        <v>0.80129422332829114</v>
      </c>
      <c r="AC144" s="66">
        <f t="shared" si="295"/>
        <v>-1.592450038109873E-2</v>
      </c>
      <c r="AD144" s="66">
        <f t="shared" si="296"/>
        <v>-0.45469002429609728</v>
      </c>
      <c r="AE144" s="67">
        <f t="shared" si="187"/>
        <v>0.98420162409782774</v>
      </c>
      <c r="AF144" s="67">
        <f t="shared" si="188"/>
        <v>0.63464466188727875</v>
      </c>
      <c r="AG144" s="66">
        <f t="shared" si="163"/>
        <v>1164.2799398876627</v>
      </c>
      <c r="AH144" s="66">
        <f t="shared" si="189"/>
        <v>342.50121524683999</v>
      </c>
      <c r="AI144" s="66">
        <f t="shared" si="190"/>
        <v>1.5897800594893174</v>
      </c>
      <c r="AJ144" s="66">
        <f t="shared" si="191"/>
        <v>0.80242562277698248</v>
      </c>
      <c r="AK144" s="66">
        <f t="shared" si="287"/>
        <v>-1.5831087315499426E-2</v>
      </c>
      <c r="AL144" s="66">
        <f t="shared" si="288"/>
        <v>-0.45115250479959679</v>
      </c>
      <c r="AM144" s="67">
        <f t="shared" si="289"/>
        <v>0.98429356568290838</v>
      </c>
      <c r="AN144" s="67">
        <f t="shared" si="290"/>
        <v>0.63689370542434998</v>
      </c>
      <c r="AO144" s="66">
        <f t="shared" si="164"/>
        <v>1163.9024826089981</v>
      </c>
      <c r="AP144" s="66">
        <f t="shared" si="192"/>
        <v>342.49085157647124</v>
      </c>
      <c r="AQ144" s="66">
        <f t="shared" si="193"/>
        <v>1.5898023615034702</v>
      </c>
      <c r="AR144" s="66">
        <f t="shared" si="194"/>
        <v>0.80242027812062378</v>
      </c>
      <c r="AS144" s="66">
        <f t="shared" si="291"/>
        <v>-1.5831528744426837E-2</v>
      </c>
      <c r="AT144" s="66">
        <f t="shared" si="292"/>
        <v>-0.45116919005446671</v>
      </c>
      <c r="AU144" s="67">
        <f t="shared" si="293"/>
        <v>0.98429313118735129</v>
      </c>
      <c r="AV144" s="67">
        <f t="shared" si="294"/>
        <v>0.63688307877920436</v>
      </c>
      <c r="AW144" s="66">
        <f t="shared" si="165"/>
        <v>1163.9042550773838</v>
      </c>
      <c r="AX144" s="66">
        <f t="shared" si="195"/>
        <v>342.49090024853405</v>
      </c>
      <c r="AY144" s="66">
        <f t="shared" si="196"/>
        <v>1.5898022567601442</v>
      </c>
      <c r="AZ144" s="66">
        <f t="shared" si="197"/>
        <v>0.8024203032220032</v>
      </c>
      <c r="BA144" s="66">
        <f t="shared" si="198"/>
        <v>-1.5831526671242629E-2</v>
      </c>
      <c r="BB144" s="66">
        <f t="shared" si="199"/>
        <v>-0.45116911169096896</v>
      </c>
      <c r="BC144" s="67">
        <f t="shared" si="200"/>
        <v>0.98429313322797229</v>
      </c>
      <c r="BD144" s="67">
        <f t="shared" si="201"/>
        <v>0.636883128687592</v>
      </c>
      <c r="BE144" s="66">
        <f t="shared" si="166"/>
        <v>1163.9042467526842</v>
      </c>
      <c r="BF144" s="66">
        <f t="shared" si="202"/>
        <v>342.4909000199375</v>
      </c>
      <c r="BG144" s="66">
        <f t="shared" si="203"/>
        <v>1.5898022572520887</v>
      </c>
      <c r="BH144" s="66">
        <f t="shared" si="204"/>
        <v>0.80242030310411039</v>
      </c>
      <c r="BI144" s="66">
        <f t="shared" si="205"/>
        <v>-1.5831526680979632E-2</v>
      </c>
      <c r="BJ144" s="66">
        <f t="shared" si="206"/>
        <v>-0.45116911205901594</v>
      </c>
      <c r="BK144" s="67">
        <f t="shared" si="207"/>
        <v>0.98429313321838818</v>
      </c>
      <c r="BL144" s="67">
        <f t="shared" si="208"/>
        <v>0.63688312845318906</v>
      </c>
      <c r="BM144" s="66">
        <f t="shared" si="167"/>
        <v>1163.9042467917823</v>
      </c>
      <c r="BN144" s="66">
        <f t="shared" si="209"/>
        <v>342.49090002101116</v>
      </c>
      <c r="BO144" s="66">
        <f t="shared" si="210"/>
        <v>1.5898022572497783</v>
      </c>
      <c r="BP144" s="66">
        <f t="shared" si="211"/>
        <v>0.80242030310466406</v>
      </c>
      <c r="BQ144" s="66">
        <f t="shared" si="212"/>
        <v>-1.5831526680933974E-2</v>
      </c>
      <c r="BR144" s="66">
        <f t="shared" si="213"/>
        <v>-0.45116911205728782</v>
      </c>
      <c r="BS144" s="67">
        <f t="shared" si="214"/>
        <v>0.98429313321843315</v>
      </c>
      <c r="BT144" s="67">
        <f t="shared" si="215"/>
        <v>0.63688312845428974</v>
      </c>
      <c r="BU144" s="66">
        <f t="shared" si="168"/>
        <v>1163.9042467915988</v>
      </c>
      <c r="BV144" s="66">
        <f t="shared" si="216"/>
        <v>342.4909000210061</v>
      </c>
      <c r="BW144" s="66">
        <f t="shared" si="217"/>
        <v>1.589802257249789</v>
      </c>
      <c r="BX144" s="66">
        <f t="shared" si="218"/>
        <v>0.8024203031046615</v>
      </c>
      <c r="BY144" s="66">
        <f t="shared" si="219"/>
        <v>-1.5831526680933974E-2</v>
      </c>
      <c r="BZ144" s="66">
        <f t="shared" si="220"/>
        <v>-0.45116911205729565</v>
      </c>
      <c r="CA144" s="67">
        <f t="shared" si="221"/>
        <v>0.98429313321843315</v>
      </c>
      <c r="CB144" s="67">
        <f t="shared" si="222"/>
        <v>0.63688312845428474</v>
      </c>
      <c r="CC144" s="66">
        <f t="shared" si="169"/>
        <v>1163.9042467915995</v>
      </c>
      <c r="CD144" s="66">
        <f t="shared" si="223"/>
        <v>342.49090002100615</v>
      </c>
      <c r="CE144" s="66">
        <f t="shared" si="224"/>
        <v>1.589802257249789</v>
      </c>
      <c r="CF144" s="66">
        <f t="shared" si="225"/>
        <v>0.8024203031046615</v>
      </c>
      <c r="CG144" s="66">
        <f t="shared" si="226"/>
        <v>-1.5831526680933974E-2</v>
      </c>
      <c r="CH144" s="66">
        <f t="shared" si="227"/>
        <v>-0.45116911205729565</v>
      </c>
      <c r="CI144" s="67">
        <f t="shared" si="228"/>
        <v>0.98429313321843315</v>
      </c>
      <c r="CJ144" s="67">
        <f t="shared" si="229"/>
        <v>0.63688312845428474</v>
      </c>
      <c r="CK144" s="66">
        <f t="shared" si="170"/>
        <v>1163.9042467915995</v>
      </c>
      <c r="CL144" s="66">
        <f t="shared" si="230"/>
        <v>342.49090002100615</v>
      </c>
      <c r="CM144" s="66">
        <f t="shared" si="231"/>
        <v>1.589802257249789</v>
      </c>
      <c r="CN144" s="66">
        <f t="shared" si="232"/>
        <v>0.8024203031046615</v>
      </c>
      <c r="CO144" s="66">
        <f t="shared" si="233"/>
        <v>-1.5831526680933974E-2</v>
      </c>
      <c r="CP144" s="66">
        <f t="shared" si="234"/>
        <v>-0.45116911205729565</v>
      </c>
      <c r="CQ144" s="67">
        <f t="shared" si="235"/>
        <v>0.98429313321843315</v>
      </c>
      <c r="CR144" s="67">
        <f t="shared" si="236"/>
        <v>0.63688312845428474</v>
      </c>
      <c r="CS144" s="66">
        <f t="shared" si="171"/>
        <v>1163.9042467915995</v>
      </c>
      <c r="CT144" s="66">
        <f t="shared" si="237"/>
        <v>342.49090002100615</v>
      </c>
      <c r="CU144" s="66">
        <f t="shared" si="238"/>
        <v>1.589802257249789</v>
      </c>
      <c r="CV144" s="66">
        <f t="shared" si="239"/>
        <v>0.8024203031046615</v>
      </c>
      <c r="CW144" s="66">
        <f t="shared" si="240"/>
        <v>-1.5831526680933974E-2</v>
      </c>
      <c r="CX144" s="66">
        <f t="shared" si="241"/>
        <v>-0.45116911205729565</v>
      </c>
      <c r="CY144" s="67">
        <f t="shared" si="242"/>
        <v>0.98429313321843315</v>
      </c>
      <c r="CZ144" s="67">
        <f t="shared" si="243"/>
        <v>0.63688312845428474</v>
      </c>
      <c r="DA144" s="66">
        <f t="shared" si="172"/>
        <v>1163.9042467915995</v>
      </c>
      <c r="DB144" s="66">
        <f t="shared" si="244"/>
        <v>342.49090002100615</v>
      </c>
      <c r="DC144" s="66">
        <f t="shared" si="245"/>
        <v>1.589802257249789</v>
      </c>
      <c r="DD144" s="66">
        <f t="shared" si="246"/>
        <v>0.8024203031046615</v>
      </c>
      <c r="DE144" s="66">
        <f t="shared" si="247"/>
        <v>-1.5831526680933974E-2</v>
      </c>
      <c r="DF144" s="66">
        <f t="shared" si="248"/>
        <v>-0.45116911205729565</v>
      </c>
      <c r="DG144" s="67">
        <f t="shared" si="249"/>
        <v>0.98429313321843315</v>
      </c>
      <c r="DH144" s="67">
        <f t="shared" si="250"/>
        <v>0.63688312845428474</v>
      </c>
      <c r="DI144" s="66">
        <f t="shared" si="173"/>
        <v>1163.9042467915995</v>
      </c>
      <c r="DJ144" s="66">
        <f t="shared" si="251"/>
        <v>342.49090002100615</v>
      </c>
      <c r="DK144" s="66">
        <f t="shared" si="252"/>
        <v>1.589802257249789</v>
      </c>
      <c r="DL144" s="66">
        <f t="shared" si="253"/>
        <v>0.8024203031046615</v>
      </c>
      <c r="DM144" s="66">
        <f t="shared" si="254"/>
        <v>-1.5831526680933974E-2</v>
      </c>
      <c r="DN144" s="66">
        <f t="shared" si="255"/>
        <v>-0.45116911205729565</v>
      </c>
      <c r="DO144" s="67">
        <f t="shared" si="256"/>
        <v>0.98429313321843315</v>
      </c>
      <c r="DP144" s="67">
        <f t="shared" si="257"/>
        <v>0.63688312845428474</v>
      </c>
      <c r="DQ144" s="66">
        <f t="shared" si="174"/>
        <v>1163.9042467915995</v>
      </c>
      <c r="DR144" s="66">
        <f t="shared" si="258"/>
        <v>342.49090002100615</v>
      </c>
      <c r="DS144" s="66">
        <f t="shared" si="259"/>
        <v>1.589802257249789</v>
      </c>
      <c r="DT144" s="66">
        <f t="shared" si="260"/>
        <v>0.8024203031046615</v>
      </c>
      <c r="DU144" s="66">
        <f t="shared" si="261"/>
        <v>-1.5831526680933974E-2</v>
      </c>
      <c r="DV144" s="66">
        <f t="shared" si="262"/>
        <v>-0.45116911205729565</v>
      </c>
      <c r="DW144" s="67">
        <f t="shared" si="263"/>
        <v>0.98429313321843315</v>
      </c>
      <c r="DX144" s="67">
        <f t="shared" si="264"/>
        <v>0.63688312845428474</v>
      </c>
      <c r="DY144" s="66">
        <f t="shared" si="175"/>
        <v>1163.9042467915995</v>
      </c>
      <c r="DZ144" s="66">
        <f t="shared" si="265"/>
        <v>342.49090002100615</v>
      </c>
      <c r="EA144" s="66">
        <f t="shared" si="266"/>
        <v>1.589802257249789</v>
      </c>
      <c r="EB144" s="66">
        <f t="shared" si="267"/>
        <v>0.8024203031046615</v>
      </c>
      <c r="EC144" s="66">
        <f t="shared" si="268"/>
        <v>-1.5831526680933974E-2</v>
      </c>
      <c r="ED144" s="66">
        <f t="shared" si="269"/>
        <v>-0.45116911205729565</v>
      </c>
      <c r="EE144" s="67">
        <f t="shared" si="270"/>
        <v>0.98429313321843315</v>
      </c>
      <c r="EF144" s="67">
        <f t="shared" si="271"/>
        <v>0.63688312845428474</v>
      </c>
      <c r="EG144" s="66">
        <f t="shared" si="176"/>
        <v>1163.9042467915995</v>
      </c>
      <c r="EH144" s="66">
        <f t="shared" si="272"/>
        <v>342.49090002100615</v>
      </c>
      <c r="EI144" s="66">
        <f t="shared" si="273"/>
        <v>1.589802257249789</v>
      </c>
      <c r="EJ144" s="66">
        <f t="shared" si="274"/>
        <v>0.8024203031046615</v>
      </c>
      <c r="EK144" s="66">
        <f t="shared" si="275"/>
        <v>-1.5831526680933974E-2</v>
      </c>
      <c r="EL144" s="66">
        <f t="shared" si="276"/>
        <v>-0.45116911205729565</v>
      </c>
      <c r="EM144" s="67">
        <f t="shared" si="277"/>
        <v>0.98429313321843315</v>
      </c>
      <c r="EN144" s="67">
        <f t="shared" si="278"/>
        <v>0.63688312845428474</v>
      </c>
      <c r="EO144" s="66">
        <f t="shared" si="177"/>
        <v>1163.9042467915995</v>
      </c>
      <c r="EP144" s="66">
        <f t="shared" si="279"/>
        <v>342.49090002100615</v>
      </c>
      <c r="EQ144" s="66">
        <f t="shared" si="280"/>
        <v>1.589802257249789</v>
      </c>
      <c r="ER144" s="66">
        <f t="shared" si="281"/>
        <v>0.8024203031046615</v>
      </c>
      <c r="ES144" s="66">
        <f t="shared" si="282"/>
        <v>-1.5831526680933974E-2</v>
      </c>
      <c r="ET144" s="66">
        <f t="shared" si="283"/>
        <v>-0.45116911205729565</v>
      </c>
      <c r="EU144" s="67">
        <f t="shared" si="284"/>
        <v>0.98429313321843315</v>
      </c>
      <c r="EV144" s="67">
        <f t="shared" si="285"/>
        <v>0.63688312845428474</v>
      </c>
      <c r="EW144" s="66">
        <f t="shared" si="178"/>
        <v>0.8946009235929212</v>
      </c>
      <c r="EX144" s="66">
        <f t="shared" si="286"/>
        <v>69.340900021006178</v>
      </c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</row>
    <row r="145" spans="19:166" x14ac:dyDescent="0.25">
      <c r="S145" s="50">
        <v>0.83</v>
      </c>
      <c r="T145" s="66">
        <f t="shared" si="179"/>
        <v>0.82580041668438287</v>
      </c>
      <c r="U145" s="66">
        <f t="shared" si="180"/>
        <v>0.17419958331561725</v>
      </c>
      <c r="V145" s="66">
        <f t="shared" si="181"/>
        <v>0.82580041668438287</v>
      </c>
      <c r="W145" s="66">
        <f t="shared" si="182"/>
        <v>0.17419958331561725</v>
      </c>
      <c r="X145" s="66">
        <f t="shared" si="183"/>
        <v>0.81384967569629907</v>
      </c>
      <c r="Y145" s="66">
        <f t="shared" si="184"/>
        <v>0.18615032430370093</v>
      </c>
      <c r="Z145" s="56">
        <f t="shared" si="162"/>
        <v>340.25956925196175</v>
      </c>
      <c r="AA145" s="66">
        <f t="shared" si="185"/>
        <v>1.594642972310905</v>
      </c>
      <c r="AB145" s="66">
        <f t="shared" si="186"/>
        <v>0.80126284039257134</v>
      </c>
      <c r="AC145" s="66">
        <f t="shared" si="295"/>
        <v>-1.4124861858379245E-2</v>
      </c>
      <c r="AD145" s="66">
        <f t="shared" si="296"/>
        <v>-0.46328410253214336</v>
      </c>
      <c r="AE145" s="67">
        <f t="shared" si="187"/>
        <v>0.98597442597749096</v>
      </c>
      <c r="AF145" s="67">
        <f t="shared" si="188"/>
        <v>0.62921384586562645</v>
      </c>
      <c r="AG145" s="66">
        <f t="shared" si="163"/>
        <v>1157.5052415746486</v>
      </c>
      <c r="AH145" s="66">
        <f t="shared" si="189"/>
        <v>342.31479955455137</v>
      </c>
      <c r="AI145" s="66">
        <f t="shared" si="190"/>
        <v>1.5901814693529395</v>
      </c>
      <c r="AJ145" s="66">
        <f t="shared" si="191"/>
        <v>0.80232944219941504</v>
      </c>
      <c r="AK145" s="66">
        <f t="shared" si="287"/>
        <v>-1.4047159994110117E-2</v>
      </c>
      <c r="AL145" s="66">
        <f t="shared" si="288"/>
        <v>-0.45989977670258669</v>
      </c>
      <c r="AM145" s="67">
        <f t="shared" si="289"/>
        <v>0.98605104100503782</v>
      </c>
      <c r="AN145" s="67">
        <f t="shared" si="290"/>
        <v>0.63134691800611809</v>
      </c>
      <c r="AO145" s="66">
        <f t="shared" si="164"/>
        <v>1157.1738941871486</v>
      </c>
      <c r="AP145" s="66">
        <f t="shared" si="192"/>
        <v>342.30565991746323</v>
      </c>
      <c r="AQ145" s="66">
        <f t="shared" si="193"/>
        <v>1.5902011636311899</v>
      </c>
      <c r="AR145" s="66">
        <f t="shared" si="194"/>
        <v>0.8023247242357251</v>
      </c>
      <c r="AS145" s="66">
        <f t="shared" si="291"/>
        <v>-1.4047503818388554E-2</v>
      </c>
      <c r="AT145" s="66">
        <f t="shared" si="292"/>
        <v>-0.45991472537692235</v>
      </c>
      <c r="AU145" s="67">
        <f t="shared" si="293"/>
        <v>0.98605070197680833</v>
      </c>
      <c r="AV145" s="67">
        <f t="shared" si="294"/>
        <v>0.63133748027718894</v>
      </c>
      <c r="AW145" s="66">
        <f t="shared" si="165"/>
        <v>1157.1753517588575</v>
      </c>
      <c r="AX145" s="66">
        <f t="shared" si="195"/>
        <v>342.30570012656113</v>
      </c>
      <c r="AY145" s="66">
        <f t="shared" si="196"/>
        <v>1.5902010769849599</v>
      </c>
      <c r="AZ145" s="66">
        <f t="shared" si="197"/>
        <v>0.80232474499251771</v>
      </c>
      <c r="BA145" s="66">
        <f t="shared" si="198"/>
        <v>-1.4047502305727988E-2</v>
      </c>
      <c r="BB145" s="66">
        <f t="shared" si="199"/>
        <v>-0.45991465960945982</v>
      </c>
      <c r="BC145" s="67">
        <f t="shared" si="200"/>
        <v>0.98605070346836843</v>
      </c>
      <c r="BD145" s="67">
        <f t="shared" si="201"/>
        <v>0.63133752179865432</v>
      </c>
      <c r="BE145" s="66">
        <f t="shared" si="166"/>
        <v>1157.175345346079</v>
      </c>
      <c r="BF145" s="66">
        <f t="shared" si="202"/>
        <v>342.30569994965606</v>
      </c>
      <c r="BG145" s="66">
        <f t="shared" si="203"/>
        <v>1.590201077366171</v>
      </c>
      <c r="BH145" s="66">
        <f t="shared" si="204"/>
        <v>0.80232474490119554</v>
      </c>
      <c r="BI145" s="66">
        <f t="shared" si="205"/>
        <v>-1.4047502312383109E-2</v>
      </c>
      <c r="BJ145" s="66">
        <f t="shared" si="206"/>
        <v>-0.45991465989881225</v>
      </c>
      <c r="BK145" s="67">
        <f t="shared" si="207"/>
        <v>0.98605070346180612</v>
      </c>
      <c r="BL145" s="67">
        <f t="shared" si="208"/>
        <v>0.63133752161597534</v>
      </c>
      <c r="BM145" s="66">
        <f t="shared" si="167"/>
        <v>1157.1753453742926</v>
      </c>
      <c r="BN145" s="66">
        <f t="shared" si="209"/>
        <v>342.30569995043436</v>
      </c>
      <c r="BO145" s="66">
        <f t="shared" si="210"/>
        <v>1.5902010773644939</v>
      </c>
      <c r="BP145" s="66">
        <f t="shared" si="211"/>
        <v>0.80232474490159733</v>
      </c>
      <c r="BQ145" s="66">
        <f t="shared" si="212"/>
        <v>-1.4047502312353743E-2</v>
      </c>
      <c r="BR145" s="66">
        <f t="shared" si="213"/>
        <v>-0.45991465989753877</v>
      </c>
      <c r="BS145" s="67">
        <f t="shared" si="214"/>
        <v>0.9860507034618351</v>
      </c>
      <c r="BT145" s="67">
        <f t="shared" si="215"/>
        <v>0.63133752161677925</v>
      </c>
      <c r="BU145" s="66">
        <f t="shared" si="168"/>
        <v>1157.1753453741683</v>
      </c>
      <c r="BV145" s="66">
        <f t="shared" si="216"/>
        <v>342.30569995043089</v>
      </c>
      <c r="BW145" s="66">
        <f t="shared" si="217"/>
        <v>1.5902010773645014</v>
      </c>
      <c r="BX145" s="66">
        <f t="shared" si="218"/>
        <v>0.80232474490159555</v>
      </c>
      <c r="BY145" s="66">
        <f t="shared" si="219"/>
        <v>-1.4047502312353841E-2</v>
      </c>
      <c r="BZ145" s="66">
        <f t="shared" si="220"/>
        <v>-0.4599146598975446</v>
      </c>
      <c r="CA145" s="67">
        <f t="shared" si="221"/>
        <v>0.98605070346183499</v>
      </c>
      <c r="CB145" s="67">
        <f t="shared" si="222"/>
        <v>0.63133752161677559</v>
      </c>
      <c r="CC145" s="66">
        <f t="shared" si="169"/>
        <v>1157.1753453741687</v>
      </c>
      <c r="CD145" s="66">
        <f t="shared" si="223"/>
        <v>342.30569995043089</v>
      </c>
      <c r="CE145" s="66">
        <f t="shared" si="224"/>
        <v>1.5902010773645014</v>
      </c>
      <c r="CF145" s="66">
        <f t="shared" si="225"/>
        <v>0.80232474490159555</v>
      </c>
      <c r="CG145" s="66">
        <f t="shared" si="226"/>
        <v>-1.4047502312353841E-2</v>
      </c>
      <c r="CH145" s="66">
        <f t="shared" si="227"/>
        <v>-0.4599146598975446</v>
      </c>
      <c r="CI145" s="67">
        <f t="shared" si="228"/>
        <v>0.98605070346183499</v>
      </c>
      <c r="CJ145" s="67">
        <f t="shared" si="229"/>
        <v>0.63133752161677559</v>
      </c>
      <c r="CK145" s="66">
        <f t="shared" si="170"/>
        <v>1157.1753453741687</v>
      </c>
      <c r="CL145" s="66">
        <f t="shared" si="230"/>
        <v>342.30569995043089</v>
      </c>
      <c r="CM145" s="66">
        <f t="shared" si="231"/>
        <v>1.5902010773645014</v>
      </c>
      <c r="CN145" s="66">
        <f t="shared" si="232"/>
        <v>0.80232474490159555</v>
      </c>
      <c r="CO145" s="66">
        <f t="shared" si="233"/>
        <v>-1.4047502312353841E-2</v>
      </c>
      <c r="CP145" s="66">
        <f t="shared" si="234"/>
        <v>-0.4599146598975446</v>
      </c>
      <c r="CQ145" s="67">
        <f t="shared" si="235"/>
        <v>0.98605070346183499</v>
      </c>
      <c r="CR145" s="67">
        <f t="shared" si="236"/>
        <v>0.63133752161677559</v>
      </c>
      <c r="CS145" s="66">
        <f t="shared" si="171"/>
        <v>1157.1753453741687</v>
      </c>
      <c r="CT145" s="66">
        <f t="shared" si="237"/>
        <v>342.30569995043089</v>
      </c>
      <c r="CU145" s="66">
        <f t="shared" si="238"/>
        <v>1.5902010773645014</v>
      </c>
      <c r="CV145" s="66">
        <f t="shared" si="239"/>
        <v>0.80232474490159555</v>
      </c>
      <c r="CW145" s="66">
        <f t="shared" si="240"/>
        <v>-1.4047502312353841E-2</v>
      </c>
      <c r="CX145" s="66">
        <f t="shared" si="241"/>
        <v>-0.4599146598975446</v>
      </c>
      <c r="CY145" s="67">
        <f t="shared" si="242"/>
        <v>0.98605070346183499</v>
      </c>
      <c r="CZ145" s="67">
        <f t="shared" si="243"/>
        <v>0.63133752161677559</v>
      </c>
      <c r="DA145" s="66">
        <f t="shared" si="172"/>
        <v>1157.1753453741687</v>
      </c>
      <c r="DB145" s="66">
        <f t="shared" si="244"/>
        <v>342.30569995043089</v>
      </c>
      <c r="DC145" s="66">
        <f t="shared" si="245"/>
        <v>1.5902010773645014</v>
      </c>
      <c r="DD145" s="66">
        <f t="shared" si="246"/>
        <v>0.80232474490159555</v>
      </c>
      <c r="DE145" s="66">
        <f t="shared" si="247"/>
        <v>-1.4047502312353841E-2</v>
      </c>
      <c r="DF145" s="66">
        <f t="shared" si="248"/>
        <v>-0.4599146598975446</v>
      </c>
      <c r="DG145" s="67">
        <f t="shared" si="249"/>
        <v>0.98605070346183499</v>
      </c>
      <c r="DH145" s="67">
        <f t="shared" si="250"/>
        <v>0.63133752161677559</v>
      </c>
      <c r="DI145" s="66">
        <f t="shared" si="173"/>
        <v>1157.1753453741687</v>
      </c>
      <c r="DJ145" s="66">
        <f t="shared" si="251"/>
        <v>342.30569995043089</v>
      </c>
      <c r="DK145" s="66">
        <f t="shared" si="252"/>
        <v>1.5902010773645014</v>
      </c>
      <c r="DL145" s="66">
        <f t="shared" si="253"/>
        <v>0.80232474490159555</v>
      </c>
      <c r="DM145" s="66">
        <f t="shared" si="254"/>
        <v>-1.4047502312353841E-2</v>
      </c>
      <c r="DN145" s="66">
        <f t="shared" si="255"/>
        <v>-0.4599146598975446</v>
      </c>
      <c r="DO145" s="67">
        <f t="shared" si="256"/>
        <v>0.98605070346183499</v>
      </c>
      <c r="DP145" s="67">
        <f t="shared" si="257"/>
        <v>0.63133752161677559</v>
      </c>
      <c r="DQ145" s="66">
        <f t="shared" si="174"/>
        <v>1157.1753453741687</v>
      </c>
      <c r="DR145" s="66">
        <f t="shared" si="258"/>
        <v>342.30569995043089</v>
      </c>
      <c r="DS145" s="66">
        <f t="shared" si="259"/>
        <v>1.5902010773645014</v>
      </c>
      <c r="DT145" s="66">
        <f t="shared" si="260"/>
        <v>0.80232474490159555</v>
      </c>
      <c r="DU145" s="66">
        <f t="shared" si="261"/>
        <v>-1.4047502312353841E-2</v>
      </c>
      <c r="DV145" s="66">
        <f t="shared" si="262"/>
        <v>-0.4599146598975446</v>
      </c>
      <c r="DW145" s="67">
        <f t="shared" si="263"/>
        <v>0.98605070346183499</v>
      </c>
      <c r="DX145" s="67">
        <f t="shared" si="264"/>
        <v>0.63133752161677559</v>
      </c>
      <c r="DY145" s="66">
        <f t="shared" si="175"/>
        <v>1157.1753453741687</v>
      </c>
      <c r="DZ145" s="66">
        <f t="shared" si="265"/>
        <v>342.30569995043089</v>
      </c>
      <c r="EA145" s="66">
        <f t="shared" si="266"/>
        <v>1.5902010773645014</v>
      </c>
      <c r="EB145" s="66">
        <f t="shared" si="267"/>
        <v>0.80232474490159555</v>
      </c>
      <c r="EC145" s="66">
        <f t="shared" si="268"/>
        <v>-1.4047502312353841E-2</v>
      </c>
      <c r="ED145" s="66">
        <f t="shared" si="269"/>
        <v>-0.4599146598975446</v>
      </c>
      <c r="EE145" s="67">
        <f t="shared" si="270"/>
        <v>0.98605070346183499</v>
      </c>
      <c r="EF145" s="67">
        <f t="shared" si="271"/>
        <v>0.63133752161677559</v>
      </c>
      <c r="EG145" s="66">
        <f t="shared" si="176"/>
        <v>1157.1753453741687</v>
      </c>
      <c r="EH145" s="66">
        <f t="shared" si="272"/>
        <v>342.30569995043089</v>
      </c>
      <c r="EI145" s="66">
        <f t="shared" si="273"/>
        <v>1.5902010773645014</v>
      </c>
      <c r="EJ145" s="66">
        <f t="shared" si="274"/>
        <v>0.80232474490159555</v>
      </c>
      <c r="EK145" s="66">
        <f t="shared" si="275"/>
        <v>-1.4047502312353841E-2</v>
      </c>
      <c r="EL145" s="66">
        <f t="shared" si="276"/>
        <v>-0.4599146598975446</v>
      </c>
      <c r="EM145" s="67">
        <f t="shared" si="277"/>
        <v>0.98605070346183499</v>
      </c>
      <c r="EN145" s="67">
        <f t="shared" si="278"/>
        <v>0.63133752161677559</v>
      </c>
      <c r="EO145" s="66">
        <f t="shared" si="177"/>
        <v>1157.1753453741687</v>
      </c>
      <c r="EP145" s="66">
        <f t="shared" si="279"/>
        <v>342.30569995043089</v>
      </c>
      <c r="EQ145" s="66">
        <f t="shared" si="280"/>
        <v>1.5902010773645014</v>
      </c>
      <c r="ER145" s="66">
        <f t="shared" si="281"/>
        <v>0.80232474490159555</v>
      </c>
      <c r="ES145" s="66">
        <f t="shared" si="282"/>
        <v>-1.4047502312353841E-2</v>
      </c>
      <c r="ET145" s="66">
        <f t="shared" si="283"/>
        <v>-0.4599146598975446</v>
      </c>
      <c r="EU145" s="67">
        <f t="shared" si="284"/>
        <v>0.98605070346183499</v>
      </c>
      <c r="EV145" s="67">
        <f t="shared" si="285"/>
        <v>0.63133752161677559</v>
      </c>
      <c r="EW145" s="66">
        <f t="shared" si="178"/>
        <v>0.90188319225398583</v>
      </c>
      <c r="EX145" s="66">
        <f t="shared" si="286"/>
        <v>69.155699950430915</v>
      </c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</row>
    <row r="146" spans="19:166" x14ac:dyDescent="0.25">
      <c r="S146" s="50">
        <v>0.84</v>
      </c>
      <c r="T146" s="66">
        <f t="shared" si="179"/>
        <v>0.83599863899285465</v>
      </c>
      <c r="U146" s="66">
        <f t="shared" si="180"/>
        <v>0.16400136100714532</v>
      </c>
      <c r="V146" s="66">
        <f t="shared" si="181"/>
        <v>0.83599863899285465</v>
      </c>
      <c r="W146" s="66">
        <f t="shared" si="182"/>
        <v>0.16400136100714532</v>
      </c>
      <c r="X146" s="66">
        <f t="shared" si="183"/>
        <v>0.82459893048128341</v>
      </c>
      <c r="Y146" s="66">
        <f t="shared" si="184"/>
        <v>0.17540106951871662</v>
      </c>
      <c r="Z146" s="56">
        <f t="shared" si="162"/>
        <v>340.19941122467412</v>
      </c>
      <c r="AA146" s="66">
        <f t="shared" si="185"/>
        <v>1.5947745652416476</v>
      </c>
      <c r="AB146" s="66">
        <f t="shared" si="186"/>
        <v>0.80123144758763265</v>
      </c>
      <c r="AC146" s="66">
        <f t="shared" si="295"/>
        <v>-1.2442207149939419E-2</v>
      </c>
      <c r="AD146" s="66">
        <f t="shared" si="296"/>
        <v>-0.47191023690468231</v>
      </c>
      <c r="AE146" s="67">
        <f t="shared" si="187"/>
        <v>0.98763487707892195</v>
      </c>
      <c r="AF146" s="67">
        <f t="shared" si="188"/>
        <v>0.62380950547678204</v>
      </c>
      <c r="AG146" s="66">
        <f t="shared" si="163"/>
        <v>1150.7655451032351</v>
      </c>
      <c r="AH146" s="66">
        <f t="shared" si="189"/>
        <v>342.12848799817181</v>
      </c>
      <c r="AI146" s="66">
        <f t="shared" si="190"/>
        <v>1.5905831934806178</v>
      </c>
      <c r="AJ146" s="66">
        <f t="shared" si="191"/>
        <v>0.80223322216393611</v>
      </c>
      <c r="AK146" s="66">
        <f t="shared" si="287"/>
        <v>-1.2378258276719567E-2</v>
      </c>
      <c r="AL146" s="66">
        <f t="shared" si="288"/>
        <v>-0.46868538218780709</v>
      </c>
      <c r="AM146" s="67">
        <f t="shared" si="289"/>
        <v>0.98769803723595262</v>
      </c>
      <c r="AN146" s="67">
        <f t="shared" si="290"/>
        <v>0.62582444770469381</v>
      </c>
      <c r="AO146" s="66">
        <f t="shared" si="164"/>
        <v>1150.4769028186302</v>
      </c>
      <c r="AP146" s="66">
        <f t="shared" si="192"/>
        <v>342.12048952600304</v>
      </c>
      <c r="AQ146" s="66">
        <f t="shared" si="193"/>
        <v>1.5906004518180898</v>
      </c>
      <c r="AR146" s="66">
        <f t="shared" si="194"/>
        <v>0.80222908928973868</v>
      </c>
      <c r="AS146" s="66">
        <f t="shared" si="291"/>
        <v>-1.2378522195235359E-2</v>
      </c>
      <c r="AT146" s="66">
        <f t="shared" si="292"/>
        <v>-0.46869866889603634</v>
      </c>
      <c r="AU146" s="67">
        <f t="shared" si="293"/>
        <v>0.987697776564187</v>
      </c>
      <c r="AV146" s="67">
        <f t="shared" si="294"/>
        <v>0.62581613261309466</v>
      </c>
      <c r="AW146" s="66">
        <f t="shared" si="165"/>
        <v>1150.4780875445031</v>
      </c>
      <c r="AX146" s="66">
        <f t="shared" si="195"/>
        <v>342.12052235880219</v>
      </c>
      <c r="AY146" s="66">
        <f t="shared" si="196"/>
        <v>1.590600380972587</v>
      </c>
      <c r="AZ146" s="66">
        <f t="shared" si="197"/>
        <v>0.80222910625505861</v>
      </c>
      <c r="BA146" s="66">
        <f t="shared" si="198"/>
        <v>-1.2378521111859636E-2</v>
      </c>
      <c r="BB146" s="66">
        <f t="shared" si="199"/>
        <v>-0.46869861435421528</v>
      </c>
      <c r="BC146" s="67">
        <f t="shared" si="200"/>
        <v>0.98769777763423483</v>
      </c>
      <c r="BD146" s="67">
        <f t="shared" si="201"/>
        <v>0.62581616674624707</v>
      </c>
      <c r="BE146" s="66">
        <f t="shared" si="166"/>
        <v>1150.478082681137</v>
      </c>
      <c r="BF146" s="66">
        <f t="shared" si="202"/>
        <v>342.12052222402173</v>
      </c>
      <c r="BG146" s="66">
        <f t="shared" si="203"/>
        <v>1.5906003812634117</v>
      </c>
      <c r="BH146" s="66">
        <f t="shared" si="204"/>
        <v>0.8022291061854151</v>
      </c>
      <c r="BI146" s="66">
        <f t="shared" si="205"/>
        <v>-1.2378521116306981E-2</v>
      </c>
      <c r="BJ146" s="66">
        <f t="shared" si="206"/>
        <v>-0.46869861457811235</v>
      </c>
      <c r="BK146" s="67">
        <f t="shared" si="207"/>
        <v>0.98769777762984212</v>
      </c>
      <c r="BL146" s="67">
        <f t="shared" si="208"/>
        <v>0.62581616660612871</v>
      </c>
      <c r="BM146" s="66">
        <f t="shared" si="167"/>
        <v>1150.4780827011018</v>
      </c>
      <c r="BN146" s="66">
        <f t="shared" si="209"/>
        <v>342.1205222245751</v>
      </c>
      <c r="BO146" s="66">
        <f t="shared" si="210"/>
        <v>1.5906003812622176</v>
      </c>
      <c r="BP146" s="66">
        <f t="shared" si="211"/>
        <v>0.80222910618570109</v>
      </c>
      <c r="BQ146" s="66">
        <f t="shared" si="212"/>
        <v>-1.237852111628851E-2</v>
      </c>
      <c r="BR146" s="66">
        <f t="shared" si="213"/>
        <v>-0.46869861457719358</v>
      </c>
      <c r="BS146" s="67">
        <f t="shared" si="214"/>
        <v>0.98769777762986044</v>
      </c>
      <c r="BT146" s="67">
        <f t="shared" si="215"/>
        <v>0.62581616660670369</v>
      </c>
      <c r="BU146" s="66">
        <f t="shared" si="168"/>
        <v>1150.4780827010193</v>
      </c>
      <c r="BV146" s="66">
        <f t="shared" si="216"/>
        <v>342.12052222457282</v>
      </c>
      <c r="BW146" s="66">
        <f t="shared" si="217"/>
        <v>1.5906003812622225</v>
      </c>
      <c r="BX146" s="66">
        <f t="shared" si="218"/>
        <v>0.80222910618569987</v>
      </c>
      <c r="BY146" s="66">
        <f t="shared" si="219"/>
        <v>-1.2378521116288871E-2</v>
      </c>
      <c r="BZ146" s="66">
        <f t="shared" si="220"/>
        <v>-0.46869861457719669</v>
      </c>
      <c r="CA146" s="67">
        <f t="shared" si="221"/>
        <v>0.98769777762986</v>
      </c>
      <c r="CB146" s="67">
        <f t="shared" si="222"/>
        <v>0.6258161666067017</v>
      </c>
      <c r="CC146" s="66">
        <f t="shared" si="169"/>
        <v>1150.47808270102</v>
      </c>
      <c r="CD146" s="66">
        <f t="shared" si="223"/>
        <v>342.12052222457282</v>
      </c>
      <c r="CE146" s="66">
        <f t="shared" si="224"/>
        <v>1.5906003812622225</v>
      </c>
      <c r="CF146" s="66">
        <f t="shared" si="225"/>
        <v>0.80222910618569987</v>
      </c>
      <c r="CG146" s="66">
        <f t="shared" si="226"/>
        <v>-1.2378521116288871E-2</v>
      </c>
      <c r="CH146" s="66">
        <f t="shared" si="227"/>
        <v>-0.46869861457719669</v>
      </c>
      <c r="CI146" s="67">
        <f t="shared" si="228"/>
        <v>0.98769777762986</v>
      </c>
      <c r="CJ146" s="67">
        <f t="shared" si="229"/>
        <v>0.6258161666067017</v>
      </c>
      <c r="CK146" s="66">
        <f t="shared" si="170"/>
        <v>1150.47808270102</v>
      </c>
      <c r="CL146" s="66">
        <f t="shared" si="230"/>
        <v>342.12052222457282</v>
      </c>
      <c r="CM146" s="66">
        <f t="shared" si="231"/>
        <v>1.5906003812622225</v>
      </c>
      <c r="CN146" s="66">
        <f t="shared" si="232"/>
        <v>0.80222910618569987</v>
      </c>
      <c r="CO146" s="66">
        <f t="shared" si="233"/>
        <v>-1.2378521116288871E-2</v>
      </c>
      <c r="CP146" s="66">
        <f t="shared" si="234"/>
        <v>-0.46869861457719669</v>
      </c>
      <c r="CQ146" s="67">
        <f t="shared" si="235"/>
        <v>0.98769777762986</v>
      </c>
      <c r="CR146" s="67">
        <f t="shared" si="236"/>
        <v>0.6258161666067017</v>
      </c>
      <c r="CS146" s="66">
        <f t="shared" si="171"/>
        <v>1150.47808270102</v>
      </c>
      <c r="CT146" s="66">
        <f t="shared" si="237"/>
        <v>342.12052222457282</v>
      </c>
      <c r="CU146" s="66">
        <f t="shared" si="238"/>
        <v>1.5906003812622225</v>
      </c>
      <c r="CV146" s="66">
        <f t="shared" si="239"/>
        <v>0.80222910618569987</v>
      </c>
      <c r="CW146" s="66">
        <f t="shared" si="240"/>
        <v>-1.2378521116288871E-2</v>
      </c>
      <c r="CX146" s="66">
        <f t="shared" si="241"/>
        <v>-0.46869861457719669</v>
      </c>
      <c r="CY146" s="67">
        <f t="shared" si="242"/>
        <v>0.98769777762986</v>
      </c>
      <c r="CZ146" s="67">
        <f t="shared" si="243"/>
        <v>0.6258161666067017</v>
      </c>
      <c r="DA146" s="66">
        <f t="shared" si="172"/>
        <v>1150.47808270102</v>
      </c>
      <c r="DB146" s="66">
        <f t="shared" si="244"/>
        <v>342.12052222457282</v>
      </c>
      <c r="DC146" s="66">
        <f t="shared" si="245"/>
        <v>1.5906003812622225</v>
      </c>
      <c r="DD146" s="66">
        <f t="shared" si="246"/>
        <v>0.80222910618569987</v>
      </c>
      <c r="DE146" s="66">
        <f t="shared" si="247"/>
        <v>-1.2378521116288871E-2</v>
      </c>
      <c r="DF146" s="66">
        <f t="shared" si="248"/>
        <v>-0.46869861457719669</v>
      </c>
      <c r="DG146" s="67">
        <f t="shared" si="249"/>
        <v>0.98769777762986</v>
      </c>
      <c r="DH146" s="67">
        <f t="shared" si="250"/>
        <v>0.6258161666067017</v>
      </c>
      <c r="DI146" s="66">
        <f t="shared" si="173"/>
        <v>1150.47808270102</v>
      </c>
      <c r="DJ146" s="66">
        <f t="shared" si="251"/>
        <v>342.12052222457282</v>
      </c>
      <c r="DK146" s="66">
        <f t="shared" si="252"/>
        <v>1.5906003812622225</v>
      </c>
      <c r="DL146" s="66">
        <f t="shared" si="253"/>
        <v>0.80222910618569987</v>
      </c>
      <c r="DM146" s="66">
        <f t="shared" si="254"/>
        <v>-1.2378521116288871E-2</v>
      </c>
      <c r="DN146" s="66">
        <f t="shared" si="255"/>
        <v>-0.46869861457719669</v>
      </c>
      <c r="DO146" s="67">
        <f t="shared" si="256"/>
        <v>0.98769777762986</v>
      </c>
      <c r="DP146" s="67">
        <f t="shared" si="257"/>
        <v>0.6258161666067017</v>
      </c>
      <c r="DQ146" s="66">
        <f t="shared" si="174"/>
        <v>1150.47808270102</v>
      </c>
      <c r="DR146" s="66">
        <f t="shared" si="258"/>
        <v>342.12052222457282</v>
      </c>
      <c r="DS146" s="66">
        <f t="shared" si="259"/>
        <v>1.5906003812622225</v>
      </c>
      <c r="DT146" s="66">
        <f t="shared" si="260"/>
        <v>0.80222910618569987</v>
      </c>
      <c r="DU146" s="66">
        <f t="shared" si="261"/>
        <v>-1.2378521116288871E-2</v>
      </c>
      <c r="DV146" s="66">
        <f t="shared" si="262"/>
        <v>-0.46869861457719669</v>
      </c>
      <c r="DW146" s="67">
        <f t="shared" si="263"/>
        <v>0.98769777762986</v>
      </c>
      <c r="DX146" s="67">
        <f t="shared" si="264"/>
        <v>0.6258161666067017</v>
      </c>
      <c r="DY146" s="66">
        <f t="shared" si="175"/>
        <v>1150.47808270102</v>
      </c>
      <c r="DZ146" s="66">
        <f t="shared" si="265"/>
        <v>342.12052222457282</v>
      </c>
      <c r="EA146" s="66">
        <f t="shared" si="266"/>
        <v>1.5906003812622225</v>
      </c>
      <c r="EB146" s="66">
        <f t="shared" si="267"/>
        <v>0.80222910618569987</v>
      </c>
      <c r="EC146" s="66">
        <f t="shared" si="268"/>
        <v>-1.2378521116288871E-2</v>
      </c>
      <c r="ED146" s="66">
        <f t="shared" si="269"/>
        <v>-0.46869861457719669</v>
      </c>
      <c r="EE146" s="67">
        <f t="shared" si="270"/>
        <v>0.98769777762986</v>
      </c>
      <c r="EF146" s="67">
        <f t="shared" si="271"/>
        <v>0.6258161666067017</v>
      </c>
      <c r="EG146" s="66">
        <f t="shared" si="176"/>
        <v>1150.47808270102</v>
      </c>
      <c r="EH146" s="66">
        <f t="shared" si="272"/>
        <v>342.12052222457282</v>
      </c>
      <c r="EI146" s="66">
        <f t="shared" si="273"/>
        <v>1.5906003812622225</v>
      </c>
      <c r="EJ146" s="66">
        <f t="shared" si="274"/>
        <v>0.80222910618569987</v>
      </c>
      <c r="EK146" s="66">
        <f t="shared" si="275"/>
        <v>-1.2378521116288871E-2</v>
      </c>
      <c r="EL146" s="66">
        <f t="shared" si="276"/>
        <v>-0.46869861457719669</v>
      </c>
      <c r="EM146" s="67">
        <f t="shared" si="277"/>
        <v>0.98769777762986</v>
      </c>
      <c r="EN146" s="67">
        <f t="shared" si="278"/>
        <v>0.6258161666067017</v>
      </c>
      <c r="EO146" s="66">
        <f t="shared" si="177"/>
        <v>1150.47808270102</v>
      </c>
      <c r="EP146" s="66">
        <f t="shared" si="279"/>
        <v>342.12052222457282</v>
      </c>
      <c r="EQ146" s="66">
        <f t="shared" si="280"/>
        <v>1.5906003812622225</v>
      </c>
      <c r="ER146" s="66">
        <f t="shared" si="281"/>
        <v>0.80222910618569987</v>
      </c>
      <c r="ES146" s="66">
        <f t="shared" si="282"/>
        <v>-1.2378521116288871E-2</v>
      </c>
      <c r="ET146" s="66">
        <f t="shared" si="283"/>
        <v>-0.46869861457719669</v>
      </c>
      <c r="EU146" s="67">
        <f t="shared" si="284"/>
        <v>0.98769777762986</v>
      </c>
      <c r="EV146" s="67">
        <f t="shared" si="285"/>
        <v>0.6258161666067017</v>
      </c>
      <c r="EW146" s="66">
        <f t="shared" si="178"/>
        <v>0.90898244076929713</v>
      </c>
      <c r="EX146" s="66">
        <f t="shared" si="286"/>
        <v>68.970522224572846</v>
      </c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</row>
    <row r="147" spans="19:166" x14ac:dyDescent="0.25">
      <c r="S147" s="50">
        <v>0.85</v>
      </c>
      <c r="T147" s="66">
        <f t="shared" si="179"/>
        <v>0.84620293554562864</v>
      </c>
      <c r="U147" s="66">
        <f t="shared" si="180"/>
        <v>0.15379706445437147</v>
      </c>
      <c r="V147" s="66">
        <f t="shared" si="181"/>
        <v>0.84620293554562864</v>
      </c>
      <c r="W147" s="66">
        <f t="shared" si="182"/>
        <v>0.15379706445437147</v>
      </c>
      <c r="X147" s="66">
        <f t="shared" si="183"/>
        <v>0.8353728489483746</v>
      </c>
      <c r="Y147" s="66">
        <f t="shared" si="184"/>
        <v>0.16462715105162526</v>
      </c>
      <c r="Z147" s="56">
        <f t="shared" si="162"/>
        <v>340.13925319738644</v>
      </c>
      <c r="AA147" s="66">
        <f t="shared" si="185"/>
        <v>1.5949062155852731</v>
      </c>
      <c r="AB147" s="66">
        <f t="shared" si="186"/>
        <v>0.801200044908843</v>
      </c>
      <c r="AC147" s="66">
        <f t="shared" si="295"/>
        <v>-1.0874681872600364E-2</v>
      </c>
      <c r="AD147" s="66">
        <f t="shared" si="296"/>
        <v>-0.48056746266803652</v>
      </c>
      <c r="AE147" s="67">
        <f t="shared" si="187"/>
        <v>0.989184233724129</v>
      </c>
      <c r="AF147" s="67">
        <f t="shared" si="188"/>
        <v>0.61843235494126769</v>
      </c>
      <c r="AG147" s="66">
        <f t="shared" si="163"/>
        <v>1144.0645696772197</v>
      </c>
      <c r="AH147" s="66">
        <f t="shared" si="189"/>
        <v>341.94238837692598</v>
      </c>
      <c r="AI147" s="66">
        <f t="shared" si="190"/>
        <v>1.590984999135949</v>
      </c>
      <c r="AJ147" s="66">
        <f t="shared" si="191"/>
        <v>0.80213701844560126</v>
      </c>
      <c r="AK147" s="66">
        <f t="shared" si="287"/>
        <v>-1.0822678517730874E-2</v>
      </c>
      <c r="AL147" s="66">
        <f t="shared" si="288"/>
        <v>-0.47750814920966644</v>
      </c>
      <c r="AM147" s="67">
        <f t="shared" si="289"/>
        <v>0.98923567596043949</v>
      </c>
      <c r="AN147" s="67">
        <f t="shared" si="290"/>
        <v>0.62032723039891813</v>
      </c>
      <c r="AO147" s="66">
        <f t="shared" si="164"/>
        <v>1143.8152723029821</v>
      </c>
      <c r="AP147" s="66">
        <f t="shared" si="192"/>
        <v>341.93544825051055</v>
      </c>
      <c r="AQ147" s="66">
        <f t="shared" si="193"/>
        <v>1.5909999939105592</v>
      </c>
      <c r="AR147" s="66">
        <f t="shared" si="194"/>
        <v>0.80213342896303608</v>
      </c>
      <c r="AS147" s="66">
        <f t="shared" si="291"/>
        <v>-1.0822877810310619E-2</v>
      </c>
      <c r="AT147" s="66">
        <f t="shared" si="292"/>
        <v>-0.47751985495718896</v>
      </c>
      <c r="AU147" s="67">
        <f t="shared" si="293"/>
        <v>0.98923547881312934</v>
      </c>
      <c r="AV147" s="67">
        <f t="shared" si="294"/>
        <v>0.62031996904747755</v>
      </c>
      <c r="AW147" s="66">
        <f t="shared" si="165"/>
        <v>1143.8162228510673</v>
      </c>
      <c r="AX147" s="66">
        <f t="shared" si="195"/>
        <v>341.93547471485255</v>
      </c>
      <c r="AY147" s="66">
        <f t="shared" si="196"/>
        <v>1.5909999367305159</v>
      </c>
      <c r="AZ147" s="66">
        <f t="shared" si="197"/>
        <v>0.80213344265082764</v>
      </c>
      <c r="BA147" s="66">
        <f t="shared" si="198"/>
        <v>-1.0822877050348317E-2</v>
      </c>
      <c r="BB147" s="66">
        <f t="shared" si="199"/>
        <v>-0.47751981031939628</v>
      </c>
      <c r="BC147" s="67">
        <f t="shared" si="200"/>
        <v>0.98923547956491098</v>
      </c>
      <c r="BD147" s="67">
        <f t="shared" si="201"/>
        <v>0.6203199967371924</v>
      </c>
      <c r="BE147" s="66">
        <f t="shared" si="166"/>
        <v>1143.8162192262721</v>
      </c>
      <c r="BF147" s="66">
        <f t="shared" si="202"/>
        <v>341.9354746139341</v>
      </c>
      <c r="BG147" s="66">
        <f t="shared" si="203"/>
        <v>1.5909999369485648</v>
      </c>
      <c r="BH147" s="66">
        <f t="shared" si="204"/>
        <v>0.80213344259863095</v>
      </c>
      <c r="BI147" s="66">
        <f t="shared" si="205"/>
        <v>-1.0822877053246333E-2</v>
      </c>
      <c r="BJ147" s="66">
        <f t="shared" si="206"/>
        <v>-0.47751981048961717</v>
      </c>
      <c r="BK147" s="67">
        <f t="shared" si="207"/>
        <v>0.98923547956204416</v>
      </c>
      <c r="BL147" s="67">
        <f t="shared" si="208"/>
        <v>0.62031999663160098</v>
      </c>
      <c r="BM147" s="66">
        <f t="shared" si="167"/>
        <v>1143.8162192400948</v>
      </c>
      <c r="BN147" s="66">
        <f t="shared" si="209"/>
        <v>341.93547461431893</v>
      </c>
      <c r="BO147" s="66">
        <f t="shared" si="210"/>
        <v>1.5909999369477332</v>
      </c>
      <c r="BP147" s="66">
        <f t="shared" si="211"/>
        <v>0.8021334425988299</v>
      </c>
      <c r="BQ147" s="66">
        <f t="shared" si="212"/>
        <v>-1.0822877053235466E-2</v>
      </c>
      <c r="BR147" s="66">
        <f t="shared" si="213"/>
        <v>-0.47751981048896708</v>
      </c>
      <c r="BS147" s="67">
        <f t="shared" si="214"/>
        <v>0.98923547956205493</v>
      </c>
      <c r="BT147" s="67">
        <f t="shared" si="215"/>
        <v>0.62031999663200421</v>
      </c>
      <c r="BU147" s="66">
        <f t="shared" si="168"/>
        <v>1143.8162192400423</v>
      </c>
      <c r="BV147" s="66">
        <f t="shared" si="216"/>
        <v>341.93547461431746</v>
      </c>
      <c r="BW147" s="66">
        <f t="shared" si="217"/>
        <v>1.5909999369477366</v>
      </c>
      <c r="BX147" s="66">
        <f t="shared" si="218"/>
        <v>0.80213344259882924</v>
      </c>
      <c r="BY147" s="66">
        <f t="shared" si="219"/>
        <v>-1.0822877053235397E-2</v>
      </c>
      <c r="BZ147" s="66">
        <f t="shared" si="220"/>
        <v>-0.47751981048897096</v>
      </c>
      <c r="CA147" s="67">
        <f t="shared" si="221"/>
        <v>0.98923547956205493</v>
      </c>
      <c r="CB147" s="67">
        <f t="shared" si="222"/>
        <v>0.62031999663200177</v>
      </c>
      <c r="CC147" s="66">
        <f t="shared" si="169"/>
        <v>1143.8162192400428</v>
      </c>
      <c r="CD147" s="66">
        <f t="shared" si="223"/>
        <v>341.93547461431746</v>
      </c>
      <c r="CE147" s="66">
        <f t="shared" si="224"/>
        <v>1.5909999369477366</v>
      </c>
      <c r="CF147" s="66">
        <f t="shared" si="225"/>
        <v>0.80213344259882924</v>
      </c>
      <c r="CG147" s="66">
        <f t="shared" si="226"/>
        <v>-1.0822877053235397E-2</v>
      </c>
      <c r="CH147" s="66">
        <f t="shared" si="227"/>
        <v>-0.47751981048897096</v>
      </c>
      <c r="CI147" s="67">
        <f t="shared" si="228"/>
        <v>0.98923547956205493</v>
      </c>
      <c r="CJ147" s="67">
        <f t="shared" si="229"/>
        <v>0.62031999663200177</v>
      </c>
      <c r="CK147" s="66">
        <f t="shared" si="170"/>
        <v>1143.8162192400428</v>
      </c>
      <c r="CL147" s="66">
        <f t="shared" si="230"/>
        <v>341.93547461431746</v>
      </c>
      <c r="CM147" s="66">
        <f t="shared" si="231"/>
        <v>1.5909999369477366</v>
      </c>
      <c r="CN147" s="66">
        <f t="shared" si="232"/>
        <v>0.80213344259882924</v>
      </c>
      <c r="CO147" s="66">
        <f t="shared" si="233"/>
        <v>-1.0822877053235397E-2</v>
      </c>
      <c r="CP147" s="66">
        <f t="shared" si="234"/>
        <v>-0.47751981048897096</v>
      </c>
      <c r="CQ147" s="67">
        <f t="shared" si="235"/>
        <v>0.98923547956205493</v>
      </c>
      <c r="CR147" s="67">
        <f t="shared" si="236"/>
        <v>0.62031999663200177</v>
      </c>
      <c r="CS147" s="66">
        <f t="shared" si="171"/>
        <v>1143.8162192400428</v>
      </c>
      <c r="CT147" s="66">
        <f t="shared" si="237"/>
        <v>341.93547461431746</v>
      </c>
      <c r="CU147" s="66">
        <f t="shared" si="238"/>
        <v>1.5909999369477366</v>
      </c>
      <c r="CV147" s="66">
        <f t="shared" si="239"/>
        <v>0.80213344259882924</v>
      </c>
      <c r="CW147" s="66">
        <f t="shared" si="240"/>
        <v>-1.0822877053235397E-2</v>
      </c>
      <c r="CX147" s="66">
        <f t="shared" si="241"/>
        <v>-0.47751981048897096</v>
      </c>
      <c r="CY147" s="67">
        <f t="shared" si="242"/>
        <v>0.98923547956205493</v>
      </c>
      <c r="CZ147" s="67">
        <f t="shared" si="243"/>
        <v>0.62031999663200177</v>
      </c>
      <c r="DA147" s="66">
        <f t="shared" si="172"/>
        <v>1143.8162192400428</v>
      </c>
      <c r="DB147" s="66">
        <f t="shared" si="244"/>
        <v>341.93547461431746</v>
      </c>
      <c r="DC147" s="66">
        <f t="shared" si="245"/>
        <v>1.5909999369477366</v>
      </c>
      <c r="DD147" s="66">
        <f t="shared" si="246"/>
        <v>0.80213344259882924</v>
      </c>
      <c r="DE147" s="66">
        <f t="shared" si="247"/>
        <v>-1.0822877053235397E-2</v>
      </c>
      <c r="DF147" s="66">
        <f t="shared" si="248"/>
        <v>-0.47751981048897096</v>
      </c>
      <c r="DG147" s="67">
        <f t="shared" si="249"/>
        <v>0.98923547956205493</v>
      </c>
      <c r="DH147" s="67">
        <f t="shared" si="250"/>
        <v>0.62031999663200177</v>
      </c>
      <c r="DI147" s="66">
        <f t="shared" si="173"/>
        <v>1143.8162192400428</v>
      </c>
      <c r="DJ147" s="66">
        <f t="shared" si="251"/>
        <v>341.93547461431746</v>
      </c>
      <c r="DK147" s="66">
        <f t="shared" si="252"/>
        <v>1.5909999369477366</v>
      </c>
      <c r="DL147" s="66">
        <f t="shared" si="253"/>
        <v>0.80213344259882924</v>
      </c>
      <c r="DM147" s="66">
        <f t="shared" si="254"/>
        <v>-1.0822877053235397E-2</v>
      </c>
      <c r="DN147" s="66">
        <f t="shared" si="255"/>
        <v>-0.47751981048897096</v>
      </c>
      <c r="DO147" s="67">
        <f t="shared" si="256"/>
        <v>0.98923547956205493</v>
      </c>
      <c r="DP147" s="67">
        <f t="shared" si="257"/>
        <v>0.62031999663200177</v>
      </c>
      <c r="DQ147" s="66">
        <f t="shared" si="174"/>
        <v>1143.8162192400428</v>
      </c>
      <c r="DR147" s="66">
        <f t="shared" si="258"/>
        <v>341.93547461431746</v>
      </c>
      <c r="DS147" s="66">
        <f t="shared" si="259"/>
        <v>1.5909999369477366</v>
      </c>
      <c r="DT147" s="66">
        <f t="shared" si="260"/>
        <v>0.80213344259882924</v>
      </c>
      <c r="DU147" s="66">
        <f t="shared" si="261"/>
        <v>-1.0822877053235397E-2</v>
      </c>
      <c r="DV147" s="66">
        <f t="shared" si="262"/>
        <v>-0.47751981048897096</v>
      </c>
      <c r="DW147" s="67">
        <f t="shared" si="263"/>
        <v>0.98923547956205493</v>
      </c>
      <c r="DX147" s="67">
        <f t="shared" si="264"/>
        <v>0.62031999663200177</v>
      </c>
      <c r="DY147" s="66">
        <f t="shared" si="175"/>
        <v>1143.8162192400428</v>
      </c>
      <c r="DZ147" s="66">
        <f t="shared" si="265"/>
        <v>341.93547461431746</v>
      </c>
      <c r="EA147" s="66">
        <f t="shared" si="266"/>
        <v>1.5909999369477366</v>
      </c>
      <c r="EB147" s="66">
        <f t="shared" si="267"/>
        <v>0.80213344259882924</v>
      </c>
      <c r="EC147" s="66">
        <f t="shared" si="268"/>
        <v>-1.0822877053235397E-2</v>
      </c>
      <c r="ED147" s="66">
        <f t="shared" si="269"/>
        <v>-0.47751981048897096</v>
      </c>
      <c r="EE147" s="67">
        <f t="shared" si="270"/>
        <v>0.98923547956205493</v>
      </c>
      <c r="EF147" s="67">
        <f t="shared" si="271"/>
        <v>0.62031999663200177</v>
      </c>
      <c r="EG147" s="66">
        <f t="shared" si="176"/>
        <v>1143.8162192400428</v>
      </c>
      <c r="EH147" s="66">
        <f t="shared" si="272"/>
        <v>341.93547461431746</v>
      </c>
      <c r="EI147" s="66">
        <f t="shared" si="273"/>
        <v>1.5909999369477366</v>
      </c>
      <c r="EJ147" s="66">
        <f t="shared" si="274"/>
        <v>0.80213344259882924</v>
      </c>
      <c r="EK147" s="66">
        <f t="shared" si="275"/>
        <v>-1.0822877053235397E-2</v>
      </c>
      <c r="EL147" s="66">
        <f t="shared" si="276"/>
        <v>-0.47751981048897096</v>
      </c>
      <c r="EM147" s="67">
        <f t="shared" si="277"/>
        <v>0.98923547956205493</v>
      </c>
      <c r="EN147" s="67">
        <f t="shared" si="278"/>
        <v>0.62031999663200177</v>
      </c>
      <c r="EO147" s="66">
        <f t="shared" si="177"/>
        <v>1143.8162192400428</v>
      </c>
      <c r="EP147" s="66">
        <f t="shared" si="279"/>
        <v>341.93547461431746</v>
      </c>
      <c r="EQ147" s="66">
        <f t="shared" si="280"/>
        <v>1.5909999369477366</v>
      </c>
      <c r="ER147" s="66">
        <f t="shared" si="281"/>
        <v>0.80213344259882924</v>
      </c>
      <c r="ES147" s="66">
        <f t="shared" si="282"/>
        <v>-1.0822877053235397E-2</v>
      </c>
      <c r="ET147" s="66">
        <f t="shared" si="283"/>
        <v>-0.47751981048897096</v>
      </c>
      <c r="EU147" s="67">
        <f t="shared" si="284"/>
        <v>0.98923547956205493</v>
      </c>
      <c r="EV147" s="67">
        <f t="shared" si="285"/>
        <v>0.62031999663200177</v>
      </c>
      <c r="EW147" s="66">
        <f t="shared" si="178"/>
        <v>0.91590122975027644</v>
      </c>
      <c r="EX147" s="66">
        <f t="shared" si="286"/>
        <v>68.785474614317479</v>
      </c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</row>
    <row r="148" spans="19:166" x14ac:dyDescent="0.25">
      <c r="S148" s="50">
        <v>0.86</v>
      </c>
      <c r="T148" s="66">
        <f t="shared" si="179"/>
        <v>0.85641331177121449</v>
      </c>
      <c r="U148" s="66">
        <f t="shared" si="180"/>
        <v>0.14358668822878543</v>
      </c>
      <c r="V148" s="66">
        <f t="shared" si="181"/>
        <v>0.85641331177121449</v>
      </c>
      <c r="W148" s="66">
        <f t="shared" si="182"/>
        <v>0.14358668822878543</v>
      </c>
      <c r="X148" s="66">
        <f t="shared" si="183"/>
        <v>0.84617151607963237</v>
      </c>
      <c r="Y148" s="66">
        <f t="shared" si="184"/>
        <v>0.15382848392036755</v>
      </c>
      <c r="Z148" s="56">
        <f t="shared" si="162"/>
        <v>340.07909517009881</v>
      </c>
      <c r="AA148" s="66">
        <f t="shared" si="185"/>
        <v>1.5950379233789138</v>
      </c>
      <c r="AB148" s="66">
        <f t="shared" si="186"/>
        <v>0.80116863235156732</v>
      </c>
      <c r="AC148" s="66">
        <f t="shared" si="295"/>
        <v>-9.4204604235984396E-3</v>
      </c>
      <c r="AD148" s="66">
        <f t="shared" si="296"/>
        <v>-0.48925483119560031</v>
      </c>
      <c r="AE148" s="67">
        <f t="shared" si="187"/>
        <v>0.9906237731046571</v>
      </c>
      <c r="AF148" s="67">
        <f t="shared" si="188"/>
        <v>0.61308307439290466</v>
      </c>
      <c r="AG148" s="66">
        <f t="shared" si="163"/>
        <v>1137.405807540581</v>
      </c>
      <c r="AH148" s="66">
        <f t="shared" si="189"/>
        <v>341.75660412807025</v>
      </c>
      <c r="AI148" s="66">
        <f t="shared" si="190"/>
        <v>1.5913866617694072</v>
      </c>
      <c r="AJ148" s="66">
        <f t="shared" si="191"/>
        <v>0.80204088477734947</v>
      </c>
      <c r="AK148" s="66">
        <f t="shared" si="287"/>
        <v>-9.3787422532411319E-3</v>
      </c>
      <c r="AL148" s="66">
        <f t="shared" si="288"/>
        <v>-0.48636691664957854</v>
      </c>
      <c r="AM148" s="67">
        <f t="shared" si="289"/>
        <v>0.99066510097803906</v>
      </c>
      <c r="AN148" s="67">
        <f t="shared" si="290"/>
        <v>0.61485616495607287</v>
      </c>
      <c r="AO148" s="66">
        <f t="shared" si="164"/>
        <v>1137.1925538699288</v>
      </c>
      <c r="AP148" s="66">
        <f t="shared" si="192"/>
        <v>341.7506399779063</v>
      </c>
      <c r="AQ148" s="66">
        <f t="shared" si="193"/>
        <v>1.5913995650840684</v>
      </c>
      <c r="AR148" s="66">
        <f t="shared" si="194"/>
        <v>0.8020377970998358</v>
      </c>
      <c r="AS148" s="66">
        <f t="shared" si="291"/>
        <v>-9.3788899834209571E-3</v>
      </c>
      <c r="AT148" s="66">
        <f t="shared" si="292"/>
        <v>-0.48637712813845879</v>
      </c>
      <c r="AU148" s="67">
        <f t="shared" si="293"/>
        <v>0.99066495462691639</v>
      </c>
      <c r="AV148" s="67">
        <f t="shared" si="294"/>
        <v>0.61484988639123828</v>
      </c>
      <c r="AW148" s="66">
        <f t="shared" si="165"/>
        <v>1137.1933055080881</v>
      </c>
      <c r="AX148" s="66">
        <f t="shared" si="195"/>
        <v>341.75066100082489</v>
      </c>
      <c r="AY148" s="66">
        <f t="shared" si="196"/>
        <v>1.5913995196004471</v>
      </c>
      <c r="AZ148" s="66">
        <f t="shared" si="197"/>
        <v>0.8020378079836995</v>
      </c>
      <c r="BA148" s="66">
        <f t="shared" si="198"/>
        <v>-9.3788894626821301E-3</v>
      </c>
      <c r="BB148" s="66">
        <f t="shared" si="199"/>
        <v>-0.48637709214347841</v>
      </c>
      <c r="BC148" s="67">
        <f t="shared" si="200"/>
        <v>0.99066495514279407</v>
      </c>
      <c r="BD148" s="67">
        <f t="shared" si="201"/>
        <v>0.61484990852274823</v>
      </c>
      <c r="BE148" s="66">
        <f t="shared" si="166"/>
        <v>1137.1933028585715</v>
      </c>
      <c r="BF148" s="66">
        <f t="shared" si="202"/>
        <v>341.75066092671932</v>
      </c>
      <c r="BG148" s="66">
        <f t="shared" si="203"/>
        <v>1.5913995197607764</v>
      </c>
      <c r="BH148" s="66">
        <f t="shared" si="204"/>
        <v>0.80203780794533397</v>
      </c>
      <c r="BI148" s="66">
        <f t="shared" si="205"/>
        <v>-9.3788894645176202E-3</v>
      </c>
      <c r="BJ148" s="66">
        <f t="shared" si="206"/>
        <v>-0.48637709227036052</v>
      </c>
      <c r="BK148" s="67">
        <f t="shared" si="207"/>
        <v>0.99066495514097574</v>
      </c>
      <c r="BL148" s="67">
        <f t="shared" si="208"/>
        <v>0.61484990844473475</v>
      </c>
      <c r="BM148" s="66">
        <f t="shared" si="167"/>
        <v>1137.1933028679107</v>
      </c>
      <c r="BN148" s="66">
        <f t="shared" si="209"/>
        <v>341.75066092698057</v>
      </c>
      <c r="BO148" s="66">
        <f t="shared" si="210"/>
        <v>1.5913995197602113</v>
      </c>
      <c r="BP148" s="66">
        <f t="shared" si="211"/>
        <v>0.80203780794546931</v>
      </c>
      <c r="BQ148" s="66">
        <f t="shared" si="212"/>
        <v>-9.3788894645112086E-3</v>
      </c>
      <c r="BR148" s="66">
        <f t="shared" si="213"/>
        <v>-0.48637709226991299</v>
      </c>
      <c r="BS148" s="67">
        <f t="shared" si="214"/>
        <v>0.99066495514098207</v>
      </c>
      <c r="BT148" s="67">
        <f t="shared" si="215"/>
        <v>0.61484990844500997</v>
      </c>
      <c r="BU148" s="66">
        <f t="shared" si="168"/>
        <v>1137.1933028678779</v>
      </c>
      <c r="BV148" s="66">
        <f t="shared" si="216"/>
        <v>341.75066092697972</v>
      </c>
      <c r="BW148" s="66">
        <f t="shared" si="217"/>
        <v>1.5913995197602131</v>
      </c>
      <c r="BX148" s="66">
        <f t="shared" si="218"/>
        <v>0.80203780794546886</v>
      </c>
      <c r="BY148" s="66">
        <f t="shared" si="219"/>
        <v>-9.3788894645113474E-3</v>
      </c>
      <c r="BZ148" s="66">
        <f t="shared" si="220"/>
        <v>-0.48637709226991466</v>
      </c>
      <c r="CA148" s="67">
        <f t="shared" si="221"/>
        <v>0.99066495514098196</v>
      </c>
      <c r="CB148" s="67">
        <f t="shared" si="222"/>
        <v>0.61484990844500897</v>
      </c>
      <c r="CC148" s="66">
        <f t="shared" si="169"/>
        <v>1137.1933028678784</v>
      </c>
      <c r="CD148" s="66">
        <f t="shared" si="223"/>
        <v>341.75066092697972</v>
      </c>
      <c r="CE148" s="66">
        <f t="shared" si="224"/>
        <v>1.5913995197602131</v>
      </c>
      <c r="CF148" s="66">
        <f t="shared" si="225"/>
        <v>0.80203780794546886</v>
      </c>
      <c r="CG148" s="66">
        <f t="shared" si="226"/>
        <v>-9.3788894645113474E-3</v>
      </c>
      <c r="CH148" s="66">
        <f t="shared" si="227"/>
        <v>-0.48637709226991466</v>
      </c>
      <c r="CI148" s="67">
        <f t="shared" si="228"/>
        <v>0.99066495514098196</v>
      </c>
      <c r="CJ148" s="67">
        <f t="shared" si="229"/>
        <v>0.61484990844500897</v>
      </c>
      <c r="CK148" s="66">
        <f t="shared" si="170"/>
        <v>1137.1933028678784</v>
      </c>
      <c r="CL148" s="66">
        <f t="shared" si="230"/>
        <v>341.75066092697972</v>
      </c>
      <c r="CM148" s="66">
        <f t="shared" si="231"/>
        <v>1.5913995197602131</v>
      </c>
      <c r="CN148" s="66">
        <f t="shared" si="232"/>
        <v>0.80203780794546886</v>
      </c>
      <c r="CO148" s="66">
        <f t="shared" si="233"/>
        <v>-9.3788894645113474E-3</v>
      </c>
      <c r="CP148" s="66">
        <f t="shared" si="234"/>
        <v>-0.48637709226991466</v>
      </c>
      <c r="CQ148" s="67">
        <f t="shared" si="235"/>
        <v>0.99066495514098196</v>
      </c>
      <c r="CR148" s="67">
        <f t="shared" si="236"/>
        <v>0.61484990844500897</v>
      </c>
      <c r="CS148" s="66">
        <f t="shared" si="171"/>
        <v>1137.1933028678784</v>
      </c>
      <c r="CT148" s="66">
        <f t="shared" si="237"/>
        <v>341.75066092697972</v>
      </c>
      <c r="CU148" s="66">
        <f t="shared" si="238"/>
        <v>1.5913995197602131</v>
      </c>
      <c r="CV148" s="66">
        <f t="shared" si="239"/>
        <v>0.80203780794546886</v>
      </c>
      <c r="CW148" s="66">
        <f t="shared" si="240"/>
        <v>-9.3788894645113474E-3</v>
      </c>
      <c r="CX148" s="66">
        <f t="shared" si="241"/>
        <v>-0.48637709226991466</v>
      </c>
      <c r="CY148" s="67">
        <f t="shared" si="242"/>
        <v>0.99066495514098196</v>
      </c>
      <c r="CZ148" s="67">
        <f t="shared" si="243"/>
        <v>0.61484990844500897</v>
      </c>
      <c r="DA148" s="66">
        <f t="shared" si="172"/>
        <v>1137.1933028678784</v>
      </c>
      <c r="DB148" s="66">
        <f t="shared" si="244"/>
        <v>341.75066092697972</v>
      </c>
      <c r="DC148" s="66">
        <f t="shared" si="245"/>
        <v>1.5913995197602131</v>
      </c>
      <c r="DD148" s="66">
        <f t="shared" si="246"/>
        <v>0.80203780794546886</v>
      </c>
      <c r="DE148" s="66">
        <f t="shared" si="247"/>
        <v>-9.3788894645113474E-3</v>
      </c>
      <c r="DF148" s="66">
        <f t="shared" si="248"/>
        <v>-0.48637709226991466</v>
      </c>
      <c r="DG148" s="67">
        <f t="shared" si="249"/>
        <v>0.99066495514098196</v>
      </c>
      <c r="DH148" s="67">
        <f t="shared" si="250"/>
        <v>0.61484990844500897</v>
      </c>
      <c r="DI148" s="66">
        <f t="shared" si="173"/>
        <v>1137.1933028678784</v>
      </c>
      <c r="DJ148" s="66">
        <f t="shared" si="251"/>
        <v>341.75066092697972</v>
      </c>
      <c r="DK148" s="66">
        <f t="shared" si="252"/>
        <v>1.5913995197602131</v>
      </c>
      <c r="DL148" s="66">
        <f t="shared" si="253"/>
        <v>0.80203780794546886</v>
      </c>
      <c r="DM148" s="66">
        <f t="shared" si="254"/>
        <v>-9.3788894645113474E-3</v>
      </c>
      <c r="DN148" s="66">
        <f t="shared" si="255"/>
        <v>-0.48637709226991466</v>
      </c>
      <c r="DO148" s="67">
        <f t="shared" si="256"/>
        <v>0.99066495514098196</v>
      </c>
      <c r="DP148" s="67">
        <f t="shared" si="257"/>
        <v>0.61484990844500897</v>
      </c>
      <c r="DQ148" s="66">
        <f t="shared" si="174"/>
        <v>1137.1933028678784</v>
      </c>
      <c r="DR148" s="66">
        <f t="shared" si="258"/>
        <v>341.75066092697972</v>
      </c>
      <c r="DS148" s="66">
        <f t="shared" si="259"/>
        <v>1.5913995197602131</v>
      </c>
      <c r="DT148" s="66">
        <f t="shared" si="260"/>
        <v>0.80203780794546886</v>
      </c>
      <c r="DU148" s="66">
        <f t="shared" si="261"/>
        <v>-9.3788894645113474E-3</v>
      </c>
      <c r="DV148" s="66">
        <f t="shared" si="262"/>
        <v>-0.48637709226991466</v>
      </c>
      <c r="DW148" s="67">
        <f t="shared" si="263"/>
        <v>0.99066495514098196</v>
      </c>
      <c r="DX148" s="67">
        <f t="shared" si="264"/>
        <v>0.61484990844500897</v>
      </c>
      <c r="DY148" s="66">
        <f t="shared" si="175"/>
        <v>1137.1933028678784</v>
      </c>
      <c r="DZ148" s="66">
        <f t="shared" si="265"/>
        <v>341.75066092697972</v>
      </c>
      <c r="EA148" s="66">
        <f t="shared" si="266"/>
        <v>1.5913995197602131</v>
      </c>
      <c r="EB148" s="66">
        <f t="shared" si="267"/>
        <v>0.80203780794546886</v>
      </c>
      <c r="EC148" s="66">
        <f t="shared" si="268"/>
        <v>-9.3788894645113474E-3</v>
      </c>
      <c r="ED148" s="66">
        <f t="shared" si="269"/>
        <v>-0.48637709226991466</v>
      </c>
      <c r="EE148" s="67">
        <f t="shared" si="270"/>
        <v>0.99066495514098196</v>
      </c>
      <c r="EF148" s="67">
        <f t="shared" si="271"/>
        <v>0.61484990844500897</v>
      </c>
      <c r="EG148" s="66">
        <f t="shared" si="176"/>
        <v>1137.1933028678784</v>
      </c>
      <c r="EH148" s="66">
        <f t="shared" si="272"/>
        <v>341.75066092697972</v>
      </c>
      <c r="EI148" s="66">
        <f t="shared" si="273"/>
        <v>1.5913995197602131</v>
      </c>
      <c r="EJ148" s="66">
        <f t="shared" si="274"/>
        <v>0.80203780794546886</v>
      </c>
      <c r="EK148" s="66">
        <f t="shared" si="275"/>
        <v>-9.3788894645113474E-3</v>
      </c>
      <c r="EL148" s="66">
        <f t="shared" si="276"/>
        <v>-0.48637709226991466</v>
      </c>
      <c r="EM148" s="67">
        <f t="shared" si="277"/>
        <v>0.99066495514098196</v>
      </c>
      <c r="EN148" s="67">
        <f t="shared" si="278"/>
        <v>0.61484990844500897</v>
      </c>
      <c r="EO148" s="66">
        <f t="shared" si="177"/>
        <v>1137.1933028678784</v>
      </c>
      <c r="EP148" s="66">
        <f t="shared" si="279"/>
        <v>341.75066092697972</v>
      </c>
      <c r="EQ148" s="66">
        <f t="shared" si="280"/>
        <v>1.5913995197602131</v>
      </c>
      <c r="ER148" s="66">
        <f t="shared" si="281"/>
        <v>0.80203780794546886</v>
      </c>
      <c r="ES148" s="66">
        <f t="shared" si="282"/>
        <v>-9.3788894645113474E-3</v>
      </c>
      <c r="ET148" s="66">
        <f t="shared" si="283"/>
        <v>-0.48637709226991466</v>
      </c>
      <c r="EU148" s="67">
        <f t="shared" si="284"/>
        <v>0.99066495514098196</v>
      </c>
      <c r="EV148" s="67">
        <f t="shared" si="285"/>
        <v>0.61484990844500897</v>
      </c>
      <c r="EW148" s="66">
        <f t="shared" si="178"/>
        <v>0.92264222505194737</v>
      </c>
      <c r="EX148" s="66">
        <f t="shared" si="286"/>
        <v>68.600660926979742</v>
      </c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</row>
    <row r="149" spans="19:166" x14ac:dyDescent="0.25">
      <c r="S149" s="50">
        <v>0.87</v>
      </c>
      <c r="T149" s="66">
        <f t="shared" si="179"/>
        <v>0.86662977310459333</v>
      </c>
      <c r="U149" s="66">
        <f t="shared" si="180"/>
        <v>0.13337022689540676</v>
      </c>
      <c r="V149" s="66">
        <f t="shared" si="181"/>
        <v>0.86662977310459333</v>
      </c>
      <c r="W149" s="66">
        <f t="shared" si="182"/>
        <v>0.13337022689540676</v>
      </c>
      <c r="X149" s="66">
        <f t="shared" si="183"/>
        <v>0.85699501724798777</v>
      </c>
      <c r="Y149" s="66">
        <f t="shared" si="184"/>
        <v>0.14300498275201229</v>
      </c>
      <c r="Z149" s="56">
        <f t="shared" si="162"/>
        <v>340.01893714281118</v>
      </c>
      <c r="AA149" s="66">
        <f t="shared" si="185"/>
        <v>1.5951696886597337</v>
      </c>
      <c r="AB149" s="66">
        <f t="shared" si="186"/>
        <v>0.80113720991116799</v>
      </c>
      <c r="AC149" s="66">
        <f t="shared" si="295"/>
        <v>-8.0777454402042453E-3</v>
      </c>
      <c r="AD149" s="66">
        <f t="shared" si="296"/>
        <v>-0.49797140965988651</v>
      </c>
      <c r="AE149" s="67">
        <f t="shared" si="187"/>
        <v>0.99195479187716307</v>
      </c>
      <c r="AF149" s="67">
        <f t="shared" si="188"/>
        <v>0.60776231078527132</v>
      </c>
      <c r="AG149" s="66">
        <f t="shared" si="163"/>
        <v>1130.7925304401947</v>
      </c>
      <c r="AH149" s="66">
        <f t="shared" si="189"/>
        <v>341.57123438406842</v>
      </c>
      <c r="AI149" s="66">
        <f t="shared" si="190"/>
        <v>1.5917879649558797</v>
      </c>
      <c r="AJ149" s="66">
        <f t="shared" si="191"/>
        <v>0.80194487286873406</v>
      </c>
      <c r="AK149" s="66">
        <f t="shared" si="287"/>
        <v>-8.0447953835975777E-3</v>
      </c>
      <c r="AL149" s="66">
        <f t="shared" si="288"/>
        <v>-0.49526053458058017</v>
      </c>
      <c r="AM149" s="67">
        <f t="shared" si="289"/>
        <v>0.99198747738219828</v>
      </c>
      <c r="AN149" s="67">
        <f t="shared" si="290"/>
        <v>0.60941211368215498</v>
      </c>
      <c r="AO149" s="66">
        <f t="shared" si="164"/>
        <v>1130.6120911081466</v>
      </c>
      <c r="AP149" s="66">
        <f t="shared" si="192"/>
        <v>341.5661646597697</v>
      </c>
      <c r="AQ149" s="66">
        <f t="shared" si="193"/>
        <v>1.5917989478405039</v>
      </c>
      <c r="AR149" s="66">
        <f t="shared" si="194"/>
        <v>0.80194224571214157</v>
      </c>
      <c r="AS149" s="66">
        <f t="shared" si="291"/>
        <v>-8.0449026006110536E-3</v>
      </c>
      <c r="AT149" s="66">
        <f t="shared" si="292"/>
        <v>-0.4952693435142026</v>
      </c>
      <c r="AU149" s="67">
        <f t="shared" si="293"/>
        <v>0.99198737102426926</v>
      </c>
      <c r="AV149" s="67">
        <f t="shared" si="294"/>
        <v>0.60940674543494122</v>
      </c>
      <c r="AW149" s="66">
        <f t="shared" si="165"/>
        <v>1130.6126757298173</v>
      </c>
      <c r="AX149" s="66">
        <f t="shared" si="195"/>
        <v>341.56618108666169</v>
      </c>
      <c r="AY149" s="66">
        <f t="shared" si="196"/>
        <v>1.5917989122531746</v>
      </c>
      <c r="AZ149" s="66">
        <f t="shared" si="197"/>
        <v>0.80194225422475152</v>
      </c>
      <c r="BA149" s="66">
        <f t="shared" si="198"/>
        <v>-8.0449022532029374E-3</v>
      </c>
      <c r="BB149" s="66">
        <f t="shared" si="199"/>
        <v>-0.49526931497107546</v>
      </c>
      <c r="BC149" s="67">
        <f t="shared" si="200"/>
        <v>0.9919873713688937</v>
      </c>
      <c r="BD149" s="67">
        <f t="shared" si="201"/>
        <v>0.60940676282931561</v>
      </c>
      <c r="BE149" s="66">
        <f t="shared" si="166"/>
        <v>1130.6126738354803</v>
      </c>
      <c r="BF149" s="66">
        <f t="shared" si="202"/>
        <v>341.56618103343402</v>
      </c>
      <c r="BG149" s="66">
        <f t="shared" si="203"/>
        <v>1.5917989123684873</v>
      </c>
      <c r="BH149" s="66">
        <f t="shared" si="204"/>
        <v>0.80194225419716836</v>
      </c>
      <c r="BI149" s="66">
        <f t="shared" si="205"/>
        <v>-8.0449022543284815E-3</v>
      </c>
      <c r="BJ149" s="66">
        <f t="shared" si="206"/>
        <v>-0.49526931506356292</v>
      </c>
      <c r="BK149" s="67">
        <f t="shared" si="207"/>
        <v>0.99198737136777726</v>
      </c>
      <c r="BL149" s="67">
        <f t="shared" si="208"/>
        <v>0.60940676277295314</v>
      </c>
      <c r="BM149" s="66">
        <f t="shared" si="167"/>
        <v>1130.6126738416185</v>
      </c>
      <c r="BN149" s="66">
        <f t="shared" si="209"/>
        <v>341.56618103360643</v>
      </c>
      <c r="BO149" s="66">
        <f t="shared" si="210"/>
        <v>1.5917989123681138</v>
      </c>
      <c r="BP149" s="66">
        <f t="shared" si="211"/>
        <v>0.80194225419725762</v>
      </c>
      <c r="BQ149" s="66">
        <f t="shared" si="212"/>
        <v>-8.0449022543247345E-3</v>
      </c>
      <c r="BR149" s="66">
        <f t="shared" si="213"/>
        <v>-0.49526931506326333</v>
      </c>
      <c r="BS149" s="67">
        <f t="shared" si="214"/>
        <v>0.99198737136778092</v>
      </c>
      <c r="BT149" s="67">
        <f t="shared" si="215"/>
        <v>0.60940676277313577</v>
      </c>
      <c r="BU149" s="66">
        <f t="shared" si="168"/>
        <v>1130.6126738415983</v>
      </c>
      <c r="BV149" s="66">
        <f t="shared" si="216"/>
        <v>341.56618103360586</v>
      </c>
      <c r="BW149" s="66">
        <f t="shared" si="217"/>
        <v>1.5917989123681149</v>
      </c>
      <c r="BX149" s="66">
        <f t="shared" si="218"/>
        <v>0.8019422541972574</v>
      </c>
      <c r="BY149" s="66">
        <f t="shared" si="219"/>
        <v>-8.0449022543248455E-3</v>
      </c>
      <c r="BZ149" s="66">
        <f t="shared" si="220"/>
        <v>-0.49526931506326455</v>
      </c>
      <c r="CA149" s="67">
        <f t="shared" si="221"/>
        <v>0.99198737136778081</v>
      </c>
      <c r="CB149" s="67">
        <f t="shared" si="222"/>
        <v>0.60940676277313499</v>
      </c>
      <c r="CC149" s="66">
        <f t="shared" si="169"/>
        <v>1130.6126738415985</v>
      </c>
      <c r="CD149" s="66">
        <f t="shared" si="223"/>
        <v>341.56618103360586</v>
      </c>
      <c r="CE149" s="66">
        <f t="shared" si="224"/>
        <v>1.5917989123681149</v>
      </c>
      <c r="CF149" s="66">
        <f t="shared" si="225"/>
        <v>0.8019422541972574</v>
      </c>
      <c r="CG149" s="66">
        <f t="shared" si="226"/>
        <v>-8.0449022543248455E-3</v>
      </c>
      <c r="CH149" s="66">
        <f t="shared" si="227"/>
        <v>-0.49526931506326455</v>
      </c>
      <c r="CI149" s="67">
        <f t="shared" si="228"/>
        <v>0.99198737136778081</v>
      </c>
      <c r="CJ149" s="67">
        <f t="shared" si="229"/>
        <v>0.60940676277313499</v>
      </c>
      <c r="CK149" s="66">
        <f t="shared" si="170"/>
        <v>1130.6126738415985</v>
      </c>
      <c r="CL149" s="66">
        <f t="shared" si="230"/>
        <v>341.56618103360586</v>
      </c>
      <c r="CM149" s="66">
        <f t="shared" si="231"/>
        <v>1.5917989123681149</v>
      </c>
      <c r="CN149" s="66">
        <f t="shared" si="232"/>
        <v>0.8019422541972574</v>
      </c>
      <c r="CO149" s="66">
        <f t="shared" si="233"/>
        <v>-8.0449022543248455E-3</v>
      </c>
      <c r="CP149" s="66">
        <f t="shared" si="234"/>
        <v>-0.49526931506326455</v>
      </c>
      <c r="CQ149" s="67">
        <f t="shared" si="235"/>
        <v>0.99198737136778081</v>
      </c>
      <c r="CR149" s="67">
        <f t="shared" si="236"/>
        <v>0.60940676277313499</v>
      </c>
      <c r="CS149" s="66">
        <f t="shared" si="171"/>
        <v>1130.6126738415985</v>
      </c>
      <c r="CT149" s="66">
        <f t="shared" si="237"/>
        <v>341.56618103360586</v>
      </c>
      <c r="CU149" s="66">
        <f t="shared" si="238"/>
        <v>1.5917989123681149</v>
      </c>
      <c r="CV149" s="66">
        <f t="shared" si="239"/>
        <v>0.8019422541972574</v>
      </c>
      <c r="CW149" s="66">
        <f t="shared" si="240"/>
        <v>-8.0449022543248455E-3</v>
      </c>
      <c r="CX149" s="66">
        <f t="shared" si="241"/>
        <v>-0.49526931506326455</v>
      </c>
      <c r="CY149" s="67">
        <f t="shared" si="242"/>
        <v>0.99198737136778081</v>
      </c>
      <c r="CZ149" s="67">
        <f t="shared" si="243"/>
        <v>0.60940676277313499</v>
      </c>
      <c r="DA149" s="66">
        <f t="shared" si="172"/>
        <v>1130.6126738415985</v>
      </c>
      <c r="DB149" s="66">
        <f t="shared" si="244"/>
        <v>341.56618103360586</v>
      </c>
      <c r="DC149" s="66">
        <f t="shared" si="245"/>
        <v>1.5917989123681149</v>
      </c>
      <c r="DD149" s="66">
        <f t="shared" si="246"/>
        <v>0.8019422541972574</v>
      </c>
      <c r="DE149" s="66">
        <f t="shared" si="247"/>
        <v>-8.0449022543248455E-3</v>
      </c>
      <c r="DF149" s="66">
        <f t="shared" si="248"/>
        <v>-0.49526931506326455</v>
      </c>
      <c r="DG149" s="67">
        <f t="shared" si="249"/>
        <v>0.99198737136778081</v>
      </c>
      <c r="DH149" s="67">
        <f t="shared" si="250"/>
        <v>0.60940676277313499</v>
      </c>
      <c r="DI149" s="66">
        <f t="shared" si="173"/>
        <v>1130.6126738415985</v>
      </c>
      <c r="DJ149" s="66">
        <f t="shared" si="251"/>
        <v>341.56618103360586</v>
      </c>
      <c r="DK149" s="66">
        <f t="shared" si="252"/>
        <v>1.5917989123681149</v>
      </c>
      <c r="DL149" s="66">
        <f t="shared" si="253"/>
        <v>0.8019422541972574</v>
      </c>
      <c r="DM149" s="66">
        <f t="shared" si="254"/>
        <v>-8.0449022543248455E-3</v>
      </c>
      <c r="DN149" s="66">
        <f t="shared" si="255"/>
        <v>-0.49526931506326455</v>
      </c>
      <c r="DO149" s="67">
        <f t="shared" si="256"/>
        <v>0.99198737136778081</v>
      </c>
      <c r="DP149" s="67">
        <f t="shared" si="257"/>
        <v>0.60940676277313499</v>
      </c>
      <c r="DQ149" s="66">
        <f t="shared" si="174"/>
        <v>1130.6126738415985</v>
      </c>
      <c r="DR149" s="66">
        <f t="shared" si="258"/>
        <v>341.56618103360586</v>
      </c>
      <c r="DS149" s="66">
        <f t="shared" si="259"/>
        <v>1.5917989123681149</v>
      </c>
      <c r="DT149" s="66">
        <f t="shared" si="260"/>
        <v>0.8019422541972574</v>
      </c>
      <c r="DU149" s="66">
        <f t="shared" si="261"/>
        <v>-8.0449022543248455E-3</v>
      </c>
      <c r="DV149" s="66">
        <f t="shared" si="262"/>
        <v>-0.49526931506326455</v>
      </c>
      <c r="DW149" s="67">
        <f t="shared" si="263"/>
        <v>0.99198737136778081</v>
      </c>
      <c r="DX149" s="67">
        <f t="shared" si="264"/>
        <v>0.60940676277313499</v>
      </c>
      <c r="DY149" s="66">
        <f t="shared" si="175"/>
        <v>1130.6126738415985</v>
      </c>
      <c r="DZ149" s="66">
        <f t="shared" si="265"/>
        <v>341.56618103360586</v>
      </c>
      <c r="EA149" s="66">
        <f t="shared" si="266"/>
        <v>1.5917989123681149</v>
      </c>
      <c r="EB149" s="66">
        <f t="shared" si="267"/>
        <v>0.8019422541972574</v>
      </c>
      <c r="EC149" s="66">
        <f t="shared" si="268"/>
        <v>-8.0449022543248455E-3</v>
      </c>
      <c r="ED149" s="66">
        <f t="shared" si="269"/>
        <v>-0.49526931506326455</v>
      </c>
      <c r="EE149" s="67">
        <f t="shared" si="270"/>
        <v>0.99198737136778081</v>
      </c>
      <c r="EF149" s="67">
        <f t="shared" si="271"/>
        <v>0.60940676277313499</v>
      </c>
      <c r="EG149" s="66">
        <f t="shared" si="176"/>
        <v>1130.6126738415985</v>
      </c>
      <c r="EH149" s="66">
        <f t="shared" si="272"/>
        <v>341.56618103360586</v>
      </c>
      <c r="EI149" s="66">
        <f t="shared" si="273"/>
        <v>1.5917989123681149</v>
      </c>
      <c r="EJ149" s="66">
        <f t="shared" si="274"/>
        <v>0.8019422541972574</v>
      </c>
      <c r="EK149" s="66">
        <f t="shared" si="275"/>
        <v>-8.0449022543248455E-3</v>
      </c>
      <c r="EL149" s="66">
        <f t="shared" si="276"/>
        <v>-0.49526931506326455</v>
      </c>
      <c r="EM149" s="67">
        <f t="shared" si="277"/>
        <v>0.99198737136778081</v>
      </c>
      <c r="EN149" s="67">
        <f t="shared" si="278"/>
        <v>0.60940676277313499</v>
      </c>
      <c r="EO149" s="66">
        <f t="shared" si="177"/>
        <v>1130.6126738415985</v>
      </c>
      <c r="EP149" s="66">
        <f t="shared" si="279"/>
        <v>341.56618103360586</v>
      </c>
      <c r="EQ149" s="66">
        <f t="shared" si="280"/>
        <v>1.5917989123681149</v>
      </c>
      <c r="ER149" s="66">
        <f t="shared" si="281"/>
        <v>0.8019422541972574</v>
      </c>
      <c r="ES149" s="66">
        <f t="shared" si="282"/>
        <v>-8.0449022543248455E-3</v>
      </c>
      <c r="ET149" s="66">
        <f t="shared" si="283"/>
        <v>-0.49526931506326455</v>
      </c>
      <c r="EU149" s="67">
        <f t="shared" si="284"/>
        <v>0.99198737136778081</v>
      </c>
      <c r="EV149" s="67">
        <f t="shared" si="285"/>
        <v>0.60940676277313499</v>
      </c>
      <c r="EW149" s="66">
        <f t="shared" si="178"/>
        <v>0.92920818595525057</v>
      </c>
      <c r="EX149" s="66">
        <f t="shared" si="286"/>
        <v>68.416181033605881</v>
      </c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</row>
    <row r="150" spans="19:166" x14ac:dyDescent="0.25">
      <c r="S150" s="50">
        <v>0.88</v>
      </c>
      <c r="T150" s="66">
        <f t="shared" si="179"/>
        <v>0.87685232498722532</v>
      </c>
      <c r="U150" s="66">
        <f t="shared" si="180"/>
        <v>0.12314767501277467</v>
      </c>
      <c r="V150" s="66">
        <f t="shared" si="181"/>
        <v>0.87685232498722532</v>
      </c>
      <c r="W150" s="66">
        <f t="shared" si="182"/>
        <v>0.12314767501277467</v>
      </c>
      <c r="X150" s="66">
        <f t="shared" si="183"/>
        <v>0.8678434382194935</v>
      </c>
      <c r="Y150" s="66">
        <f t="shared" si="184"/>
        <v>0.13215656178050653</v>
      </c>
      <c r="Z150" s="56">
        <f t="shared" si="162"/>
        <v>339.9587791155235</v>
      </c>
      <c r="AA150" s="66">
        <f t="shared" si="185"/>
        <v>1.5953015114649289</v>
      </c>
      <c r="AB150" s="66">
        <f t="shared" si="186"/>
        <v>0.80110577758300394</v>
      </c>
      <c r="AC150" s="66">
        <f t="shared" si="295"/>
        <v>-6.8447672710695642E-3</v>
      </c>
      <c r="AD150" s="66">
        <f t="shared" si="296"/>
        <v>-0.50671628071970298</v>
      </c>
      <c r="AE150" s="67">
        <f t="shared" si="187"/>
        <v>0.9931786047925798</v>
      </c>
      <c r="AF150" s="67">
        <f t="shared" si="188"/>
        <v>0.6024706787843136</v>
      </c>
      <c r="AG150" s="66">
        <f t="shared" si="163"/>
        <v>1124.2277963212302</v>
      </c>
      <c r="AH150" s="66">
        <f t="shared" si="189"/>
        <v>341.3863740370486</v>
      </c>
      <c r="AI150" s="66">
        <f t="shared" si="190"/>
        <v>1.5921887003171</v>
      </c>
      <c r="AJ150" s="66">
        <f t="shared" si="191"/>
        <v>0.80184903242832928</v>
      </c>
      <c r="AK150" s="66">
        <f t="shared" si="287"/>
        <v>-6.8192074035233058E-3</v>
      </c>
      <c r="AL150" s="66">
        <f t="shared" si="288"/>
        <v>-0.50418786451925768</v>
      </c>
      <c r="AM150" s="67">
        <f t="shared" si="289"/>
        <v>0.99320399063059595</v>
      </c>
      <c r="AN150" s="67">
        <f t="shared" si="290"/>
        <v>0.60399590279684756</v>
      </c>
      <c r="AO150" s="66">
        <f t="shared" si="164"/>
        <v>1124.0770251785655</v>
      </c>
      <c r="AP150" s="66">
        <f t="shared" si="192"/>
        <v>341.38211834603493</v>
      </c>
      <c r="AQ150" s="66">
        <f t="shared" si="193"/>
        <v>1.5921979319904551</v>
      </c>
      <c r="AR150" s="66">
        <f t="shared" si="194"/>
        <v>0.80184682498738136</v>
      </c>
      <c r="AS150" s="66">
        <f t="shared" si="291"/>
        <v>-6.8192833412828516E-3</v>
      </c>
      <c r="AT150" s="66">
        <f t="shared" si="292"/>
        <v>-0.50419536691067957</v>
      </c>
      <c r="AU150" s="67">
        <f t="shared" si="293"/>
        <v>0.99320391520891305</v>
      </c>
      <c r="AV150" s="67">
        <f t="shared" si="294"/>
        <v>0.60399137140016579</v>
      </c>
      <c r="AW150" s="66">
        <f t="shared" si="165"/>
        <v>1124.077471366244</v>
      </c>
      <c r="AX150" s="66">
        <f t="shared" si="195"/>
        <v>341.38213094086871</v>
      </c>
      <c r="AY150" s="66">
        <f t="shared" si="196"/>
        <v>1.592197904668647</v>
      </c>
      <c r="AZ150" s="66">
        <f t="shared" si="197"/>
        <v>0.80184683152043534</v>
      </c>
      <c r="BA150" s="66">
        <f t="shared" si="198"/>
        <v>-6.819283116540488E-3</v>
      </c>
      <c r="BB150" s="66">
        <f t="shared" si="199"/>
        <v>-0.50419534470684124</v>
      </c>
      <c r="BC150" s="67">
        <f t="shared" si="200"/>
        <v>0.99320391543212805</v>
      </c>
      <c r="BD150" s="67">
        <f t="shared" si="201"/>
        <v>0.6039913848110926</v>
      </c>
      <c r="BE150" s="66">
        <f t="shared" si="166"/>
        <v>1124.0774700457105</v>
      </c>
      <c r="BF150" s="66">
        <f t="shared" si="202"/>
        <v>341.38213090359312</v>
      </c>
      <c r="BG150" s="66">
        <f t="shared" si="203"/>
        <v>1.5921979047495083</v>
      </c>
      <c r="BH150" s="66">
        <f t="shared" si="204"/>
        <v>0.80184683150110025</v>
      </c>
      <c r="BI150" s="66">
        <f t="shared" si="205"/>
        <v>-6.819283117205921E-3</v>
      </c>
      <c r="BJ150" s="66">
        <f t="shared" si="206"/>
        <v>-0.50419534477255468</v>
      </c>
      <c r="BK150" s="67">
        <f t="shared" si="207"/>
        <v>0.99320391543146713</v>
      </c>
      <c r="BL150" s="67">
        <f t="shared" si="208"/>
        <v>0.60399138477140235</v>
      </c>
      <c r="BM150" s="66">
        <f t="shared" si="167"/>
        <v>1124.077470049619</v>
      </c>
      <c r="BN150" s="66">
        <f t="shared" si="209"/>
        <v>341.38213090370346</v>
      </c>
      <c r="BO150" s="66">
        <f t="shared" si="210"/>
        <v>1.5921979047492691</v>
      </c>
      <c r="BP150" s="66">
        <f t="shared" si="211"/>
        <v>0.80184683150115743</v>
      </c>
      <c r="BQ150" s="66">
        <f t="shared" si="212"/>
        <v>-6.8192831172037907E-3</v>
      </c>
      <c r="BR150" s="66">
        <f t="shared" si="213"/>
        <v>-0.50419534477236094</v>
      </c>
      <c r="BS150" s="67">
        <f t="shared" si="214"/>
        <v>0.99320391543146924</v>
      </c>
      <c r="BT150" s="67">
        <f t="shared" si="215"/>
        <v>0.60399138477151926</v>
      </c>
      <c r="BU150" s="66">
        <f t="shared" si="168"/>
        <v>1124.0774700496074</v>
      </c>
      <c r="BV150" s="66">
        <f t="shared" si="216"/>
        <v>341.38213090370317</v>
      </c>
      <c r="BW150" s="66">
        <f t="shared" si="217"/>
        <v>1.5921979047492696</v>
      </c>
      <c r="BX150" s="66">
        <f t="shared" si="218"/>
        <v>0.80184683150115732</v>
      </c>
      <c r="BY150" s="66">
        <f t="shared" si="219"/>
        <v>-6.8192831172038185E-3</v>
      </c>
      <c r="BZ150" s="66">
        <f t="shared" si="220"/>
        <v>-0.50419534477236139</v>
      </c>
      <c r="CA150" s="67">
        <f t="shared" si="221"/>
        <v>0.99320391543146913</v>
      </c>
      <c r="CB150" s="67">
        <f t="shared" si="222"/>
        <v>0.60399138477151904</v>
      </c>
      <c r="CC150" s="66">
        <f t="shared" si="169"/>
        <v>1124.0774700496077</v>
      </c>
      <c r="CD150" s="66">
        <f t="shared" si="223"/>
        <v>341.38213090370317</v>
      </c>
      <c r="CE150" s="66">
        <f t="shared" si="224"/>
        <v>1.5921979047492696</v>
      </c>
      <c r="CF150" s="66">
        <f t="shared" si="225"/>
        <v>0.80184683150115732</v>
      </c>
      <c r="CG150" s="66">
        <f t="shared" si="226"/>
        <v>-6.8192831172038185E-3</v>
      </c>
      <c r="CH150" s="66">
        <f t="shared" si="227"/>
        <v>-0.50419534477236139</v>
      </c>
      <c r="CI150" s="67">
        <f t="shared" si="228"/>
        <v>0.99320391543146913</v>
      </c>
      <c r="CJ150" s="67">
        <f t="shared" si="229"/>
        <v>0.60399138477151904</v>
      </c>
      <c r="CK150" s="66">
        <f t="shared" si="170"/>
        <v>1124.0774700496077</v>
      </c>
      <c r="CL150" s="66">
        <f t="shared" si="230"/>
        <v>341.38213090370317</v>
      </c>
      <c r="CM150" s="66">
        <f t="shared" si="231"/>
        <v>1.5921979047492696</v>
      </c>
      <c r="CN150" s="66">
        <f t="shared" si="232"/>
        <v>0.80184683150115732</v>
      </c>
      <c r="CO150" s="66">
        <f t="shared" si="233"/>
        <v>-6.8192831172038185E-3</v>
      </c>
      <c r="CP150" s="66">
        <f t="shared" si="234"/>
        <v>-0.50419534477236139</v>
      </c>
      <c r="CQ150" s="67">
        <f t="shared" si="235"/>
        <v>0.99320391543146913</v>
      </c>
      <c r="CR150" s="67">
        <f t="shared" si="236"/>
        <v>0.60399138477151904</v>
      </c>
      <c r="CS150" s="66">
        <f t="shared" si="171"/>
        <v>1124.0774700496077</v>
      </c>
      <c r="CT150" s="66">
        <f t="shared" si="237"/>
        <v>341.38213090370317</v>
      </c>
      <c r="CU150" s="66">
        <f t="shared" si="238"/>
        <v>1.5921979047492696</v>
      </c>
      <c r="CV150" s="66">
        <f t="shared" si="239"/>
        <v>0.80184683150115732</v>
      </c>
      <c r="CW150" s="66">
        <f t="shared" si="240"/>
        <v>-6.8192831172038185E-3</v>
      </c>
      <c r="CX150" s="66">
        <f t="shared" si="241"/>
        <v>-0.50419534477236139</v>
      </c>
      <c r="CY150" s="67">
        <f t="shared" si="242"/>
        <v>0.99320391543146913</v>
      </c>
      <c r="CZ150" s="67">
        <f t="shared" si="243"/>
        <v>0.60399138477151904</v>
      </c>
      <c r="DA150" s="66">
        <f t="shared" si="172"/>
        <v>1124.0774700496077</v>
      </c>
      <c r="DB150" s="66">
        <f t="shared" si="244"/>
        <v>341.38213090370317</v>
      </c>
      <c r="DC150" s="66">
        <f t="shared" si="245"/>
        <v>1.5921979047492696</v>
      </c>
      <c r="DD150" s="66">
        <f t="shared" si="246"/>
        <v>0.80184683150115732</v>
      </c>
      <c r="DE150" s="66">
        <f t="shared" si="247"/>
        <v>-6.8192831172038185E-3</v>
      </c>
      <c r="DF150" s="66">
        <f t="shared" si="248"/>
        <v>-0.50419534477236139</v>
      </c>
      <c r="DG150" s="67">
        <f t="shared" si="249"/>
        <v>0.99320391543146913</v>
      </c>
      <c r="DH150" s="67">
        <f t="shared" si="250"/>
        <v>0.60399138477151904</v>
      </c>
      <c r="DI150" s="66">
        <f t="shared" si="173"/>
        <v>1124.0774700496077</v>
      </c>
      <c r="DJ150" s="66">
        <f t="shared" si="251"/>
        <v>341.38213090370317</v>
      </c>
      <c r="DK150" s="66">
        <f t="shared" si="252"/>
        <v>1.5921979047492696</v>
      </c>
      <c r="DL150" s="66">
        <f t="shared" si="253"/>
        <v>0.80184683150115732</v>
      </c>
      <c r="DM150" s="66">
        <f t="shared" si="254"/>
        <v>-6.8192831172038185E-3</v>
      </c>
      <c r="DN150" s="66">
        <f t="shared" si="255"/>
        <v>-0.50419534477236139</v>
      </c>
      <c r="DO150" s="67">
        <f t="shared" si="256"/>
        <v>0.99320391543146913</v>
      </c>
      <c r="DP150" s="67">
        <f t="shared" si="257"/>
        <v>0.60399138477151904</v>
      </c>
      <c r="DQ150" s="66">
        <f t="shared" si="174"/>
        <v>1124.0774700496077</v>
      </c>
      <c r="DR150" s="66">
        <f t="shared" si="258"/>
        <v>341.38213090370317</v>
      </c>
      <c r="DS150" s="66">
        <f t="shared" si="259"/>
        <v>1.5921979047492696</v>
      </c>
      <c r="DT150" s="66">
        <f t="shared" si="260"/>
        <v>0.80184683150115732</v>
      </c>
      <c r="DU150" s="66">
        <f t="shared" si="261"/>
        <v>-6.8192831172038185E-3</v>
      </c>
      <c r="DV150" s="66">
        <f t="shared" si="262"/>
        <v>-0.50419534477236139</v>
      </c>
      <c r="DW150" s="67">
        <f t="shared" si="263"/>
        <v>0.99320391543146913</v>
      </c>
      <c r="DX150" s="67">
        <f t="shared" si="264"/>
        <v>0.60399138477151904</v>
      </c>
      <c r="DY150" s="66">
        <f t="shared" si="175"/>
        <v>1124.0774700496077</v>
      </c>
      <c r="DZ150" s="66">
        <f t="shared" si="265"/>
        <v>341.38213090370317</v>
      </c>
      <c r="EA150" s="66">
        <f t="shared" si="266"/>
        <v>1.5921979047492696</v>
      </c>
      <c r="EB150" s="66">
        <f t="shared" si="267"/>
        <v>0.80184683150115732</v>
      </c>
      <c r="EC150" s="66">
        <f t="shared" si="268"/>
        <v>-6.8192831172038185E-3</v>
      </c>
      <c r="ED150" s="66">
        <f t="shared" si="269"/>
        <v>-0.50419534477236139</v>
      </c>
      <c r="EE150" s="67">
        <f t="shared" si="270"/>
        <v>0.99320391543146913</v>
      </c>
      <c r="EF150" s="67">
        <f t="shared" si="271"/>
        <v>0.60399138477151904</v>
      </c>
      <c r="EG150" s="66">
        <f t="shared" si="176"/>
        <v>1124.0774700496077</v>
      </c>
      <c r="EH150" s="66">
        <f t="shared" si="272"/>
        <v>341.38213090370317</v>
      </c>
      <c r="EI150" s="66">
        <f t="shared" si="273"/>
        <v>1.5921979047492696</v>
      </c>
      <c r="EJ150" s="66">
        <f t="shared" si="274"/>
        <v>0.80184683150115732</v>
      </c>
      <c r="EK150" s="66">
        <f t="shared" si="275"/>
        <v>-6.8192831172038185E-3</v>
      </c>
      <c r="EL150" s="66">
        <f t="shared" si="276"/>
        <v>-0.50419534477236139</v>
      </c>
      <c r="EM150" s="67">
        <f t="shared" si="277"/>
        <v>0.99320391543146913</v>
      </c>
      <c r="EN150" s="67">
        <f t="shared" si="278"/>
        <v>0.60399138477151904</v>
      </c>
      <c r="EO150" s="66">
        <f t="shared" si="177"/>
        <v>1124.0774700496077</v>
      </c>
      <c r="EP150" s="66">
        <f t="shared" si="279"/>
        <v>341.38213090370317</v>
      </c>
      <c r="EQ150" s="66">
        <f t="shared" si="280"/>
        <v>1.5921979047492696</v>
      </c>
      <c r="ER150" s="66">
        <f t="shared" si="281"/>
        <v>0.80184683150115732</v>
      </c>
      <c r="ES150" s="66">
        <f t="shared" si="282"/>
        <v>-6.8192831172038185E-3</v>
      </c>
      <c r="ET150" s="66">
        <f t="shared" si="283"/>
        <v>-0.50419534477236139</v>
      </c>
      <c r="EU150" s="67">
        <f t="shared" si="284"/>
        <v>0.99320391543146913</v>
      </c>
      <c r="EV150" s="67">
        <f t="shared" si="285"/>
        <v>0.60399138477151904</v>
      </c>
      <c r="EW150" s="66">
        <f t="shared" si="178"/>
        <v>0.93560195389387668</v>
      </c>
      <c r="EX150" s="66">
        <f t="shared" si="286"/>
        <v>68.232130903703194</v>
      </c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</row>
    <row r="151" spans="19:166" x14ac:dyDescent="0.25">
      <c r="S151" s="50">
        <v>0.89</v>
      </c>
      <c r="T151" s="66">
        <f t="shared" si="179"/>
        <v>0.88708097286706145</v>
      </c>
      <c r="U151" s="66">
        <f t="shared" si="180"/>
        <v>0.11291902713293864</v>
      </c>
      <c r="V151" s="66">
        <f t="shared" si="181"/>
        <v>0.88708097286706145</v>
      </c>
      <c r="W151" s="66">
        <f t="shared" si="182"/>
        <v>0.11291902713293864</v>
      </c>
      <c r="X151" s="66">
        <f t="shared" si="183"/>
        <v>0.87871686515558967</v>
      </c>
      <c r="Y151" s="66">
        <f t="shared" si="184"/>
        <v>0.12128313484441028</v>
      </c>
      <c r="Z151" s="56">
        <f t="shared" si="162"/>
        <v>339.89862108823581</v>
      </c>
      <c r="AA151" s="66">
        <f t="shared" si="185"/>
        <v>1.5954333918317272</v>
      </c>
      <c r="AB151" s="66">
        <f t="shared" si="186"/>
        <v>0.80107433536243189</v>
      </c>
      <c r="AC151" s="66">
        <f t="shared" si="295"/>
        <v>-5.7197834589184579E-3</v>
      </c>
      <c r="AD151" s="66">
        <f t="shared" si="296"/>
        <v>-0.51548854221417395</v>
      </c>
      <c r="AE151" s="67">
        <f t="shared" si="187"/>
        <v>0.99429654335903717</v>
      </c>
      <c r="AF151" s="67">
        <f t="shared" si="188"/>
        <v>0.59720876164693981</v>
      </c>
      <c r="AG151" s="66">
        <f t="shared" si="163"/>
        <v>1117.7144562040544</v>
      </c>
      <c r="AH151" s="66">
        <f t="shared" si="189"/>
        <v>341.20211380971119</v>
      </c>
      <c r="AI151" s="66">
        <f t="shared" si="190"/>
        <v>1.5925886674304173</v>
      </c>
      <c r="AJ151" s="66">
        <f t="shared" si="191"/>
        <v>0.80175341118944266</v>
      </c>
      <c r="AK151" s="66">
        <f t="shared" si="287"/>
        <v>-5.7003706773800511E-3</v>
      </c>
      <c r="AL151" s="66">
        <f t="shared" si="288"/>
        <v>-0.51314777966411973</v>
      </c>
      <c r="AM151" s="67">
        <f t="shared" si="289"/>
        <v>0.99431584560797237</v>
      </c>
      <c r="AN151" s="67">
        <f t="shared" si="290"/>
        <v>0.59860832293205257</v>
      </c>
      <c r="AO151" s="66">
        <f t="shared" si="164"/>
        <v>1117.5903002681027</v>
      </c>
      <c r="AP151" s="66">
        <f t="shared" si="192"/>
        <v>341.19859322559398</v>
      </c>
      <c r="AQ151" s="66">
        <f t="shared" si="193"/>
        <v>1.5925963146214728</v>
      </c>
      <c r="AR151" s="66">
        <f t="shared" si="194"/>
        <v>0.80175158329948015</v>
      </c>
      <c r="AS151" s="66">
        <f t="shared" si="291"/>
        <v>-5.7004229485306326E-3</v>
      </c>
      <c r="AT151" s="66">
        <f t="shared" si="292"/>
        <v>-0.51315407515248257</v>
      </c>
      <c r="AU151" s="67">
        <f t="shared" si="293"/>
        <v>0.9943157936339404</v>
      </c>
      <c r="AV151" s="67">
        <f t="shared" si="294"/>
        <v>0.59860455441218396</v>
      </c>
      <c r="AW151" s="66">
        <f t="shared" si="165"/>
        <v>1117.590633389256</v>
      </c>
      <c r="AX151" s="66">
        <f t="shared" si="195"/>
        <v>341.19860267204143</v>
      </c>
      <c r="AY151" s="66">
        <f t="shared" si="196"/>
        <v>1.5925962941022345</v>
      </c>
      <c r="AZ151" s="66">
        <f t="shared" si="197"/>
        <v>0.80175158820412784</v>
      </c>
      <c r="BA151" s="66">
        <f t="shared" si="198"/>
        <v>-5.7004228082754224E-3</v>
      </c>
      <c r="BB151" s="66">
        <f t="shared" si="199"/>
        <v>-0.51315405826020699</v>
      </c>
      <c r="BC151" s="67">
        <f t="shared" si="200"/>
        <v>0.9943157937733984</v>
      </c>
      <c r="BD151" s="67">
        <f t="shared" si="201"/>
        <v>0.59860456452397715</v>
      </c>
      <c r="BE151" s="66">
        <f t="shared" si="166"/>
        <v>1117.590632495408</v>
      </c>
      <c r="BF151" s="66">
        <f t="shared" si="202"/>
        <v>341.19860264669416</v>
      </c>
      <c r="BG151" s="66">
        <f t="shared" si="203"/>
        <v>1.5925962941572929</v>
      </c>
      <c r="BH151" s="66">
        <f t="shared" si="204"/>
        <v>0.80175158819096737</v>
      </c>
      <c r="BI151" s="66">
        <f t="shared" si="205"/>
        <v>-5.7004228086518088E-3</v>
      </c>
      <c r="BJ151" s="66">
        <f t="shared" si="206"/>
        <v>-0.51315405830553362</v>
      </c>
      <c r="BK151" s="67">
        <f t="shared" si="207"/>
        <v>0.99431579377302415</v>
      </c>
      <c r="BL151" s="67">
        <f t="shared" si="208"/>
        <v>0.5986045644968444</v>
      </c>
      <c r="BM151" s="66">
        <f t="shared" si="167"/>
        <v>1117.5906324978066</v>
      </c>
      <c r="BN151" s="66">
        <f t="shared" si="209"/>
        <v>341.19860264676225</v>
      </c>
      <c r="BO151" s="66">
        <f t="shared" si="210"/>
        <v>1.592596294157145</v>
      </c>
      <c r="BP151" s="66">
        <f t="shared" si="211"/>
        <v>0.80175158819100267</v>
      </c>
      <c r="BQ151" s="66">
        <f t="shared" si="212"/>
        <v>-5.7004228086505529E-3</v>
      </c>
      <c r="BR151" s="66">
        <f t="shared" si="213"/>
        <v>-0.51315405830541172</v>
      </c>
      <c r="BS151" s="67">
        <f t="shared" si="214"/>
        <v>0.99431579377302537</v>
      </c>
      <c r="BT151" s="67">
        <f t="shared" si="215"/>
        <v>0.59860456449691735</v>
      </c>
      <c r="BU151" s="66">
        <f t="shared" si="168"/>
        <v>1117.5906324977998</v>
      </c>
      <c r="BV151" s="66">
        <f t="shared" si="216"/>
        <v>341.19860264676208</v>
      </c>
      <c r="BW151" s="66">
        <f t="shared" si="217"/>
        <v>1.5925962941571452</v>
      </c>
      <c r="BX151" s="66">
        <f t="shared" si="218"/>
        <v>0.80175158819100256</v>
      </c>
      <c r="BY151" s="66">
        <f t="shared" si="219"/>
        <v>-5.7004228086505807E-3</v>
      </c>
      <c r="BZ151" s="66">
        <f t="shared" si="220"/>
        <v>-0.51315405830541194</v>
      </c>
      <c r="CA151" s="67">
        <f t="shared" si="221"/>
        <v>0.99431579377302537</v>
      </c>
      <c r="CB151" s="67">
        <f t="shared" si="222"/>
        <v>0.59860456449691724</v>
      </c>
      <c r="CC151" s="66">
        <f t="shared" si="169"/>
        <v>1117.5906324977998</v>
      </c>
      <c r="CD151" s="66">
        <f t="shared" si="223"/>
        <v>341.19860264676208</v>
      </c>
      <c r="CE151" s="66">
        <f t="shared" si="224"/>
        <v>1.5925962941571452</v>
      </c>
      <c r="CF151" s="66">
        <f t="shared" si="225"/>
        <v>0.80175158819100256</v>
      </c>
      <c r="CG151" s="66">
        <f t="shared" si="226"/>
        <v>-5.7004228086505807E-3</v>
      </c>
      <c r="CH151" s="66">
        <f t="shared" si="227"/>
        <v>-0.51315405830541194</v>
      </c>
      <c r="CI151" s="67">
        <f t="shared" si="228"/>
        <v>0.99431579377302537</v>
      </c>
      <c r="CJ151" s="67">
        <f t="shared" si="229"/>
        <v>0.59860456449691724</v>
      </c>
      <c r="CK151" s="66">
        <f t="shared" si="170"/>
        <v>1117.5906324977998</v>
      </c>
      <c r="CL151" s="66">
        <f t="shared" si="230"/>
        <v>341.19860264676208</v>
      </c>
      <c r="CM151" s="66">
        <f t="shared" si="231"/>
        <v>1.5925962941571452</v>
      </c>
      <c r="CN151" s="66">
        <f t="shared" si="232"/>
        <v>0.80175158819100256</v>
      </c>
      <c r="CO151" s="66">
        <f t="shared" si="233"/>
        <v>-5.7004228086505807E-3</v>
      </c>
      <c r="CP151" s="66">
        <f t="shared" si="234"/>
        <v>-0.51315405830541194</v>
      </c>
      <c r="CQ151" s="67">
        <f t="shared" si="235"/>
        <v>0.99431579377302537</v>
      </c>
      <c r="CR151" s="67">
        <f t="shared" si="236"/>
        <v>0.59860456449691724</v>
      </c>
      <c r="CS151" s="66">
        <f t="shared" si="171"/>
        <v>1117.5906324977998</v>
      </c>
      <c r="CT151" s="66">
        <f t="shared" si="237"/>
        <v>341.19860264676208</v>
      </c>
      <c r="CU151" s="66">
        <f t="shared" si="238"/>
        <v>1.5925962941571452</v>
      </c>
      <c r="CV151" s="66">
        <f t="shared" si="239"/>
        <v>0.80175158819100256</v>
      </c>
      <c r="CW151" s="66">
        <f t="shared" si="240"/>
        <v>-5.7004228086505807E-3</v>
      </c>
      <c r="CX151" s="66">
        <f t="shared" si="241"/>
        <v>-0.51315405830541194</v>
      </c>
      <c r="CY151" s="67">
        <f t="shared" si="242"/>
        <v>0.99431579377302537</v>
      </c>
      <c r="CZ151" s="67">
        <f t="shared" si="243"/>
        <v>0.59860456449691724</v>
      </c>
      <c r="DA151" s="66">
        <f t="shared" si="172"/>
        <v>1117.5906324977998</v>
      </c>
      <c r="DB151" s="66">
        <f t="shared" si="244"/>
        <v>341.19860264676208</v>
      </c>
      <c r="DC151" s="66">
        <f t="shared" si="245"/>
        <v>1.5925962941571452</v>
      </c>
      <c r="DD151" s="66">
        <f t="shared" si="246"/>
        <v>0.80175158819100256</v>
      </c>
      <c r="DE151" s="66">
        <f t="shared" si="247"/>
        <v>-5.7004228086505807E-3</v>
      </c>
      <c r="DF151" s="66">
        <f t="shared" si="248"/>
        <v>-0.51315405830541194</v>
      </c>
      <c r="DG151" s="67">
        <f t="shared" si="249"/>
        <v>0.99431579377302537</v>
      </c>
      <c r="DH151" s="67">
        <f t="shared" si="250"/>
        <v>0.59860456449691724</v>
      </c>
      <c r="DI151" s="66">
        <f t="shared" si="173"/>
        <v>1117.5906324977998</v>
      </c>
      <c r="DJ151" s="66">
        <f t="shared" si="251"/>
        <v>341.19860264676208</v>
      </c>
      <c r="DK151" s="66">
        <f t="shared" si="252"/>
        <v>1.5925962941571452</v>
      </c>
      <c r="DL151" s="66">
        <f t="shared" si="253"/>
        <v>0.80175158819100256</v>
      </c>
      <c r="DM151" s="66">
        <f t="shared" si="254"/>
        <v>-5.7004228086505807E-3</v>
      </c>
      <c r="DN151" s="66">
        <f t="shared" si="255"/>
        <v>-0.51315405830541194</v>
      </c>
      <c r="DO151" s="67">
        <f t="shared" si="256"/>
        <v>0.99431579377302537</v>
      </c>
      <c r="DP151" s="67">
        <f t="shared" si="257"/>
        <v>0.59860456449691724</v>
      </c>
      <c r="DQ151" s="66">
        <f t="shared" si="174"/>
        <v>1117.5906324977998</v>
      </c>
      <c r="DR151" s="66">
        <f t="shared" si="258"/>
        <v>341.19860264676208</v>
      </c>
      <c r="DS151" s="66">
        <f t="shared" si="259"/>
        <v>1.5925962941571452</v>
      </c>
      <c r="DT151" s="66">
        <f t="shared" si="260"/>
        <v>0.80175158819100256</v>
      </c>
      <c r="DU151" s="66">
        <f t="shared" si="261"/>
        <v>-5.7004228086505807E-3</v>
      </c>
      <c r="DV151" s="66">
        <f t="shared" si="262"/>
        <v>-0.51315405830541194</v>
      </c>
      <c r="DW151" s="67">
        <f t="shared" si="263"/>
        <v>0.99431579377302537</v>
      </c>
      <c r="DX151" s="67">
        <f t="shared" si="264"/>
        <v>0.59860456449691724</v>
      </c>
      <c r="DY151" s="66">
        <f t="shared" si="175"/>
        <v>1117.5906324977998</v>
      </c>
      <c r="DZ151" s="66">
        <f t="shared" si="265"/>
        <v>341.19860264676208</v>
      </c>
      <c r="EA151" s="66">
        <f t="shared" si="266"/>
        <v>1.5925962941571452</v>
      </c>
      <c r="EB151" s="66">
        <f t="shared" si="267"/>
        <v>0.80175158819100256</v>
      </c>
      <c r="EC151" s="66">
        <f t="shared" si="268"/>
        <v>-5.7004228086505807E-3</v>
      </c>
      <c r="ED151" s="66">
        <f t="shared" si="269"/>
        <v>-0.51315405830541194</v>
      </c>
      <c r="EE151" s="67">
        <f t="shared" si="270"/>
        <v>0.99431579377302537</v>
      </c>
      <c r="EF151" s="67">
        <f t="shared" si="271"/>
        <v>0.59860456449691724</v>
      </c>
      <c r="EG151" s="66">
        <f t="shared" si="176"/>
        <v>1117.5906324977998</v>
      </c>
      <c r="EH151" s="66">
        <f t="shared" si="272"/>
        <v>341.19860264676208</v>
      </c>
      <c r="EI151" s="66">
        <f t="shared" si="273"/>
        <v>1.5925962941571452</v>
      </c>
      <c r="EJ151" s="66">
        <f t="shared" si="274"/>
        <v>0.80175158819100256</v>
      </c>
      <c r="EK151" s="66">
        <f t="shared" si="275"/>
        <v>-5.7004228086505807E-3</v>
      </c>
      <c r="EL151" s="66">
        <f t="shared" si="276"/>
        <v>-0.51315405830541194</v>
      </c>
      <c r="EM151" s="67">
        <f t="shared" si="277"/>
        <v>0.99431579377302537</v>
      </c>
      <c r="EN151" s="67">
        <f t="shared" si="278"/>
        <v>0.59860456449691724</v>
      </c>
      <c r="EO151" s="66">
        <f t="shared" si="177"/>
        <v>1117.5906324977998</v>
      </c>
      <c r="EP151" s="66">
        <f t="shared" si="279"/>
        <v>341.19860264676208</v>
      </c>
      <c r="EQ151" s="66">
        <f t="shared" si="280"/>
        <v>1.5925962941571452</v>
      </c>
      <c r="ER151" s="66">
        <f t="shared" si="281"/>
        <v>0.80175158819100256</v>
      </c>
      <c r="ES151" s="66">
        <f t="shared" si="282"/>
        <v>-5.7004228086505807E-3</v>
      </c>
      <c r="ET151" s="66">
        <f t="shared" si="283"/>
        <v>-0.51315405830541194</v>
      </c>
      <c r="EU151" s="67">
        <f t="shared" si="284"/>
        <v>0.99431579377302537</v>
      </c>
      <c r="EV151" s="67">
        <f t="shared" si="285"/>
        <v>0.59860456449691724</v>
      </c>
      <c r="EW151" s="66">
        <f t="shared" si="178"/>
        <v>0.94182644172825303</v>
      </c>
      <c r="EX151" s="66">
        <f t="shared" si="286"/>
        <v>68.048602646762106</v>
      </c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</row>
    <row r="152" spans="19:166" x14ac:dyDescent="0.25">
      <c r="S152" s="61">
        <v>0.9</v>
      </c>
      <c r="T152" s="61">
        <f t="shared" si="179"/>
        <v>0.89731572219855127</v>
      </c>
      <c r="U152" s="61">
        <f t="shared" si="180"/>
        <v>0.10268427780144865</v>
      </c>
      <c r="V152" s="61">
        <f t="shared" si="181"/>
        <v>0.89731572219855127</v>
      </c>
      <c r="W152" s="61">
        <f t="shared" si="182"/>
        <v>0.10268427780144865</v>
      </c>
      <c r="X152" s="61">
        <f t="shared" si="183"/>
        <v>0.88961538461538459</v>
      </c>
      <c r="Y152" s="61">
        <f t="shared" si="184"/>
        <v>0.11038461538461537</v>
      </c>
      <c r="Z152" s="64">
        <f t="shared" si="162"/>
        <v>339.83846306094819</v>
      </c>
      <c r="AA152" s="61">
        <f t="shared" si="185"/>
        <v>1.595565329797388</v>
      </c>
      <c r="AB152" s="61">
        <f t="shared" si="186"/>
        <v>0.80104288324480499</v>
      </c>
      <c r="AC152" s="61">
        <f t="shared" si="295"/>
        <v>-4.7010782343716792E-3</v>
      </c>
      <c r="AD152" s="61">
        <f t="shared" si="296"/>
        <v>-0.52428730686346681</v>
      </c>
      <c r="AE152" s="65">
        <f t="shared" si="187"/>
        <v>0.99530995453849758</v>
      </c>
      <c r="AF152" s="65">
        <f t="shared" si="188"/>
        <v>0.59197711208537929</v>
      </c>
      <c r="AG152" s="61">
        <f t="shared" si="163"/>
        <v>1111.2551611957485</v>
      </c>
      <c r="AH152" s="61">
        <f t="shared" si="189"/>
        <v>341.01854033190676</v>
      </c>
      <c r="AI152" s="61">
        <f t="shared" si="190"/>
        <v>1.5929876737252717</v>
      </c>
      <c r="AJ152" s="61">
        <f t="shared" si="191"/>
        <v>0.8016580549387885</v>
      </c>
      <c r="AK152" s="61">
        <f t="shared" si="287"/>
        <v>-4.6866997573335456E-3</v>
      </c>
      <c r="AL152" s="61">
        <f t="shared" si="288"/>
        <v>-0.52213916511992919</v>
      </c>
      <c r="AM152" s="65">
        <f t="shared" si="289"/>
        <v>0.99532426568271071</v>
      </c>
      <c r="AN152" s="65">
        <f t="shared" si="290"/>
        <v>0.59325012965262736</v>
      </c>
      <c r="AO152" s="61">
        <f t="shared" si="164"/>
        <v>1111.1546692425993</v>
      </c>
      <c r="AP152" s="61">
        <f t="shared" si="192"/>
        <v>341.01567767320336</v>
      </c>
      <c r="AQ152" s="61">
        <f t="shared" si="193"/>
        <v>1.5929939000532927</v>
      </c>
      <c r="AR152" s="61">
        <f t="shared" si="194"/>
        <v>0.80165656722310885</v>
      </c>
      <c r="AS152" s="61">
        <f t="shared" si="291"/>
        <v>-4.686734540755709E-3</v>
      </c>
      <c r="AT152" s="61">
        <f t="shared" si="292"/>
        <v>-0.52214435629886613</v>
      </c>
      <c r="AU152" s="65">
        <f t="shared" si="293"/>
        <v>0.99532423106192713</v>
      </c>
      <c r="AV152" s="65">
        <f t="shared" si="294"/>
        <v>0.59324704999304345</v>
      </c>
      <c r="AW152" s="61">
        <f t="shared" si="165"/>
        <v>1111.154911572904</v>
      </c>
      <c r="AX152" s="61">
        <f t="shared" si="195"/>
        <v>341.01568457657959</v>
      </c>
      <c r="AY152" s="61">
        <f t="shared" si="196"/>
        <v>1.5929938850381851</v>
      </c>
      <c r="AZ152" s="61">
        <f t="shared" si="197"/>
        <v>0.80165657081080077</v>
      </c>
      <c r="BA152" s="61">
        <f t="shared" si="198"/>
        <v>-4.6867344568739672E-3</v>
      </c>
      <c r="BB152" s="61">
        <f t="shared" si="199"/>
        <v>-0.52214434378008701</v>
      </c>
      <c r="BC152" s="65">
        <f t="shared" si="200"/>
        <v>0.99532423114541668</v>
      </c>
      <c r="BD152" s="65">
        <f t="shared" si="201"/>
        <v>0.59324705741977235</v>
      </c>
      <c r="BE152" s="61">
        <f t="shared" si="166"/>
        <v>1111.1549109885095</v>
      </c>
      <c r="BF152" s="61">
        <f t="shared" si="202"/>
        <v>341.01568455993169</v>
      </c>
      <c r="BG152" s="61">
        <f t="shared" si="203"/>
        <v>1.592993885074395</v>
      </c>
      <c r="BH152" s="61">
        <f t="shared" si="204"/>
        <v>0.8016565708021488</v>
      </c>
      <c r="BI152" s="61">
        <f t="shared" si="205"/>
        <v>-4.68673445707634E-3</v>
      </c>
      <c r="BJ152" s="61">
        <f t="shared" si="206"/>
        <v>-0.52214434381027641</v>
      </c>
      <c r="BK152" s="65">
        <f t="shared" si="207"/>
        <v>0.99532423114521529</v>
      </c>
      <c r="BL152" s="65">
        <f t="shared" si="208"/>
        <v>0.59324705740186257</v>
      </c>
      <c r="BM152" s="61">
        <f t="shared" si="167"/>
        <v>1111.1549109899188</v>
      </c>
      <c r="BN152" s="61">
        <f t="shared" si="209"/>
        <v>341.01568455997182</v>
      </c>
      <c r="BO152" s="61">
        <f t="shared" si="210"/>
        <v>1.5929938850743075</v>
      </c>
      <c r="BP152" s="61">
        <f t="shared" si="211"/>
        <v>0.80165657080216968</v>
      </c>
      <c r="BQ152" s="61">
        <f t="shared" si="212"/>
        <v>-4.6867344570757155E-3</v>
      </c>
      <c r="BR152" s="61">
        <f t="shared" si="213"/>
        <v>-0.52214434381020391</v>
      </c>
      <c r="BS152" s="65">
        <f t="shared" si="214"/>
        <v>0.99532423114521584</v>
      </c>
      <c r="BT152" s="65">
        <f t="shared" si="215"/>
        <v>0.59324705740190553</v>
      </c>
      <c r="BU152" s="61">
        <f t="shared" si="168"/>
        <v>1111.1549109899154</v>
      </c>
      <c r="BV152" s="61">
        <f t="shared" si="216"/>
        <v>341.0156845599717</v>
      </c>
      <c r="BW152" s="61">
        <f t="shared" si="217"/>
        <v>1.5929938850743079</v>
      </c>
      <c r="BX152" s="61">
        <f t="shared" si="218"/>
        <v>0.80165657080216957</v>
      </c>
      <c r="BY152" s="61">
        <f t="shared" si="219"/>
        <v>-4.6867344570757433E-3</v>
      </c>
      <c r="BZ152" s="61">
        <f t="shared" si="220"/>
        <v>-0.52214434381020458</v>
      </c>
      <c r="CA152" s="65">
        <f t="shared" si="221"/>
        <v>0.99532423114521584</v>
      </c>
      <c r="CB152" s="65">
        <f t="shared" si="222"/>
        <v>0.5932470574019052</v>
      </c>
      <c r="CC152" s="61">
        <f t="shared" si="169"/>
        <v>1111.1549109899156</v>
      </c>
      <c r="CD152" s="61">
        <f t="shared" si="223"/>
        <v>341.0156845599717</v>
      </c>
      <c r="CE152" s="61">
        <f t="shared" si="224"/>
        <v>1.5929938850743079</v>
      </c>
      <c r="CF152" s="61">
        <f t="shared" si="225"/>
        <v>0.80165657080216957</v>
      </c>
      <c r="CG152" s="61">
        <f t="shared" si="226"/>
        <v>-4.6867344570757433E-3</v>
      </c>
      <c r="CH152" s="61">
        <f t="shared" si="227"/>
        <v>-0.52214434381020458</v>
      </c>
      <c r="CI152" s="65">
        <f t="shared" si="228"/>
        <v>0.99532423114521584</v>
      </c>
      <c r="CJ152" s="65">
        <f t="shared" si="229"/>
        <v>0.5932470574019052</v>
      </c>
      <c r="CK152" s="61">
        <f t="shared" si="170"/>
        <v>1111.1549109899156</v>
      </c>
      <c r="CL152" s="61">
        <f t="shared" si="230"/>
        <v>341.0156845599717</v>
      </c>
      <c r="CM152" s="61">
        <f t="shared" si="231"/>
        <v>1.5929938850743079</v>
      </c>
      <c r="CN152" s="61">
        <f t="shared" si="232"/>
        <v>0.80165657080216957</v>
      </c>
      <c r="CO152" s="61">
        <f t="shared" si="233"/>
        <v>-4.6867344570757433E-3</v>
      </c>
      <c r="CP152" s="61">
        <f t="shared" si="234"/>
        <v>-0.52214434381020458</v>
      </c>
      <c r="CQ152" s="65">
        <f t="shared" si="235"/>
        <v>0.99532423114521584</v>
      </c>
      <c r="CR152" s="65">
        <f t="shared" si="236"/>
        <v>0.5932470574019052</v>
      </c>
      <c r="CS152" s="61">
        <f t="shared" si="171"/>
        <v>1111.1549109899156</v>
      </c>
      <c r="CT152" s="61">
        <f t="shared" si="237"/>
        <v>341.0156845599717</v>
      </c>
      <c r="CU152" s="61">
        <f t="shared" si="238"/>
        <v>1.5929938850743079</v>
      </c>
      <c r="CV152" s="61">
        <f t="shared" si="239"/>
        <v>0.80165657080216957</v>
      </c>
      <c r="CW152" s="61">
        <f t="shared" si="240"/>
        <v>-4.6867344570757433E-3</v>
      </c>
      <c r="CX152" s="61">
        <f t="shared" si="241"/>
        <v>-0.52214434381020458</v>
      </c>
      <c r="CY152" s="65">
        <f t="shared" si="242"/>
        <v>0.99532423114521584</v>
      </c>
      <c r="CZ152" s="65">
        <f t="shared" si="243"/>
        <v>0.5932470574019052</v>
      </c>
      <c r="DA152" s="61">
        <f t="shared" si="172"/>
        <v>1111.1549109899156</v>
      </c>
      <c r="DB152" s="61">
        <f t="shared" si="244"/>
        <v>341.0156845599717</v>
      </c>
      <c r="DC152" s="61">
        <f t="shared" si="245"/>
        <v>1.5929938850743079</v>
      </c>
      <c r="DD152" s="61">
        <f t="shared" si="246"/>
        <v>0.80165657080216957</v>
      </c>
      <c r="DE152" s="61">
        <f t="shared" si="247"/>
        <v>-4.6867344570757433E-3</v>
      </c>
      <c r="DF152" s="61">
        <f t="shared" si="248"/>
        <v>-0.52214434381020458</v>
      </c>
      <c r="DG152" s="65">
        <f t="shared" si="249"/>
        <v>0.99532423114521584</v>
      </c>
      <c r="DH152" s="65">
        <f t="shared" si="250"/>
        <v>0.5932470574019052</v>
      </c>
      <c r="DI152" s="61">
        <f t="shared" si="173"/>
        <v>1111.1549109899156</v>
      </c>
      <c r="DJ152" s="61">
        <f t="shared" si="251"/>
        <v>341.0156845599717</v>
      </c>
      <c r="DK152" s="61">
        <f t="shared" si="252"/>
        <v>1.5929938850743079</v>
      </c>
      <c r="DL152" s="61">
        <f t="shared" si="253"/>
        <v>0.80165657080216957</v>
      </c>
      <c r="DM152" s="61">
        <f t="shared" si="254"/>
        <v>-4.6867344570757433E-3</v>
      </c>
      <c r="DN152" s="61">
        <f t="shared" si="255"/>
        <v>-0.52214434381020458</v>
      </c>
      <c r="DO152" s="65">
        <f t="shared" si="256"/>
        <v>0.99532423114521584</v>
      </c>
      <c r="DP152" s="65">
        <f t="shared" si="257"/>
        <v>0.5932470574019052</v>
      </c>
      <c r="DQ152" s="61">
        <f t="shared" si="174"/>
        <v>1111.1549109899156</v>
      </c>
      <c r="DR152" s="61">
        <f t="shared" si="258"/>
        <v>341.0156845599717</v>
      </c>
      <c r="DS152" s="61">
        <f t="shared" si="259"/>
        <v>1.5929938850743079</v>
      </c>
      <c r="DT152" s="61">
        <f t="shared" si="260"/>
        <v>0.80165657080216957</v>
      </c>
      <c r="DU152" s="61">
        <f t="shared" si="261"/>
        <v>-4.6867344570757433E-3</v>
      </c>
      <c r="DV152" s="61">
        <f t="shared" si="262"/>
        <v>-0.52214434381020458</v>
      </c>
      <c r="DW152" s="65">
        <f t="shared" si="263"/>
        <v>0.99532423114521584</v>
      </c>
      <c r="DX152" s="65">
        <f t="shared" si="264"/>
        <v>0.5932470574019052</v>
      </c>
      <c r="DY152" s="61">
        <f t="shared" si="175"/>
        <v>1111.1549109899156</v>
      </c>
      <c r="DZ152" s="61">
        <f t="shared" si="265"/>
        <v>341.0156845599717</v>
      </c>
      <c r="EA152" s="61">
        <f t="shared" si="266"/>
        <v>1.5929938850743079</v>
      </c>
      <c r="EB152" s="61">
        <f t="shared" si="267"/>
        <v>0.80165657080216957</v>
      </c>
      <c r="EC152" s="61">
        <f t="shared" si="268"/>
        <v>-4.6867344570757433E-3</v>
      </c>
      <c r="ED152" s="61">
        <f t="shared" si="269"/>
        <v>-0.52214434381020458</v>
      </c>
      <c r="EE152" s="65">
        <f t="shared" si="270"/>
        <v>0.99532423114521584</v>
      </c>
      <c r="EF152" s="65">
        <f t="shared" si="271"/>
        <v>0.5932470574019052</v>
      </c>
      <c r="EG152" s="61">
        <f t="shared" si="176"/>
        <v>1111.1549109899156</v>
      </c>
      <c r="EH152" s="61">
        <f t="shared" si="272"/>
        <v>341.0156845599717</v>
      </c>
      <c r="EI152" s="61">
        <f t="shared" si="273"/>
        <v>1.5929938850743079</v>
      </c>
      <c r="EJ152" s="61">
        <f t="shared" si="274"/>
        <v>0.80165657080216957</v>
      </c>
      <c r="EK152" s="61">
        <f t="shared" si="275"/>
        <v>-4.6867344570757433E-3</v>
      </c>
      <c r="EL152" s="61">
        <f t="shared" si="276"/>
        <v>-0.52214434381020458</v>
      </c>
      <c r="EM152" s="65">
        <f t="shared" si="277"/>
        <v>0.99532423114521584</v>
      </c>
      <c r="EN152" s="65">
        <f t="shared" si="278"/>
        <v>0.5932470574019052</v>
      </c>
      <c r="EO152" s="61">
        <f t="shared" si="177"/>
        <v>1111.1549109899156</v>
      </c>
      <c r="EP152" s="61">
        <f t="shared" si="279"/>
        <v>341.0156845599717</v>
      </c>
      <c r="EQ152" s="61">
        <f t="shared" si="280"/>
        <v>1.5929938850743079</v>
      </c>
      <c r="ER152" s="61">
        <f t="shared" si="281"/>
        <v>0.80165657080216957</v>
      </c>
      <c r="ES152" s="61">
        <f t="shared" si="282"/>
        <v>-4.6867344570757433E-3</v>
      </c>
      <c r="ET152" s="61">
        <f t="shared" si="283"/>
        <v>-0.52214434381020458</v>
      </c>
      <c r="EU152" s="65">
        <f t="shared" si="284"/>
        <v>0.99532423114521584</v>
      </c>
      <c r="EV152" s="65">
        <f t="shared" si="285"/>
        <v>0.5932470574019052</v>
      </c>
      <c r="EW152" s="61">
        <f t="shared" si="178"/>
        <v>0.94788462356647951</v>
      </c>
      <c r="EX152" s="61">
        <f t="shared" si="286"/>
        <v>67.865684559971726</v>
      </c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</row>
    <row r="153" spans="19:166" x14ac:dyDescent="0.25">
      <c r="S153" s="50">
        <v>0.91</v>
      </c>
      <c r="T153" s="66">
        <f t="shared" si="179"/>
        <v>0.90755657844265447</v>
      </c>
      <c r="U153" s="66">
        <f t="shared" si="180"/>
        <v>9.2443421557345584E-2</v>
      </c>
      <c r="V153" s="66">
        <f t="shared" si="181"/>
        <v>0.90755657844265447</v>
      </c>
      <c r="W153" s="66">
        <f t="shared" si="182"/>
        <v>9.2443421557345584E-2</v>
      </c>
      <c r="X153" s="66">
        <f t="shared" si="183"/>
        <v>0.90053908355795154</v>
      </c>
      <c r="Y153" s="66">
        <f t="shared" si="184"/>
        <v>9.9460916442048505E-2</v>
      </c>
      <c r="Z153" s="56">
        <f t="shared" si="162"/>
        <v>339.77830503366056</v>
      </c>
      <c r="AA153" s="66">
        <f t="shared" si="185"/>
        <v>1.5956973253992024</v>
      </c>
      <c r="AB153" s="66">
        <f t="shared" si="186"/>
        <v>0.80101142122547397</v>
      </c>
      <c r="AC153" s="66">
        <f t="shared" si="295"/>
        <v>-3.7869620205665741E-3</v>
      </c>
      <c r="AD153" s="66">
        <f t="shared" si="296"/>
        <v>-0.53311170197606961</v>
      </c>
      <c r="AE153" s="67">
        <f t="shared" si="187"/>
        <v>0.99622019947714724</v>
      </c>
      <c r="AF153" s="67">
        <f t="shared" si="188"/>
        <v>0.58677625311712556</v>
      </c>
      <c r="AG153" s="66">
        <f t="shared" si="163"/>
        <v>1104.8523695931756</v>
      </c>
      <c r="AH153" s="66">
        <f t="shared" si="189"/>
        <v>340.83573622214556</v>
      </c>
      <c r="AI153" s="66">
        <f t="shared" si="190"/>
        <v>1.5933855343686825</v>
      </c>
      <c r="AJ153" s="66">
        <f t="shared" si="191"/>
        <v>0.80156300754778631</v>
      </c>
      <c r="AK153" s="66">
        <f t="shared" si="287"/>
        <v>-3.7766307421017581E-3</v>
      </c>
      <c r="AL153" s="66">
        <f t="shared" si="288"/>
        <v>-0.53116091810750587</v>
      </c>
      <c r="AM153" s="67">
        <f t="shared" si="289"/>
        <v>0.99623049175860645</v>
      </c>
      <c r="AN153" s="67">
        <f t="shared" si="290"/>
        <v>0.58792204399798187</v>
      </c>
      <c r="AO153" s="66">
        <f t="shared" si="164"/>
        <v>1104.7726994602363</v>
      </c>
      <c r="AP153" s="66">
        <f t="shared" si="192"/>
        <v>340.83345630210755</v>
      </c>
      <c r="AQ153" s="66">
        <f t="shared" si="193"/>
        <v>1.5933904997809907</v>
      </c>
      <c r="AR153" s="66">
        <f t="shared" si="194"/>
        <v>0.80156182155085787</v>
      </c>
      <c r="AS153" s="66">
        <f t="shared" si="291"/>
        <v>-3.7766529625040124E-3</v>
      </c>
      <c r="AT153" s="66">
        <f t="shared" si="292"/>
        <v>-0.53116510986912724</v>
      </c>
      <c r="AU153" s="67">
        <f t="shared" si="293"/>
        <v>0.99623046962196449</v>
      </c>
      <c r="AV153" s="67">
        <f t="shared" si="294"/>
        <v>0.58791957957408658</v>
      </c>
      <c r="AW153" s="66">
        <f t="shared" si="165"/>
        <v>1104.7728703292923</v>
      </c>
      <c r="AX153" s="66">
        <f t="shared" si="195"/>
        <v>340.8334611920065</v>
      </c>
      <c r="AY153" s="66">
        <f t="shared" si="196"/>
        <v>1.5933904891312467</v>
      </c>
      <c r="AZ153" s="66">
        <f t="shared" si="197"/>
        <v>0.80156182409456089</v>
      </c>
      <c r="BA153" s="66">
        <f t="shared" si="198"/>
        <v>-3.7766529148463082E-3</v>
      </c>
      <c r="BB153" s="66">
        <f t="shared" si="199"/>
        <v>-0.53116510087870594</v>
      </c>
      <c r="BC153" s="67">
        <f t="shared" si="200"/>
        <v>0.99623046966944251</v>
      </c>
      <c r="BD153" s="67">
        <f t="shared" si="201"/>
        <v>0.58791958485973139</v>
      </c>
      <c r="BE153" s="66">
        <f t="shared" si="166"/>
        <v>1104.7728699628137</v>
      </c>
      <c r="BF153" s="66">
        <f t="shared" si="202"/>
        <v>340.83346118151866</v>
      </c>
      <c r="BG153" s="66">
        <f t="shared" si="203"/>
        <v>1.5933904891540884</v>
      </c>
      <c r="BH153" s="66">
        <f t="shared" si="204"/>
        <v>0.80156182408910515</v>
      </c>
      <c r="BI153" s="66">
        <f t="shared" si="205"/>
        <v>-3.7766529149484626E-3</v>
      </c>
      <c r="BJ153" s="66">
        <f t="shared" si="206"/>
        <v>-0.53116510089798896</v>
      </c>
      <c r="BK153" s="67">
        <f t="shared" si="207"/>
        <v>0.9962304696693407</v>
      </c>
      <c r="BL153" s="67">
        <f t="shared" si="208"/>
        <v>0.58791958484839446</v>
      </c>
      <c r="BM153" s="66">
        <f t="shared" si="167"/>
        <v>1104.7728699635998</v>
      </c>
      <c r="BN153" s="66">
        <f t="shared" si="209"/>
        <v>340.83346118154111</v>
      </c>
      <c r="BO153" s="66">
        <f t="shared" si="210"/>
        <v>1.5933904891540394</v>
      </c>
      <c r="BP153" s="66">
        <f t="shared" si="211"/>
        <v>0.80156182408911691</v>
      </c>
      <c r="BQ153" s="66">
        <f t="shared" si="212"/>
        <v>-3.7766529149483169E-3</v>
      </c>
      <c r="BR153" s="66">
        <f t="shared" si="213"/>
        <v>-0.531165100897947</v>
      </c>
      <c r="BS153" s="67">
        <f t="shared" si="214"/>
        <v>0.99623046966934081</v>
      </c>
      <c r="BT153" s="67">
        <f t="shared" si="215"/>
        <v>0.58791958484841911</v>
      </c>
      <c r="BU153" s="66">
        <f t="shared" si="168"/>
        <v>1104.7728699635982</v>
      </c>
      <c r="BV153" s="66">
        <f t="shared" si="216"/>
        <v>340.83346118154111</v>
      </c>
      <c r="BW153" s="66">
        <f t="shared" si="217"/>
        <v>1.5933904891540394</v>
      </c>
      <c r="BX153" s="66">
        <f t="shared" si="218"/>
        <v>0.80156182408911691</v>
      </c>
      <c r="BY153" s="66">
        <f t="shared" si="219"/>
        <v>-3.7766529149483169E-3</v>
      </c>
      <c r="BZ153" s="66">
        <f t="shared" si="220"/>
        <v>-0.531165100897947</v>
      </c>
      <c r="CA153" s="67">
        <f t="shared" si="221"/>
        <v>0.99623046966934081</v>
      </c>
      <c r="CB153" s="67">
        <f t="shared" si="222"/>
        <v>0.58791958484841911</v>
      </c>
      <c r="CC153" s="66">
        <f t="shared" si="169"/>
        <v>1104.7728699635982</v>
      </c>
      <c r="CD153" s="66">
        <f t="shared" si="223"/>
        <v>340.83346118154111</v>
      </c>
      <c r="CE153" s="66">
        <f t="shared" si="224"/>
        <v>1.5933904891540394</v>
      </c>
      <c r="CF153" s="66">
        <f t="shared" si="225"/>
        <v>0.80156182408911691</v>
      </c>
      <c r="CG153" s="66">
        <f t="shared" si="226"/>
        <v>-3.7766529149483169E-3</v>
      </c>
      <c r="CH153" s="66">
        <f t="shared" si="227"/>
        <v>-0.531165100897947</v>
      </c>
      <c r="CI153" s="67">
        <f t="shared" si="228"/>
        <v>0.99623046966934081</v>
      </c>
      <c r="CJ153" s="67">
        <f t="shared" si="229"/>
        <v>0.58791958484841911</v>
      </c>
      <c r="CK153" s="66">
        <f t="shared" si="170"/>
        <v>1104.7728699635982</v>
      </c>
      <c r="CL153" s="66">
        <f t="shared" si="230"/>
        <v>340.83346118154111</v>
      </c>
      <c r="CM153" s="66">
        <f t="shared" si="231"/>
        <v>1.5933904891540394</v>
      </c>
      <c r="CN153" s="66">
        <f t="shared" si="232"/>
        <v>0.80156182408911691</v>
      </c>
      <c r="CO153" s="66">
        <f t="shared" si="233"/>
        <v>-3.7766529149483169E-3</v>
      </c>
      <c r="CP153" s="66">
        <f t="shared" si="234"/>
        <v>-0.531165100897947</v>
      </c>
      <c r="CQ153" s="67">
        <f t="shared" si="235"/>
        <v>0.99623046966934081</v>
      </c>
      <c r="CR153" s="67">
        <f t="shared" si="236"/>
        <v>0.58791958484841911</v>
      </c>
      <c r="CS153" s="66">
        <f t="shared" si="171"/>
        <v>1104.7728699635982</v>
      </c>
      <c r="CT153" s="66">
        <f t="shared" si="237"/>
        <v>340.83346118154111</v>
      </c>
      <c r="CU153" s="66">
        <f t="shared" si="238"/>
        <v>1.5933904891540394</v>
      </c>
      <c r="CV153" s="66">
        <f t="shared" si="239"/>
        <v>0.80156182408911691</v>
      </c>
      <c r="CW153" s="66">
        <f t="shared" si="240"/>
        <v>-3.7766529149483169E-3</v>
      </c>
      <c r="CX153" s="66">
        <f t="shared" si="241"/>
        <v>-0.531165100897947</v>
      </c>
      <c r="CY153" s="67">
        <f t="shared" si="242"/>
        <v>0.99623046966934081</v>
      </c>
      <c r="CZ153" s="67">
        <f t="shared" si="243"/>
        <v>0.58791958484841911</v>
      </c>
      <c r="DA153" s="66">
        <f t="shared" si="172"/>
        <v>1104.7728699635982</v>
      </c>
      <c r="DB153" s="66">
        <f t="shared" si="244"/>
        <v>340.83346118154111</v>
      </c>
      <c r="DC153" s="66">
        <f t="shared" si="245"/>
        <v>1.5933904891540394</v>
      </c>
      <c r="DD153" s="66">
        <f t="shared" si="246"/>
        <v>0.80156182408911691</v>
      </c>
      <c r="DE153" s="66">
        <f t="shared" si="247"/>
        <v>-3.7766529149483169E-3</v>
      </c>
      <c r="DF153" s="66">
        <f t="shared" si="248"/>
        <v>-0.531165100897947</v>
      </c>
      <c r="DG153" s="67">
        <f t="shared" si="249"/>
        <v>0.99623046966934081</v>
      </c>
      <c r="DH153" s="67">
        <f t="shared" si="250"/>
        <v>0.58791958484841911</v>
      </c>
      <c r="DI153" s="66">
        <f t="shared" si="173"/>
        <v>1104.7728699635982</v>
      </c>
      <c r="DJ153" s="66">
        <f t="shared" si="251"/>
        <v>340.83346118154111</v>
      </c>
      <c r="DK153" s="66">
        <f t="shared" si="252"/>
        <v>1.5933904891540394</v>
      </c>
      <c r="DL153" s="66">
        <f t="shared" si="253"/>
        <v>0.80156182408911691</v>
      </c>
      <c r="DM153" s="66">
        <f t="shared" si="254"/>
        <v>-3.7766529149483169E-3</v>
      </c>
      <c r="DN153" s="66">
        <f t="shared" si="255"/>
        <v>-0.531165100897947</v>
      </c>
      <c r="DO153" s="67">
        <f t="shared" si="256"/>
        <v>0.99623046966934081</v>
      </c>
      <c r="DP153" s="67">
        <f t="shared" si="257"/>
        <v>0.58791958484841911</v>
      </c>
      <c r="DQ153" s="66">
        <f t="shared" si="174"/>
        <v>1104.7728699635982</v>
      </c>
      <c r="DR153" s="66">
        <f t="shared" si="258"/>
        <v>340.83346118154111</v>
      </c>
      <c r="DS153" s="66">
        <f t="shared" si="259"/>
        <v>1.5933904891540394</v>
      </c>
      <c r="DT153" s="66">
        <f t="shared" si="260"/>
        <v>0.80156182408911691</v>
      </c>
      <c r="DU153" s="66">
        <f t="shared" si="261"/>
        <v>-3.7766529149483169E-3</v>
      </c>
      <c r="DV153" s="66">
        <f t="shared" si="262"/>
        <v>-0.531165100897947</v>
      </c>
      <c r="DW153" s="67">
        <f t="shared" si="263"/>
        <v>0.99623046966934081</v>
      </c>
      <c r="DX153" s="67">
        <f t="shared" si="264"/>
        <v>0.58791958484841911</v>
      </c>
      <c r="DY153" s="66">
        <f t="shared" si="175"/>
        <v>1104.7728699635982</v>
      </c>
      <c r="DZ153" s="66">
        <f t="shared" si="265"/>
        <v>340.83346118154111</v>
      </c>
      <c r="EA153" s="66">
        <f t="shared" si="266"/>
        <v>1.5933904891540394</v>
      </c>
      <c r="EB153" s="66">
        <f t="shared" si="267"/>
        <v>0.80156182408911691</v>
      </c>
      <c r="EC153" s="66">
        <f t="shared" si="268"/>
        <v>-3.7766529149483169E-3</v>
      </c>
      <c r="ED153" s="66">
        <f t="shared" si="269"/>
        <v>-0.531165100897947</v>
      </c>
      <c r="EE153" s="67">
        <f t="shared" si="270"/>
        <v>0.99623046966934081</v>
      </c>
      <c r="EF153" s="67">
        <f t="shared" si="271"/>
        <v>0.58791958484841911</v>
      </c>
      <c r="EG153" s="66">
        <f t="shared" si="176"/>
        <v>1104.7728699635982</v>
      </c>
      <c r="EH153" s="66">
        <f t="shared" si="272"/>
        <v>340.83346118154111</v>
      </c>
      <c r="EI153" s="66">
        <f t="shared" si="273"/>
        <v>1.5933904891540394</v>
      </c>
      <c r="EJ153" s="66">
        <f t="shared" si="274"/>
        <v>0.80156182408911691</v>
      </c>
      <c r="EK153" s="66">
        <f t="shared" si="275"/>
        <v>-3.7766529149483169E-3</v>
      </c>
      <c r="EL153" s="66">
        <f t="shared" si="276"/>
        <v>-0.531165100897947</v>
      </c>
      <c r="EM153" s="67">
        <f t="shared" si="277"/>
        <v>0.99623046966934081</v>
      </c>
      <c r="EN153" s="67">
        <f t="shared" si="278"/>
        <v>0.58791958484841911</v>
      </c>
      <c r="EO153" s="66">
        <f t="shared" si="177"/>
        <v>1104.7728699635982</v>
      </c>
      <c r="EP153" s="66">
        <f t="shared" si="279"/>
        <v>340.83346118154111</v>
      </c>
      <c r="EQ153" s="66">
        <f t="shared" si="280"/>
        <v>1.5933904891540394</v>
      </c>
      <c r="ER153" s="66">
        <f t="shared" si="281"/>
        <v>0.80156182408911691</v>
      </c>
      <c r="ES153" s="66">
        <f t="shared" si="282"/>
        <v>-3.7766529149483169E-3</v>
      </c>
      <c r="ET153" s="66">
        <f t="shared" si="283"/>
        <v>-0.531165100897947</v>
      </c>
      <c r="EU153" s="67">
        <f t="shared" si="284"/>
        <v>0.99623046966934081</v>
      </c>
      <c r="EV153" s="67">
        <f t="shared" si="285"/>
        <v>0.58791958484841911</v>
      </c>
      <c r="EW153" s="66">
        <f t="shared" si="178"/>
        <v>0.953779525128848</v>
      </c>
      <c r="EX153" s="66">
        <f t="shared" si="286"/>
        <v>67.683461181541134</v>
      </c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</row>
    <row r="154" spans="19:166" x14ac:dyDescent="0.25">
      <c r="S154" s="50">
        <v>0.92</v>
      </c>
      <c r="T154" s="66">
        <f t="shared" si="179"/>
        <v>0.91780354706684852</v>
      </c>
      <c r="U154" s="66">
        <f t="shared" si="180"/>
        <v>8.2196452933151393E-2</v>
      </c>
      <c r="V154" s="66">
        <f t="shared" si="181"/>
        <v>0.91780354706684852</v>
      </c>
      <c r="W154" s="66">
        <f t="shared" si="182"/>
        <v>8.2196452933151393E-2</v>
      </c>
      <c r="X154" s="66">
        <f t="shared" si="183"/>
        <v>0.91148804934464145</v>
      </c>
      <c r="Y154" s="66">
        <f t="shared" si="184"/>
        <v>8.8511950655358482E-2</v>
      </c>
      <c r="Z154" s="56">
        <f t="shared" si="162"/>
        <v>339.71814700637287</v>
      </c>
      <c r="AA154" s="66">
        <f t="shared" si="185"/>
        <v>1.5958293786744941</v>
      </c>
      <c r="AB154" s="66">
        <f t="shared" si="186"/>
        <v>0.80097994929978655</v>
      </c>
      <c r="AC154" s="66">
        <f t="shared" si="295"/>
        <v>-2.9757709483654235E-3</v>
      </c>
      <c r="AD154" s="66">
        <f t="shared" si="296"/>
        <v>-0.54196086916245578</v>
      </c>
      <c r="AE154" s="67">
        <f t="shared" si="187"/>
        <v>0.99702865226942106</v>
      </c>
      <c r="AF154" s="67">
        <f t="shared" si="188"/>
        <v>0.58160667890032502</v>
      </c>
      <c r="AG154" s="66">
        <f t="shared" si="163"/>
        <v>1098.508354038504</v>
      </c>
      <c r="AH154" s="66">
        <f t="shared" si="189"/>
        <v>340.65378017334825</v>
      </c>
      <c r="AI154" s="66">
        <f t="shared" si="190"/>
        <v>1.5937820721409759</v>
      </c>
      <c r="AJ154" s="66">
        <f t="shared" si="191"/>
        <v>0.80146831100617622</v>
      </c>
      <c r="AK154" s="66">
        <f t="shared" si="287"/>
        <v>-2.96862067412762E-3</v>
      </c>
      <c r="AL154" s="66">
        <f t="shared" si="288"/>
        <v>-0.54021194815871509</v>
      </c>
      <c r="AM154" s="67">
        <f t="shared" si="289"/>
        <v>0.99703578132319504</v>
      </c>
      <c r="AN154" s="67">
        <f t="shared" si="290"/>
        <v>0.5826247530430948</v>
      </c>
      <c r="AO154" s="66">
        <f t="shared" si="164"/>
        <v>1098.4467787094886</v>
      </c>
      <c r="AP154" s="66">
        <f t="shared" si="192"/>
        <v>340.65201002181794</v>
      </c>
      <c r="AQ154" s="66">
        <f t="shared" si="193"/>
        <v>1.5937859324070154</v>
      </c>
      <c r="AR154" s="66">
        <f t="shared" si="194"/>
        <v>0.80146738931309258</v>
      </c>
      <c r="AS154" s="66">
        <f t="shared" si="291"/>
        <v>-2.9686341726375548E-3</v>
      </c>
      <c r="AT154" s="66">
        <f t="shared" si="292"/>
        <v>-0.54021524705633994</v>
      </c>
      <c r="AU154" s="67">
        <f t="shared" si="293"/>
        <v>0.99703576786469772</v>
      </c>
      <c r="AV154" s="67">
        <f t="shared" si="294"/>
        <v>0.58262283102685108</v>
      </c>
      <c r="AW154" s="66">
        <f t="shared" si="165"/>
        <v>1098.4468946644672</v>
      </c>
      <c r="AX154" s="66">
        <f t="shared" si="195"/>
        <v>340.65201335533538</v>
      </c>
      <c r="AY154" s="66">
        <f t="shared" si="196"/>
        <v>1.5937859251373856</v>
      </c>
      <c r="AZ154" s="66">
        <f t="shared" si="197"/>
        <v>0.80146739104881637</v>
      </c>
      <c r="BA154" s="66">
        <f t="shared" si="198"/>
        <v>-2.9686341472172709E-3</v>
      </c>
      <c r="BB154" s="66">
        <f t="shared" si="199"/>
        <v>-0.54021524084388006</v>
      </c>
      <c r="BC154" s="67">
        <f t="shared" si="200"/>
        <v>0.99703576789004267</v>
      </c>
      <c r="BD154" s="67">
        <f t="shared" si="201"/>
        <v>0.58262283464637199</v>
      </c>
      <c r="BE154" s="66">
        <f t="shared" si="166"/>
        <v>1098.4468944461009</v>
      </c>
      <c r="BF154" s="66">
        <f t="shared" si="202"/>
        <v>340.65201334905777</v>
      </c>
      <c r="BG154" s="66">
        <f t="shared" si="203"/>
        <v>1.5937859251510755</v>
      </c>
      <c r="BH154" s="66">
        <f t="shared" si="204"/>
        <v>0.80146739104554765</v>
      </c>
      <c r="BI154" s="66">
        <f t="shared" si="205"/>
        <v>-2.9686341472651562E-3</v>
      </c>
      <c r="BJ154" s="66">
        <f t="shared" si="206"/>
        <v>-0.54021524085557915</v>
      </c>
      <c r="BK154" s="67">
        <f t="shared" si="207"/>
        <v>0.99703576788999493</v>
      </c>
      <c r="BL154" s="67">
        <f t="shared" si="208"/>
        <v>0.58262283463955589</v>
      </c>
      <c r="BM154" s="66">
        <f t="shared" si="167"/>
        <v>1098.4468944465123</v>
      </c>
      <c r="BN154" s="66">
        <f t="shared" si="209"/>
        <v>340.65201334906959</v>
      </c>
      <c r="BO154" s="66">
        <f t="shared" si="210"/>
        <v>1.59378592515105</v>
      </c>
      <c r="BP154" s="66">
        <f t="shared" si="211"/>
        <v>0.80146739104555387</v>
      </c>
      <c r="BQ154" s="66">
        <f t="shared" si="212"/>
        <v>-2.9686341472651631E-3</v>
      </c>
      <c r="BR154" s="66">
        <f t="shared" si="213"/>
        <v>-0.54021524085555761</v>
      </c>
      <c r="BS154" s="67">
        <f t="shared" si="214"/>
        <v>0.99703576788999493</v>
      </c>
      <c r="BT154" s="67">
        <f t="shared" si="215"/>
        <v>0.58262283463956843</v>
      </c>
      <c r="BU154" s="66">
        <f t="shared" si="168"/>
        <v>1098.4468944465116</v>
      </c>
      <c r="BV154" s="66">
        <f t="shared" si="216"/>
        <v>340.65201334906959</v>
      </c>
      <c r="BW154" s="66">
        <f t="shared" si="217"/>
        <v>1.59378592515105</v>
      </c>
      <c r="BX154" s="66">
        <f t="shared" si="218"/>
        <v>0.80146739104555387</v>
      </c>
      <c r="BY154" s="66">
        <f t="shared" si="219"/>
        <v>-2.9686341472651631E-3</v>
      </c>
      <c r="BZ154" s="66">
        <f t="shared" si="220"/>
        <v>-0.54021524085555761</v>
      </c>
      <c r="CA154" s="67">
        <f t="shared" si="221"/>
        <v>0.99703576788999493</v>
      </c>
      <c r="CB154" s="67">
        <f t="shared" si="222"/>
        <v>0.58262283463956843</v>
      </c>
      <c r="CC154" s="66">
        <f t="shared" si="169"/>
        <v>1098.4468944465116</v>
      </c>
      <c r="CD154" s="66">
        <f t="shared" si="223"/>
        <v>340.65201334906959</v>
      </c>
      <c r="CE154" s="66">
        <f t="shared" si="224"/>
        <v>1.59378592515105</v>
      </c>
      <c r="CF154" s="66">
        <f t="shared" si="225"/>
        <v>0.80146739104555387</v>
      </c>
      <c r="CG154" s="66">
        <f t="shared" si="226"/>
        <v>-2.9686341472651631E-3</v>
      </c>
      <c r="CH154" s="66">
        <f t="shared" si="227"/>
        <v>-0.54021524085555761</v>
      </c>
      <c r="CI154" s="67">
        <f t="shared" si="228"/>
        <v>0.99703576788999493</v>
      </c>
      <c r="CJ154" s="67">
        <f t="shared" si="229"/>
        <v>0.58262283463956843</v>
      </c>
      <c r="CK154" s="66">
        <f t="shared" si="170"/>
        <v>1098.4468944465116</v>
      </c>
      <c r="CL154" s="66">
        <f t="shared" si="230"/>
        <v>340.65201334906959</v>
      </c>
      <c r="CM154" s="66">
        <f t="shared" si="231"/>
        <v>1.59378592515105</v>
      </c>
      <c r="CN154" s="66">
        <f t="shared" si="232"/>
        <v>0.80146739104555387</v>
      </c>
      <c r="CO154" s="66">
        <f t="shared" si="233"/>
        <v>-2.9686341472651631E-3</v>
      </c>
      <c r="CP154" s="66">
        <f t="shared" si="234"/>
        <v>-0.54021524085555761</v>
      </c>
      <c r="CQ154" s="67">
        <f t="shared" si="235"/>
        <v>0.99703576788999493</v>
      </c>
      <c r="CR154" s="67">
        <f t="shared" si="236"/>
        <v>0.58262283463956843</v>
      </c>
      <c r="CS154" s="66">
        <f t="shared" si="171"/>
        <v>1098.4468944465116</v>
      </c>
      <c r="CT154" s="66">
        <f t="shared" si="237"/>
        <v>340.65201334906959</v>
      </c>
      <c r="CU154" s="66">
        <f t="shared" si="238"/>
        <v>1.59378592515105</v>
      </c>
      <c r="CV154" s="66">
        <f t="shared" si="239"/>
        <v>0.80146739104555387</v>
      </c>
      <c r="CW154" s="66">
        <f t="shared" si="240"/>
        <v>-2.9686341472651631E-3</v>
      </c>
      <c r="CX154" s="66">
        <f t="shared" si="241"/>
        <v>-0.54021524085555761</v>
      </c>
      <c r="CY154" s="67">
        <f t="shared" si="242"/>
        <v>0.99703576788999493</v>
      </c>
      <c r="CZ154" s="67">
        <f t="shared" si="243"/>
        <v>0.58262283463956843</v>
      </c>
      <c r="DA154" s="66">
        <f t="shared" si="172"/>
        <v>1098.4468944465116</v>
      </c>
      <c r="DB154" s="66">
        <f t="shared" si="244"/>
        <v>340.65201334906959</v>
      </c>
      <c r="DC154" s="66">
        <f t="shared" si="245"/>
        <v>1.59378592515105</v>
      </c>
      <c r="DD154" s="66">
        <f t="shared" si="246"/>
        <v>0.80146739104555387</v>
      </c>
      <c r="DE154" s="66">
        <f t="shared" si="247"/>
        <v>-2.9686341472651631E-3</v>
      </c>
      <c r="DF154" s="66">
        <f t="shared" si="248"/>
        <v>-0.54021524085555761</v>
      </c>
      <c r="DG154" s="67">
        <f t="shared" si="249"/>
        <v>0.99703576788999493</v>
      </c>
      <c r="DH154" s="67">
        <f t="shared" si="250"/>
        <v>0.58262283463956843</v>
      </c>
      <c r="DI154" s="66">
        <f t="shared" si="173"/>
        <v>1098.4468944465116</v>
      </c>
      <c r="DJ154" s="66">
        <f t="shared" si="251"/>
        <v>340.65201334906959</v>
      </c>
      <c r="DK154" s="66">
        <f t="shared" si="252"/>
        <v>1.59378592515105</v>
      </c>
      <c r="DL154" s="66">
        <f t="shared" si="253"/>
        <v>0.80146739104555387</v>
      </c>
      <c r="DM154" s="66">
        <f t="shared" si="254"/>
        <v>-2.9686341472651631E-3</v>
      </c>
      <c r="DN154" s="66">
        <f t="shared" si="255"/>
        <v>-0.54021524085555761</v>
      </c>
      <c r="DO154" s="67">
        <f t="shared" si="256"/>
        <v>0.99703576788999493</v>
      </c>
      <c r="DP154" s="67">
        <f t="shared" si="257"/>
        <v>0.58262283463956843</v>
      </c>
      <c r="DQ154" s="66">
        <f t="shared" si="174"/>
        <v>1098.4468944465116</v>
      </c>
      <c r="DR154" s="66">
        <f t="shared" si="258"/>
        <v>340.65201334906959</v>
      </c>
      <c r="DS154" s="66">
        <f t="shared" si="259"/>
        <v>1.59378592515105</v>
      </c>
      <c r="DT154" s="66">
        <f t="shared" si="260"/>
        <v>0.80146739104555387</v>
      </c>
      <c r="DU154" s="66">
        <f t="shared" si="261"/>
        <v>-2.9686341472651631E-3</v>
      </c>
      <c r="DV154" s="66">
        <f t="shared" si="262"/>
        <v>-0.54021524085555761</v>
      </c>
      <c r="DW154" s="67">
        <f t="shared" si="263"/>
        <v>0.99703576788999493</v>
      </c>
      <c r="DX154" s="67">
        <f t="shared" si="264"/>
        <v>0.58262283463956843</v>
      </c>
      <c r="DY154" s="66">
        <f t="shared" si="175"/>
        <v>1098.4468944465116</v>
      </c>
      <c r="DZ154" s="66">
        <f t="shared" si="265"/>
        <v>340.65201334906959</v>
      </c>
      <c r="EA154" s="66">
        <f t="shared" si="266"/>
        <v>1.59378592515105</v>
      </c>
      <c r="EB154" s="66">
        <f t="shared" si="267"/>
        <v>0.80146739104555387</v>
      </c>
      <c r="EC154" s="66">
        <f t="shared" si="268"/>
        <v>-2.9686341472651631E-3</v>
      </c>
      <c r="ED154" s="66">
        <f t="shared" si="269"/>
        <v>-0.54021524085555761</v>
      </c>
      <c r="EE154" s="67">
        <f t="shared" si="270"/>
        <v>0.99703576788999493</v>
      </c>
      <c r="EF154" s="67">
        <f t="shared" si="271"/>
        <v>0.58262283463956843</v>
      </c>
      <c r="EG154" s="66">
        <f t="shared" si="176"/>
        <v>1098.4468944465116</v>
      </c>
      <c r="EH154" s="66">
        <f t="shared" si="272"/>
        <v>340.65201334906959</v>
      </c>
      <c r="EI154" s="66">
        <f t="shared" si="273"/>
        <v>1.59378592515105</v>
      </c>
      <c r="EJ154" s="66">
        <f t="shared" si="274"/>
        <v>0.80146739104555387</v>
      </c>
      <c r="EK154" s="66">
        <f t="shared" si="275"/>
        <v>-2.9686341472651631E-3</v>
      </c>
      <c r="EL154" s="66">
        <f t="shared" si="276"/>
        <v>-0.54021524085555761</v>
      </c>
      <c r="EM154" s="67">
        <f t="shared" si="277"/>
        <v>0.99703576788999493</v>
      </c>
      <c r="EN154" s="67">
        <f t="shared" si="278"/>
        <v>0.58262283463956843</v>
      </c>
      <c r="EO154" s="66">
        <f t="shared" si="177"/>
        <v>1098.4468944465116</v>
      </c>
      <c r="EP154" s="66">
        <f t="shared" si="279"/>
        <v>340.65201334906959</v>
      </c>
      <c r="EQ154" s="66">
        <f t="shared" si="280"/>
        <v>1.59378592515105</v>
      </c>
      <c r="ER154" s="66">
        <f t="shared" si="281"/>
        <v>0.80146739104555387</v>
      </c>
      <c r="ES154" s="66">
        <f t="shared" si="282"/>
        <v>-2.9686341472651631E-3</v>
      </c>
      <c r="ET154" s="66">
        <f t="shared" si="283"/>
        <v>-0.54021524085555761</v>
      </c>
      <c r="EU154" s="67">
        <f t="shared" si="284"/>
        <v>0.99703576788999493</v>
      </c>
      <c r="EV154" s="67">
        <f t="shared" si="285"/>
        <v>0.58262283463956843</v>
      </c>
      <c r="EW154" s="66">
        <f t="shared" si="178"/>
        <v>0.9595142146502228</v>
      </c>
      <c r="EX154" s="66">
        <f t="shared" si="286"/>
        <v>67.502013349069614</v>
      </c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</row>
    <row r="155" spans="19:166" x14ac:dyDescent="0.25">
      <c r="S155" s="50">
        <v>0.93</v>
      </c>
      <c r="T155" s="66">
        <f t="shared" si="179"/>
        <v>0.92805663354514056</v>
      </c>
      <c r="U155" s="66">
        <f t="shared" si="180"/>
        <v>7.1943366454859436E-2</v>
      </c>
      <c r="V155" s="66">
        <f t="shared" si="181"/>
        <v>0.92805663354514056</v>
      </c>
      <c r="W155" s="66">
        <f t="shared" si="182"/>
        <v>7.1943366454859436E-2</v>
      </c>
      <c r="X155" s="66">
        <f t="shared" si="183"/>
        <v>0.9224623697414126</v>
      </c>
      <c r="Y155" s="66">
        <f t="shared" si="184"/>
        <v>7.753763025858737E-2</v>
      </c>
      <c r="Z155" s="56">
        <f t="shared" si="162"/>
        <v>339.65798897908525</v>
      </c>
      <c r="AA155" s="66">
        <f t="shared" si="185"/>
        <v>1.595961489660618</v>
      </c>
      <c r="AB155" s="66">
        <f t="shared" si="186"/>
        <v>0.80094846746308745</v>
      </c>
      <c r="AC155" s="66">
        <f t="shared" si="295"/>
        <v>-2.2658663818422298E-3</v>
      </c>
      <c r="AD155" s="66">
        <f t="shared" si="296"/>
        <v>-0.55083396405495155</v>
      </c>
      <c r="AE155" s="67">
        <f t="shared" si="187"/>
        <v>0.99773669875560256</v>
      </c>
      <c r="AF155" s="67">
        <f t="shared" si="188"/>
        <v>0.57646885555451188</v>
      </c>
      <c r="AG155" s="66">
        <f t="shared" si="163"/>
        <v>1092.2252086916794</v>
      </c>
      <c r="AH155" s="66">
        <f t="shared" si="189"/>
        <v>340.47274704219177</v>
      </c>
      <c r="AI155" s="66">
        <f t="shared" si="190"/>
        <v>1.5941771173029216</v>
      </c>
      <c r="AJ155" s="66">
        <f t="shared" si="191"/>
        <v>0.8013740054576548</v>
      </c>
      <c r="AK155" s="66">
        <f t="shared" si="287"/>
        <v>-2.2611469729807709E-3</v>
      </c>
      <c r="AL155" s="66">
        <f t="shared" si="288"/>
        <v>-0.54929117729640842</v>
      </c>
      <c r="AM155" s="67">
        <f t="shared" si="289"/>
        <v>0.99774140749413132</v>
      </c>
      <c r="AN155" s="67">
        <f t="shared" si="290"/>
        <v>0.57735891047750698</v>
      </c>
      <c r="AO155" s="66">
        <f t="shared" si="164"/>
        <v>1092.1791212381931</v>
      </c>
      <c r="AP155" s="66">
        <f t="shared" si="192"/>
        <v>340.47141610050767</v>
      </c>
      <c r="AQ155" s="66">
        <f t="shared" si="193"/>
        <v>1.594180023563015</v>
      </c>
      <c r="AR155" s="66">
        <f t="shared" si="194"/>
        <v>0.80137331180025373</v>
      </c>
      <c r="AS155" s="66">
        <f t="shared" si="291"/>
        <v>-2.2611546678642791E-3</v>
      </c>
      <c r="AT155" s="66">
        <f t="shared" si="292"/>
        <v>-0.54929369092884928</v>
      </c>
      <c r="AU155" s="67">
        <f t="shared" si="293"/>
        <v>0.99774139981662746</v>
      </c>
      <c r="AV155" s="67">
        <f t="shared" si="294"/>
        <v>0.5773574592112436</v>
      </c>
      <c r="AW155" s="66">
        <f t="shared" si="165"/>
        <v>1092.1791962211823</v>
      </c>
      <c r="AX155" s="66">
        <f t="shared" si="195"/>
        <v>340.47141826594839</v>
      </c>
      <c r="AY155" s="66">
        <f t="shared" si="196"/>
        <v>1.5941800188345103</v>
      </c>
      <c r="AZ155" s="66">
        <f t="shared" si="197"/>
        <v>0.80137331292883751</v>
      </c>
      <c r="BA155" s="66">
        <f t="shared" si="198"/>
        <v>-2.2611546553445369E-3</v>
      </c>
      <c r="BB155" s="66">
        <f t="shared" si="199"/>
        <v>-0.54929368683915469</v>
      </c>
      <c r="BC155" s="67">
        <f t="shared" si="200"/>
        <v>0.99774139982911891</v>
      </c>
      <c r="BD155" s="67">
        <f t="shared" si="201"/>
        <v>0.57735746157245926</v>
      </c>
      <c r="BE155" s="66">
        <f t="shared" si="166"/>
        <v>1092.1791960991843</v>
      </c>
      <c r="BF155" s="66">
        <f t="shared" si="202"/>
        <v>340.47141826242523</v>
      </c>
      <c r="BG155" s="66">
        <f t="shared" si="203"/>
        <v>1.5941800188422035</v>
      </c>
      <c r="BH155" s="66">
        <f t="shared" si="204"/>
        <v>0.80137331292700131</v>
      </c>
      <c r="BI155" s="66">
        <f t="shared" si="205"/>
        <v>-2.2611546553651593E-3</v>
      </c>
      <c r="BJ155" s="66">
        <f t="shared" si="206"/>
        <v>-0.54929368684580804</v>
      </c>
      <c r="BK155" s="67">
        <f t="shared" si="207"/>
        <v>0.99774139982909837</v>
      </c>
      <c r="BL155" s="67">
        <f t="shared" si="208"/>
        <v>0.57735746156861789</v>
      </c>
      <c r="BM155" s="66">
        <f t="shared" si="167"/>
        <v>1092.179196099383</v>
      </c>
      <c r="BN155" s="66">
        <f t="shared" si="209"/>
        <v>340.47141826243097</v>
      </c>
      <c r="BO155" s="66">
        <f t="shared" si="210"/>
        <v>1.5941800188421908</v>
      </c>
      <c r="BP155" s="66">
        <f t="shared" si="211"/>
        <v>0.80137331292700431</v>
      </c>
      <c r="BQ155" s="66">
        <f t="shared" si="212"/>
        <v>-2.2611546553648609E-3</v>
      </c>
      <c r="BR155" s="66">
        <f t="shared" si="213"/>
        <v>-0.54929368684579727</v>
      </c>
      <c r="BS155" s="67">
        <f t="shared" si="214"/>
        <v>0.99774139982909871</v>
      </c>
      <c r="BT155" s="67">
        <f t="shared" si="215"/>
        <v>0.57735746156862411</v>
      </c>
      <c r="BU155" s="66">
        <f t="shared" si="168"/>
        <v>1092.1791960993824</v>
      </c>
      <c r="BV155" s="66">
        <f t="shared" si="216"/>
        <v>340.47141826243097</v>
      </c>
      <c r="BW155" s="66">
        <f t="shared" si="217"/>
        <v>1.5941800188421908</v>
      </c>
      <c r="BX155" s="66">
        <f t="shared" si="218"/>
        <v>0.80137331292700431</v>
      </c>
      <c r="BY155" s="66">
        <f t="shared" si="219"/>
        <v>-2.2611546553648609E-3</v>
      </c>
      <c r="BZ155" s="66">
        <f t="shared" si="220"/>
        <v>-0.54929368684579727</v>
      </c>
      <c r="CA155" s="67">
        <f t="shared" si="221"/>
        <v>0.99774139982909871</v>
      </c>
      <c r="CB155" s="67">
        <f t="shared" si="222"/>
        <v>0.57735746156862411</v>
      </c>
      <c r="CC155" s="66">
        <f t="shared" si="169"/>
        <v>1092.1791960993824</v>
      </c>
      <c r="CD155" s="66">
        <f t="shared" si="223"/>
        <v>340.47141826243097</v>
      </c>
      <c r="CE155" s="66">
        <f t="shared" si="224"/>
        <v>1.5941800188421908</v>
      </c>
      <c r="CF155" s="66">
        <f t="shared" si="225"/>
        <v>0.80137331292700431</v>
      </c>
      <c r="CG155" s="66">
        <f t="shared" si="226"/>
        <v>-2.2611546553648609E-3</v>
      </c>
      <c r="CH155" s="66">
        <f t="shared" si="227"/>
        <v>-0.54929368684579727</v>
      </c>
      <c r="CI155" s="67">
        <f t="shared" si="228"/>
        <v>0.99774139982909871</v>
      </c>
      <c r="CJ155" s="67">
        <f t="shared" si="229"/>
        <v>0.57735746156862411</v>
      </c>
      <c r="CK155" s="66">
        <f t="shared" si="170"/>
        <v>1092.1791960993824</v>
      </c>
      <c r="CL155" s="66">
        <f t="shared" si="230"/>
        <v>340.47141826243097</v>
      </c>
      <c r="CM155" s="66">
        <f t="shared" si="231"/>
        <v>1.5941800188421908</v>
      </c>
      <c r="CN155" s="66">
        <f t="shared" si="232"/>
        <v>0.80137331292700431</v>
      </c>
      <c r="CO155" s="66">
        <f t="shared" si="233"/>
        <v>-2.2611546553648609E-3</v>
      </c>
      <c r="CP155" s="66">
        <f t="shared" si="234"/>
        <v>-0.54929368684579727</v>
      </c>
      <c r="CQ155" s="67">
        <f t="shared" si="235"/>
        <v>0.99774139982909871</v>
      </c>
      <c r="CR155" s="67">
        <f t="shared" si="236"/>
        <v>0.57735746156862411</v>
      </c>
      <c r="CS155" s="66">
        <f t="shared" si="171"/>
        <v>1092.1791960993824</v>
      </c>
      <c r="CT155" s="66">
        <f t="shared" si="237"/>
        <v>340.47141826243097</v>
      </c>
      <c r="CU155" s="66">
        <f t="shared" si="238"/>
        <v>1.5941800188421908</v>
      </c>
      <c r="CV155" s="66">
        <f t="shared" si="239"/>
        <v>0.80137331292700431</v>
      </c>
      <c r="CW155" s="66">
        <f t="shared" si="240"/>
        <v>-2.2611546553648609E-3</v>
      </c>
      <c r="CX155" s="66">
        <f t="shared" si="241"/>
        <v>-0.54929368684579727</v>
      </c>
      <c r="CY155" s="67">
        <f t="shared" si="242"/>
        <v>0.99774139982909871</v>
      </c>
      <c r="CZ155" s="67">
        <f t="shared" si="243"/>
        <v>0.57735746156862411</v>
      </c>
      <c r="DA155" s="66">
        <f t="shared" si="172"/>
        <v>1092.1791960993824</v>
      </c>
      <c r="DB155" s="66">
        <f t="shared" si="244"/>
        <v>340.47141826243097</v>
      </c>
      <c r="DC155" s="66">
        <f t="shared" si="245"/>
        <v>1.5941800188421908</v>
      </c>
      <c r="DD155" s="66">
        <f t="shared" si="246"/>
        <v>0.80137331292700431</v>
      </c>
      <c r="DE155" s="66">
        <f t="shared" si="247"/>
        <v>-2.2611546553648609E-3</v>
      </c>
      <c r="DF155" s="66">
        <f t="shared" si="248"/>
        <v>-0.54929368684579727</v>
      </c>
      <c r="DG155" s="67">
        <f t="shared" si="249"/>
        <v>0.99774139982909871</v>
      </c>
      <c r="DH155" s="67">
        <f t="shared" si="250"/>
        <v>0.57735746156862411</v>
      </c>
      <c r="DI155" s="66">
        <f t="shared" si="173"/>
        <v>1092.1791960993824</v>
      </c>
      <c r="DJ155" s="66">
        <f t="shared" si="251"/>
        <v>340.47141826243097</v>
      </c>
      <c r="DK155" s="66">
        <f t="shared" si="252"/>
        <v>1.5941800188421908</v>
      </c>
      <c r="DL155" s="66">
        <f t="shared" si="253"/>
        <v>0.80137331292700431</v>
      </c>
      <c r="DM155" s="66">
        <f t="shared" si="254"/>
        <v>-2.2611546553648609E-3</v>
      </c>
      <c r="DN155" s="66">
        <f t="shared" si="255"/>
        <v>-0.54929368684579727</v>
      </c>
      <c r="DO155" s="67">
        <f t="shared" si="256"/>
        <v>0.99774139982909871</v>
      </c>
      <c r="DP155" s="67">
        <f t="shared" si="257"/>
        <v>0.57735746156862411</v>
      </c>
      <c r="DQ155" s="66">
        <f t="shared" si="174"/>
        <v>1092.1791960993824</v>
      </c>
      <c r="DR155" s="66">
        <f t="shared" si="258"/>
        <v>340.47141826243097</v>
      </c>
      <c r="DS155" s="66">
        <f t="shared" si="259"/>
        <v>1.5941800188421908</v>
      </c>
      <c r="DT155" s="66">
        <f t="shared" si="260"/>
        <v>0.80137331292700431</v>
      </c>
      <c r="DU155" s="66">
        <f t="shared" si="261"/>
        <v>-2.2611546553648609E-3</v>
      </c>
      <c r="DV155" s="66">
        <f t="shared" si="262"/>
        <v>-0.54929368684579727</v>
      </c>
      <c r="DW155" s="67">
        <f t="shared" si="263"/>
        <v>0.99774139982909871</v>
      </c>
      <c r="DX155" s="67">
        <f t="shared" si="264"/>
        <v>0.57735746156862411</v>
      </c>
      <c r="DY155" s="66">
        <f t="shared" si="175"/>
        <v>1092.1791960993824</v>
      </c>
      <c r="DZ155" s="66">
        <f t="shared" si="265"/>
        <v>340.47141826243097</v>
      </c>
      <c r="EA155" s="66">
        <f t="shared" si="266"/>
        <v>1.5941800188421908</v>
      </c>
      <c r="EB155" s="66">
        <f t="shared" si="267"/>
        <v>0.80137331292700431</v>
      </c>
      <c r="EC155" s="66">
        <f t="shared" si="268"/>
        <v>-2.2611546553648609E-3</v>
      </c>
      <c r="ED155" s="66">
        <f t="shared" si="269"/>
        <v>-0.54929368684579727</v>
      </c>
      <c r="EE155" s="67">
        <f t="shared" si="270"/>
        <v>0.99774139982909871</v>
      </c>
      <c r="EF155" s="67">
        <f t="shared" si="271"/>
        <v>0.57735746156862411</v>
      </c>
      <c r="EG155" s="66">
        <f t="shared" si="176"/>
        <v>1092.1791960993824</v>
      </c>
      <c r="EH155" s="66">
        <f t="shared" si="272"/>
        <v>340.47141826243097</v>
      </c>
      <c r="EI155" s="66">
        <f t="shared" si="273"/>
        <v>1.5941800188421908</v>
      </c>
      <c r="EJ155" s="66">
        <f t="shared" si="274"/>
        <v>0.80137331292700431</v>
      </c>
      <c r="EK155" s="66">
        <f t="shared" si="275"/>
        <v>-2.2611546553648609E-3</v>
      </c>
      <c r="EL155" s="66">
        <f t="shared" si="276"/>
        <v>-0.54929368684579727</v>
      </c>
      <c r="EM155" s="67">
        <f t="shared" si="277"/>
        <v>0.99774139982909871</v>
      </c>
      <c r="EN155" s="67">
        <f t="shared" si="278"/>
        <v>0.57735746156862411</v>
      </c>
      <c r="EO155" s="66">
        <f t="shared" si="177"/>
        <v>1092.1791960993824</v>
      </c>
      <c r="EP155" s="66">
        <f t="shared" si="279"/>
        <v>340.47141826243097</v>
      </c>
      <c r="EQ155" s="66">
        <f t="shared" si="280"/>
        <v>1.5941800188421908</v>
      </c>
      <c r="ER155" s="66">
        <f t="shared" si="281"/>
        <v>0.80137331292700431</v>
      </c>
      <c r="ES155" s="66">
        <f t="shared" si="282"/>
        <v>-2.2611546553648609E-3</v>
      </c>
      <c r="ET155" s="66">
        <f t="shared" si="283"/>
        <v>-0.54929368684579727</v>
      </c>
      <c r="EU155" s="67">
        <f t="shared" si="284"/>
        <v>0.99774139982909871</v>
      </c>
      <c r="EV155" s="67">
        <f t="shared" si="285"/>
        <v>0.57735746156862411</v>
      </c>
      <c r="EW155" s="66">
        <f t="shared" si="178"/>
        <v>0.96509179431224779</v>
      </c>
      <c r="EX155" s="66">
        <f t="shared" si="286"/>
        <v>67.321418262430996</v>
      </c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</row>
    <row r="156" spans="19:166" x14ac:dyDescent="0.25">
      <c r="S156" s="50">
        <v>0.94</v>
      </c>
      <c r="T156" s="66">
        <f t="shared" si="179"/>
        <v>0.93831584335807527</v>
      </c>
      <c r="U156" s="66">
        <f t="shared" si="180"/>
        <v>6.1684156641924816E-2</v>
      </c>
      <c r="V156" s="66">
        <f t="shared" si="181"/>
        <v>0.93831584335807527</v>
      </c>
      <c r="W156" s="66">
        <f t="shared" si="182"/>
        <v>6.1684156641924816E-2</v>
      </c>
      <c r="X156" s="66">
        <f t="shared" si="183"/>
        <v>0.93346213292117464</v>
      </c>
      <c r="Y156" s="66">
        <f t="shared" si="184"/>
        <v>6.6537867078825419E-2</v>
      </c>
      <c r="Z156" s="56">
        <f t="shared" si="162"/>
        <v>339.59783095179762</v>
      </c>
      <c r="AA156" s="66">
        <f t="shared" si="185"/>
        <v>1.5960936583949614</v>
      </c>
      <c r="AB156" s="66">
        <f t="shared" si="186"/>
        <v>0.80091697571071863</v>
      </c>
      <c r="AC156" s="66">
        <f t="shared" si="295"/>
        <v>-1.6556344538164215E-3</v>
      </c>
      <c r="AD156" s="66">
        <f t="shared" si="296"/>
        <v>-0.55973015603366649</v>
      </c>
      <c r="AE156" s="67">
        <f t="shared" si="187"/>
        <v>0.99834573535283522</v>
      </c>
      <c r="AF156" s="67">
        <f t="shared" si="188"/>
        <v>0.57136322196659306</v>
      </c>
      <c r="AG156" s="66">
        <f t="shared" si="163"/>
        <v>1086.0048563879291</v>
      </c>
      <c r="AH156" s="66">
        <f t="shared" si="189"/>
        <v>340.29270794144679</v>
      </c>
      <c r="AI156" s="66">
        <f t="shared" si="190"/>
        <v>1.5945705074553669</v>
      </c>
      <c r="AJ156" s="66">
        <f t="shared" si="191"/>
        <v>0.80128012923725611</v>
      </c>
      <c r="AK156" s="66">
        <f t="shared" si="287"/>
        <v>-1.6527069029129982E-3</v>
      </c>
      <c r="AL156" s="66">
        <f t="shared" si="288"/>
        <v>-0.55839754019916876</v>
      </c>
      <c r="AM156" s="67">
        <f t="shared" si="289"/>
        <v>0.99834865806507289</v>
      </c>
      <c r="AN156" s="67">
        <f t="shared" si="290"/>
        <v>0.57212513720083336</v>
      </c>
      <c r="AO156" s="66">
        <f t="shared" si="164"/>
        <v>1085.9717738429458</v>
      </c>
      <c r="AP156" s="66">
        <f t="shared" si="192"/>
        <v>340.2917482315072</v>
      </c>
      <c r="AQ156" s="66">
        <f t="shared" si="193"/>
        <v>1.5945726058223371</v>
      </c>
      <c r="AR156" s="66">
        <f t="shared" si="194"/>
        <v>0.80127962858737722</v>
      </c>
      <c r="AS156" s="66">
        <f t="shared" si="291"/>
        <v>-1.6527109397772403E-3</v>
      </c>
      <c r="AT156" s="66">
        <f t="shared" si="292"/>
        <v>-0.55839937661900496</v>
      </c>
      <c r="AU156" s="67">
        <f t="shared" si="293"/>
        <v>0.99834865403487494</v>
      </c>
      <c r="AV156" s="67">
        <f t="shared" si="294"/>
        <v>0.57212408653984737</v>
      </c>
      <c r="AW156" s="66">
        <f t="shared" si="165"/>
        <v>1085.9718193781141</v>
      </c>
      <c r="AX156" s="66">
        <f t="shared" si="195"/>
        <v>340.29174955247811</v>
      </c>
      <c r="AY156" s="66">
        <f t="shared" si="196"/>
        <v>1.5945726029340774</v>
      </c>
      <c r="AZ156" s="66">
        <f t="shared" si="197"/>
        <v>0.8012796292764871</v>
      </c>
      <c r="BA156" s="66">
        <f t="shared" si="198"/>
        <v>-1.6527109342206539E-3</v>
      </c>
      <c r="BB156" s="66">
        <f t="shared" si="199"/>
        <v>-0.55839937409129925</v>
      </c>
      <c r="BC156" s="67">
        <f t="shared" si="200"/>
        <v>0.99834865404042228</v>
      </c>
      <c r="BD156" s="67">
        <f t="shared" si="201"/>
        <v>0.57212408798600867</v>
      </c>
      <c r="BE156" s="66">
        <f t="shared" si="166"/>
        <v>1085.9718193154381</v>
      </c>
      <c r="BF156" s="66">
        <f t="shared" si="202"/>
        <v>340.29174955065992</v>
      </c>
      <c r="BG156" s="66">
        <f t="shared" si="203"/>
        <v>1.5945726029380529</v>
      </c>
      <c r="BH156" s="66">
        <f t="shared" si="204"/>
        <v>0.80127962927553853</v>
      </c>
      <c r="BI156" s="66">
        <f t="shared" si="205"/>
        <v>-1.6527109342285851E-3</v>
      </c>
      <c r="BJ156" s="66">
        <f t="shared" si="206"/>
        <v>-0.55839937409477769</v>
      </c>
      <c r="BK156" s="67">
        <f t="shared" si="207"/>
        <v>0.9983486540404144</v>
      </c>
      <c r="BL156" s="67">
        <f t="shared" si="208"/>
        <v>0.57212408798401859</v>
      </c>
      <c r="BM156" s="66">
        <f t="shared" si="167"/>
        <v>1085.9718193155245</v>
      </c>
      <c r="BN156" s="66">
        <f t="shared" si="209"/>
        <v>340.29174955066236</v>
      </c>
      <c r="BO156" s="66">
        <f t="shared" si="210"/>
        <v>1.5945726029380476</v>
      </c>
      <c r="BP156" s="66">
        <f t="shared" si="211"/>
        <v>0.80127962927553975</v>
      </c>
      <c r="BQ156" s="66">
        <f t="shared" si="212"/>
        <v>-1.6527109342283769E-3</v>
      </c>
      <c r="BR156" s="66">
        <f t="shared" si="213"/>
        <v>-0.55839937409477325</v>
      </c>
      <c r="BS156" s="67">
        <f t="shared" si="214"/>
        <v>0.99834865404041462</v>
      </c>
      <c r="BT156" s="67">
        <f t="shared" si="215"/>
        <v>0.57212408798402103</v>
      </c>
      <c r="BU156" s="66">
        <f t="shared" si="168"/>
        <v>1085.9718193155243</v>
      </c>
      <c r="BV156" s="66">
        <f t="shared" si="216"/>
        <v>340.29174955066236</v>
      </c>
      <c r="BW156" s="66">
        <f t="shared" si="217"/>
        <v>1.5945726029380476</v>
      </c>
      <c r="BX156" s="66">
        <f t="shared" si="218"/>
        <v>0.80127962927553975</v>
      </c>
      <c r="BY156" s="66">
        <f t="shared" si="219"/>
        <v>-1.6527109342283769E-3</v>
      </c>
      <c r="BZ156" s="66">
        <f t="shared" si="220"/>
        <v>-0.55839937409477325</v>
      </c>
      <c r="CA156" s="67">
        <f t="shared" si="221"/>
        <v>0.99834865404041462</v>
      </c>
      <c r="CB156" s="67">
        <f t="shared" si="222"/>
        <v>0.57212408798402103</v>
      </c>
      <c r="CC156" s="66">
        <f t="shared" si="169"/>
        <v>1085.9718193155243</v>
      </c>
      <c r="CD156" s="66">
        <f t="shared" si="223"/>
        <v>340.29174955066236</v>
      </c>
      <c r="CE156" s="66">
        <f t="shared" si="224"/>
        <v>1.5945726029380476</v>
      </c>
      <c r="CF156" s="66">
        <f t="shared" si="225"/>
        <v>0.80127962927553975</v>
      </c>
      <c r="CG156" s="66">
        <f t="shared" si="226"/>
        <v>-1.6527109342283769E-3</v>
      </c>
      <c r="CH156" s="66">
        <f t="shared" si="227"/>
        <v>-0.55839937409477325</v>
      </c>
      <c r="CI156" s="67">
        <f t="shared" si="228"/>
        <v>0.99834865404041462</v>
      </c>
      <c r="CJ156" s="67">
        <f t="shared" si="229"/>
        <v>0.57212408798402103</v>
      </c>
      <c r="CK156" s="66">
        <f t="shared" si="170"/>
        <v>1085.9718193155243</v>
      </c>
      <c r="CL156" s="66">
        <f t="shared" si="230"/>
        <v>340.29174955066236</v>
      </c>
      <c r="CM156" s="66">
        <f t="shared" si="231"/>
        <v>1.5945726029380476</v>
      </c>
      <c r="CN156" s="66">
        <f t="shared" si="232"/>
        <v>0.80127962927553975</v>
      </c>
      <c r="CO156" s="66">
        <f t="shared" si="233"/>
        <v>-1.6527109342283769E-3</v>
      </c>
      <c r="CP156" s="66">
        <f t="shared" si="234"/>
        <v>-0.55839937409477325</v>
      </c>
      <c r="CQ156" s="67">
        <f t="shared" si="235"/>
        <v>0.99834865404041462</v>
      </c>
      <c r="CR156" s="67">
        <f t="shared" si="236"/>
        <v>0.57212408798402103</v>
      </c>
      <c r="CS156" s="66">
        <f t="shared" si="171"/>
        <v>1085.9718193155243</v>
      </c>
      <c r="CT156" s="66">
        <f t="shared" si="237"/>
        <v>340.29174955066236</v>
      </c>
      <c r="CU156" s="66">
        <f t="shared" si="238"/>
        <v>1.5945726029380476</v>
      </c>
      <c r="CV156" s="66">
        <f t="shared" si="239"/>
        <v>0.80127962927553975</v>
      </c>
      <c r="CW156" s="66">
        <f t="shared" si="240"/>
        <v>-1.6527109342283769E-3</v>
      </c>
      <c r="CX156" s="66">
        <f t="shared" si="241"/>
        <v>-0.55839937409477325</v>
      </c>
      <c r="CY156" s="67">
        <f t="shared" si="242"/>
        <v>0.99834865404041462</v>
      </c>
      <c r="CZ156" s="67">
        <f t="shared" si="243"/>
        <v>0.57212408798402103</v>
      </c>
      <c r="DA156" s="66">
        <f t="shared" si="172"/>
        <v>1085.9718193155243</v>
      </c>
      <c r="DB156" s="66">
        <f t="shared" si="244"/>
        <v>340.29174955066236</v>
      </c>
      <c r="DC156" s="66">
        <f t="shared" si="245"/>
        <v>1.5945726029380476</v>
      </c>
      <c r="DD156" s="66">
        <f t="shared" si="246"/>
        <v>0.80127962927553975</v>
      </c>
      <c r="DE156" s="66">
        <f t="shared" si="247"/>
        <v>-1.6527109342283769E-3</v>
      </c>
      <c r="DF156" s="66">
        <f t="shared" si="248"/>
        <v>-0.55839937409477325</v>
      </c>
      <c r="DG156" s="67">
        <f t="shared" si="249"/>
        <v>0.99834865404041462</v>
      </c>
      <c r="DH156" s="67">
        <f t="shared" si="250"/>
        <v>0.57212408798402103</v>
      </c>
      <c r="DI156" s="66">
        <f t="shared" si="173"/>
        <v>1085.9718193155243</v>
      </c>
      <c r="DJ156" s="66">
        <f t="shared" si="251"/>
        <v>340.29174955066236</v>
      </c>
      <c r="DK156" s="66">
        <f t="shared" si="252"/>
        <v>1.5945726029380476</v>
      </c>
      <c r="DL156" s="66">
        <f t="shared" si="253"/>
        <v>0.80127962927553975</v>
      </c>
      <c r="DM156" s="66">
        <f t="shared" si="254"/>
        <v>-1.6527109342283769E-3</v>
      </c>
      <c r="DN156" s="66">
        <f t="shared" si="255"/>
        <v>-0.55839937409477325</v>
      </c>
      <c r="DO156" s="67">
        <f t="shared" si="256"/>
        <v>0.99834865404041462</v>
      </c>
      <c r="DP156" s="67">
        <f t="shared" si="257"/>
        <v>0.57212408798402103</v>
      </c>
      <c r="DQ156" s="66">
        <f t="shared" si="174"/>
        <v>1085.9718193155243</v>
      </c>
      <c r="DR156" s="66">
        <f t="shared" si="258"/>
        <v>340.29174955066236</v>
      </c>
      <c r="DS156" s="66">
        <f t="shared" si="259"/>
        <v>1.5945726029380476</v>
      </c>
      <c r="DT156" s="66">
        <f t="shared" si="260"/>
        <v>0.80127962927553975</v>
      </c>
      <c r="DU156" s="66">
        <f t="shared" si="261"/>
        <v>-1.6527109342283769E-3</v>
      </c>
      <c r="DV156" s="66">
        <f t="shared" si="262"/>
        <v>-0.55839937409477325</v>
      </c>
      <c r="DW156" s="67">
        <f t="shared" si="263"/>
        <v>0.99834865404041462</v>
      </c>
      <c r="DX156" s="67">
        <f t="shared" si="264"/>
        <v>0.57212408798402103</v>
      </c>
      <c r="DY156" s="66">
        <f t="shared" si="175"/>
        <v>1085.9718193155243</v>
      </c>
      <c r="DZ156" s="66">
        <f t="shared" si="265"/>
        <v>340.29174955066236</v>
      </c>
      <c r="EA156" s="66">
        <f t="shared" si="266"/>
        <v>1.5945726029380476</v>
      </c>
      <c r="EB156" s="66">
        <f t="shared" si="267"/>
        <v>0.80127962927553975</v>
      </c>
      <c r="EC156" s="66">
        <f t="shared" si="268"/>
        <v>-1.6527109342283769E-3</v>
      </c>
      <c r="ED156" s="66">
        <f t="shared" si="269"/>
        <v>-0.55839937409477325</v>
      </c>
      <c r="EE156" s="67">
        <f t="shared" si="270"/>
        <v>0.99834865404041462</v>
      </c>
      <c r="EF156" s="67">
        <f t="shared" si="271"/>
        <v>0.57212408798402103</v>
      </c>
      <c r="EG156" s="66">
        <f t="shared" si="176"/>
        <v>1085.9718193155243</v>
      </c>
      <c r="EH156" s="66">
        <f t="shared" si="272"/>
        <v>340.29174955066236</v>
      </c>
      <c r="EI156" s="66">
        <f t="shared" si="273"/>
        <v>1.5945726029380476</v>
      </c>
      <c r="EJ156" s="66">
        <f t="shared" si="274"/>
        <v>0.80127962927553975</v>
      </c>
      <c r="EK156" s="66">
        <f t="shared" si="275"/>
        <v>-1.6527109342283769E-3</v>
      </c>
      <c r="EL156" s="66">
        <f t="shared" si="276"/>
        <v>-0.55839937409477325</v>
      </c>
      <c r="EM156" s="67">
        <f t="shared" si="277"/>
        <v>0.99834865404041462</v>
      </c>
      <c r="EN156" s="67">
        <f t="shared" si="278"/>
        <v>0.57212408798402103</v>
      </c>
      <c r="EO156" s="66">
        <f t="shared" si="177"/>
        <v>1085.9718193155243</v>
      </c>
      <c r="EP156" s="66">
        <f t="shared" si="279"/>
        <v>340.29174955066236</v>
      </c>
      <c r="EQ156" s="66">
        <f t="shared" si="280"/>
        <v>1.5945726029380476</v>
      </c>
      <c r="ER156" s="66">
        <f t="shared" si="281"/>
        <v>0.80127962927553975</v>
      </c>
      <c r="ES156" s="66">
        <f t="shared" si="282"/>
        <v>-1.6527109342283769E-3</v>
      </c>
      <c r="ET156" s="66">
        <f t="shared" si="283"/>
        <v>-0.55839937409477325</v>
      </c>
      <c r="EU156" s="67">
        <f t="shared" si="284"/>
        <v>0.99834865404041462</v>
      </c>
      <c r="EV156" s="67">
        <f t="shared" si="285"/>
        <v>0.57212408798402103</v>
      </c>
      <c r="EW156" s="66">
        <f t="shared" si="178"/>
        <v>0.97051539219536775</v>
      </c>
      <c r="EX156" s="66">
        <f t="shared" si="286"/>
        <v>67.141749550662382</v>
      </c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</row>
    <row r="157" spans="19:166" x14ac:dyDescent="0.25">
      <c r="S157" s="50">
        <v>0.95</v>
      </c>
      <c r="T157" s="66">
        <f t="shared" si="179"/>
        <v>0.94858118199274577</v>
      </c>
      <c r="U157" s="66">
        <f t="shared" si="180"/>
        <v>5.1418818007254154E-2</v>
      </c>
      <c r="V157" s="66">
        <f t="shared" si="181"/>
        <v>0.94858118199274577</v>
      </c>
      <c r="W157" s="66">
        <f t="shared" si="182"/>
        <v>5.1418818007254154E-2</v>
      </c>
      <c r="X157" s="66">
        <f t="shared" si="183"/>
        <v>0.94448742746615089</v>
      </c>
      <c r="Y157" s="66">
        <f t="shared" si="184"/>
        <v>5.551257253384919E-2</v>
      </c>
      <c r="Z157" s="56">
        <f t="shared" si="162"/>
        <v>339.53767292450993</v>
      </c>
      <c r="AA157" s="66">
        <f t="shared" si="185"/>
        <v>1.5962258849149431</v>
      </c>
      <c r="AB157" s="66">
        <f t="shared" si="186"/>
        <v>0.80088547403801902</v>
      </c>
      <c r="AC157" s="66">
        <f t="shared" si="295"/>
        <v>-1.1434856111975783E-3</v>
      </c>
      <c r="AD157" s="66">
        <f t="shared" si="296"/>
        <v>-0.56864862795833604</v>
      </c>
      <c r="AE157" s="67">
        <f t="shared" si="187"/>
        <v>0.99885716791934931</v>
      </c>
      <c r="AF157" s="67">
        <f t="shared" si="188"/>
        <v>0.5662901905820189</v>
      </c>
      <c r="AG157" s="66">
        <f t="shared" si="163"/>
        <v>1079.8490557517378</v>
      </c>
      <c r="AH157" s="66">
        <f t="shared" si="189"/>
        <v>340.11373033474979</v>
      </c>
      <c r="AI157" s="66">
        <f t="shared" si="190"/>
        <v>1.5949620873924002</v>
      </c>
      <c r="AJ157" s="66">
        <f t="shared" si="191"/>
        <v>0.80118671891021953</v>
      </c>
      <c r="AK157" s="66">
        <f t="shared" si="287"/>
        <v>-1.1418170725516902E-3</v>
      </c>
      <c r="AL157" s="66">
        <f t="shared" si="288"/>
        <v>-0.5675299843509094</v>
      </c>
      <c r="AM157" s="67">
        <f t="shared" si="289"/>
        <v>0.99885883455252611</v>
      </c>
      <c r="AN157" s="67">
        <f t="shared" si="290"/>
        <v>0.56692402193326041</v>
      </c>
      <c r="AO157" s="66">
        <f t="shared" si="164"/>
        <v>1079.8266219905431</v>
      </c>
      <c r="AP157" s="66">
        <f t="shared" si="192"/>
        <v>340.11307660341117</v>
      </c>
      <c r="AQ157" s="66">
        <f t="shared" si="193"/>
        <v>1.59496351860406</v>
      </c>
      <c r="AR157" s="66">
        <f t="shared" si="194"/>
        <v>0.80118637756061395</v>
      </c>
      <c r="AS157" s="66">
        <f t="shared" si="291"/>
        <v>-1.1418189635831084E-3</v>
      </c>
      <c r="AT157" s="66">
        <f t="shared" si="292"/>
        <v>-0.56753125149882822</v>
      </c>
      <c r="AU157" s="67">
        <f t="shared" si="293"/>
        <v>0.99885883266365261</v>
      </c>
      <c r="AV157" s="67">
        <f t="shared" si="294"/>
        <v>0.56692330355712106</v>
      </c>
      <c r="AW157" s="66">
        <f t="shared" si="165"/>
        <v>1079.8266473776021</v>
      </c>
      <c r="AX157" s="66">
        <f t="shared" si="195"/>
        <v>340.11307734320923</v>
      </c>
      <c r="AY157" s="66">
        <f t="shared" si="196"/>
        <v>1.594963516984419</v>
      </c>
      <c r="AZ157" s="66">
        <f t="shared" si="197"/>
        <v>0.8011863779469045</v>
      </c>
      <c r="BA157" s="66">
        <f t="shared" si="198"/>
        <v>-1.1418189614429732E-3</v>
      </c>
      <c r="BB157" s="66">
        <f t="shared" si="199"/>
        <v>-0.56753125006485194</v>
      </c>
      <c r="BC157" s="67">
        <f t="shared" si="200"/>
        <v>0.99885883266579034</v>
      </c>
      <c r="BD157" s="67">
        <f t="shared" si="201"/>
        <v>0.56692330437007554</v>
      </c>
      <c r="BE157" s="66">
        <f t="shared" si="166"/>
        <v>1079.8266473488725</v>
      </c>
      <c r="BF157" s="66">
        <f t="shared" si="202"/>
        <v>340.11307734237204</v>
      </c>
      <c r="BG157" s="66">
        <f t="shared" si="203"/>
        <v>1.5949635169862519</v>
      </c>
      <c r="BH157" s="66">
        <f t="shared" si="204"/>
        <v>0.8011863779464673</v>
      </c>
      <c r="BI157" s="66">
        <f t="shared" si="205"/>
        <v>-1.1418189614455267E-3</v>
      </c>
      <c r="BJ157" s="66">
        <f t="shared" si="206"/>
        <v>-0.56753125006647498</v>
      </c>
      <c r="BK157" s="67">
        <f t="shared" si="207"/>
        <v>0.99885883266578779</v>
      </c>
      <c r="BL157" s="67">
        <f t="shared" si="208"/>
        <v>0.5669233043691555</v>
      </c>
      <c r="BM157" s="66">
        <f t="shared" si="167"/>
        <v>1079.826647348905</v>
      </c>
      <c r="BN157" s="66">
        <f t="shared" si="209"/>
        <v>340.11307734237295</v>
      </c>
      <c r="BO157" s="66">
        <f t="shared" si="210"/>
        <v>1.5949635169862497</v>
      </c>
      <c r="BP157" s="66">
        <f t="shared" si="211"/>
        <v>0.80118637794646785</v>
      </c>
      <c r="BQ157" s="66">
        <f t="shared" si="212"/>
        <v>-1.1418189614454607E-3</v>
      </c>
      <c r="BR157" s="66">
        <f t="shared" si="213"/>
        <v>-0.56753125006647265</v>
      </c>
      <c r="BS157" s="67">
        <f t="shared" si="214"/>
        <v>0.9988588326657879</v>
      </c>
      <c r="BT157" s="67">
        <f t="shared" si="215"/>
        <v>0.56692330436915672</v>
      </c>
      <c r="BU157" s="66">
        <f t="shared" si="168"/>
        <v>1079.826647348905</v>
      </c>
      <c r="BV157" s="66">
        <f t="shared" si="216"/>
        <v>340.11307734237295</v>
      </c>
      <c r="BW157" s="66">
        <f t="shared" si="217"/>
        <v>1.5949635169862497</v>
      </c>
      <c r="BX157" s="66">
        <f t="shared" si="218"/>
        <v>0.80118637794646785</v>
      </c>
      <c r="BY157" s="66">
        <f t="shared" si="219"/>
        <v>-1.1418189614454607E-3</v>
      </c>
      <c r="BZ157" s="66">
        <f t="shared" si="220"/>
        <v>-0.56753125006647265</v>
      </c>
      <c r="CA157" s="67">
        <f t="shared" si="221"/>
        <v>0.9988588326657879</v>
      </c>
      <c r="CB157" s="67">
        <f t="shared" si="222"/>
        <v>0.56692330436915672</v>
      </c>
      <c r="CC157" s="66">
        <f t="shared" si="169"/>
        <v>1079.826647348905</v>
      </c>
      <c r="CD157" s="66">
        <f t="shared" si="223"/>
        <v>340.11307734237295</v>
      </c>
      <c r="CE157" s="66">
        <f t="shared" si="224"/>
        <v>1.5949635169862497</v>
      </c>
      <c r="CF157" s="66">
        <f t="shared" si="225"/>
        <v>0.80118637794646785</v>
      </c>
      <c r="CG157" s="66">
        <f t="shared" si="226"/>
        <v>-1.1418189614454607E-3</v>
      </c>
      <c r="CH157" s="66">
        <f t="shared" si="227"/>
        <v>-0.56753125006647265</v>
      </c>
      <c r="CI157" s="67">
        <f t="shared" si="228"/>
        <v>0.9988588326657879</v>
      </c>
      <c r="CJ157" s="67">
        <f t="shared" si="229"/>
        <v>0.56692330436915672</v>
      </c>
      <c r="CK157" s="66">
        <f t="shared" si="170"/>
        <v>1079.826647348905</v>
      </c>
      <c r="CL157" s="66">
        <f t="shared" si="230"/>
        <v>340.11307734237295</v>
      </c>
      <c r="CM157" s="66">
        <f t="shared" si="231"/>
        <v>1.5949635169862497</v>
      </c>
      <c r="CN157" s="66">
        <f t="shared" si="232"/>
        <v>0.80118637794646785</v>
      </c>
      <c r="CO157" s="66">
        <f t="shared" si="233"/>
        <v>-1.1418189614454607E-3</v>
      </c>
      <c r="CP157" s="66">
        <f t="shared" si="234"/>
        <v>-0.56753125006647265</v>
      </c>
      <c r="CQ157" s="67">
        <f t="shared" si="235"/>
        <v>0.9988588326657879</v>
      </c>
      <c r="CR157" s="67">
        <f t="shared" si="236"/>
        <v>0.56692330436915672</v>
      </c>
      <c r="CS157" s="66">
        <f t="shared" si="171"/>
        <v>1079.826647348905</v>
      </c>
      <c r="CT157" s="66">
        <f t="shared" si="237"/>
        <v>340.11307734237295</v>
      </c>
      <c r="CU157" s="66">
        <f t="shared" si="238"/>
        <v>1.5949635169862497</v>
      </c>
      <c r="CV157" s="66">
        <f t="shared" si="239"/>
        <v>0.80118637794646785</v>
      </c>
      <c r="CW157" s="66">
        <f t="shared" si="240"/>
        <v>-1.1418189614454607E-3</v>
      </c>
      <c r="CX157" s="66">
        <f t="shared" si="241"/>
        <v>-0.56753125006647265</v>
      </c>
      <c r="CY157" s="67">
        <f t="shared" si="242"/>
        <v>0.9988588326657879</v>
      </c>
      <c r="CZ157" s="67">
        <f t="shared" si="243"/>
        <v>0.56692330436915672</v>
      </c>
      <c r="DA157" s="66">
        <f t="shared" si="172"/>
        <v>1079.826647348905</v>
      </c>
      <c r="DB157" s="66">
        <f t="shared" si="244"/>
        <v>340.11307734237295</v>
      </c>
      <c r="DC157" s="66">
        <f t="shared" si="245"/>
        <v>1.5949635169862497</v>
      </c>
      <c r="DD157" s="66">
        <f t="shared" si="246"/>
        <v>0.80118637794646785</v>
      </c>
      <c r="DE157" s="66">
        <f t="shared" si="247"/>
        <v>-1.1418189614454607E-3</v>
      </c>
      <c r="DF157" s="66">
        <f t="shared" si="248"/>
        <v>-0.56753125006647265</v>
      </c>
      <c r="DG157" s="67">
        <f t="shared" si="249"/>
        <v>0.9988588326657879</v>
      </c>
      <c r="DH157" s="67">
        <f t="shared" si="250"/>
        <v>0.56692330436915672</v>
      </c>
      <c r="DI157" s="66">
        <f t="shared" si="173"/>
        <v>1079.826647348905</v>
      </c>
      <c r="DJ157" s="66">
        <f t="shared" si="251"/>
        <v>340.11307734237295</v>
      </c>
      <c r="DK157" s="66">
        <f t="shared" si="252"/>
        <v>1.5949635169862497</v>
      </c>
      <c r="DL157" s="66">
        <f t="shared" si="253"/>
        <v>0.80118637794646785</v>
      </c>
      <c r="DM157" s="66">
        <f t="shared" si="254"/>
        <v>-1.1418189614454607E-3</v>
      </c>
      <c r="DN157" s="66">
        <f t="shared" si="255"/>
        <v>-0.56753125006647265</v>
      </c>
      <c r="DO157" s="67">
        <f t="shared" si="256"/>
        <v>0.9988588326657879</v>
      </c>
      <c r="DP157" s="67">
        <f t="shared" si="257"/>
        <v>0.56692330436915672</v>
      </c>
      <c r="DQ157" s="66">
        <f t="shared" si="174"/>
        <v>1079.826647348905</v>
      </c>
      <c r="DR157" s="66">
        <f t="shared" si="258"/>
        <v>340.11307734237295</v>
      </c>
      <c r="DS157" s="66">
        <f t="shared" si="259"/>
        <v>1.5949635169862497</v>
      </c>
      <c r="DT157" s="66">
        <f t="shared" si="260"/>
        <v>0.80118637794646785</v>
      </c>
      <c r="DU157" s="66">
        <f t="shared" si="261"/>
        <v>-1.1418189614454607E-3</v>
      </c>
      <c r="DV157" s="66">
        <f t="shared" si="262"/>
        <v>-0.56753125006647265</v>
      </c>
      <c r="DW157" s="67">
        <f t="shared" si="263"/>
        <v>0.9988588326657879</v>
      </c>
      <c r="DX157" s="67">
        <f t="shared" si="264"/>
        <v>0.56692330436915672</v>
      </c>
      <c r="DY157" s="66">
        <f t="shared" si="175"/>
        <v>1079.826647348905</v>
      </c>
      <c r="DZ157" s="66">
        <f t="shared" si="265"/>
        <v>340.11307734237295</v>
      </c>
      <c r="EA157" s="66">
        <f t="shared" si="266"/>
        <v>1.5949635169862497</v>
      </c>
      <c r="EB157" s="66">
        <f t="shared" si="267"/>
        <v>0.80118637794646785</v>
      </c>
      <c r="EC157" s="66">
        <f t="shared" si="268"/>
        <v>-1.1418189614454607E-3</v>
      </c>
      <c r="ED157" s="66">
        <f t="shared" si="269"/>
        <v>-0.56753125006647265</v>
      </c>
      <c r="EE157" s="67">
        <f t="shared" si="270"/>
        <v>0.9988588326657879</v>
      </c>
      <c r="EF157" s="67">
        <f t="shared" si="271"/>
        <v>0.56692330436915672</v>
      </c>
      <c r="EG157" s="66">
        <f t="shared" si="176"/>
        <v>1079.826647348905</v>
      </c>
      <c r="EH157" s="66">
        <f t="shared" si="272"/>
        <v>340.11307734237295</v>
      </c>
      <c r="EI157" s="66">
        <f t="shared" si="273"/>
        <v>1.5949635169862497</v>
      </c>
      <c r="EJ157" s="66">
        <f t="shared" si="274"/>
        <v>0.80118637794646785</v>
      </c>
      <c r="EK157" s="66">
        <f t="shared" si="275"/>
        <v>-1.1418189614454607E-3</v>
      </c>
      <c r="EL157" s="66">
        <f t="shared" si="276"/>
        <v>-0.56753125006647265</v>
      </c>
      <c r="EM157" s="67">
        <f t="shared" si="277"/>
        <v>0.9988588326657879</v>
      </c>
      <c r="EN157" s="67">
        <f t="shared" si="278"/>
        <v>0.56692330436915672</v>
      </c>
      <c r="EO157" s="66">
        <f t="shared" si="177"/>
        <v>1079.826647348905</v>
      </c>
      <c r="EP157" s="66">
        <f t="shared" si="279"/>
        <v>340.11307734237295</v>
      </c>
      <c r="EQ157" s="66">
        <f t="shared" si="280"/>
        <v>1.5949635169862497</v>
      </c>
      <c r="ER157" s="66">
        <f t="shared" si="281"/>
        <v>0.80118637794646785</v>
      </c>
      <c r="ES157" s="66">
        <f t="shared" si="282"/>
        <v>-1.1418189614454607E-3</v>
      </c>
      <c r="ET157" s="66">
        <f t="shared" si="283"/>
        <v>-0.56753125006647265</v>
      </c>
      <c r="EU157" s="67">
        <f t="shared" si="284"/>
        <v>0.9988588326657879</v>
      </c>
      <c r="EV157" s="67">
        <f t="shared" si="285"/>
        <v>0.56692330436915672</v>
      </c>
      <c r="EW157" s="66">
        <f t="shared" si="178"/>
        <v>0.97578815473893044</v>
      </c>
      <c r="EX157" s="66">
        <f t="shared" si="286"/>
        <v>66.963077342372969</v>
      </c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</row>
    <row r="158" spans="19:166" x14ac:dyDescent="0.25">
      <c r="S158" s="50">
        <v>0.96</v>
      </c>
      <c r="T158" s="66">
        <f t="shared" si="179"/>
        <v>0.95885265494280347</v>
      </c>
      <c r="U158" s="66">
        <f t="shared" si="180"/>
        <v>4.1147345057196562E-2</v>
      </c>
      <c r="V158" s="66">
        <f t="shared" si="181"/>
        <v>0.95885265494280347</v>
      </c>
      <c r="W158" s="66">
        <f t="shared" si="182"/>
        <v>4.1147345057196562E-2</v>
      </c>
      <c r="X158" s="66">
        <f t="shared" si="183"/>
        <v>0.95553834237025548</v>
      </c>
      <c r="Y158" s="66">
        <f t="shared" si="184"/>
        <v>4.4461657629744432E-2</v>
      </c>
      <c r="Z158" s="56">
        <f t="shared" si="162"/>
        <v>339.47751489722231</v>
      </c>
      <c r="AA158" s="66">
        <f t="shared" si="185"/>
        <v>1.596358169258014</v>
      </c>
      <c r="AB158" s="66">
        <f t="shared" si="186"/>
        <v>0.8008539624403247</v>
      </c>
      <c r="AC158" s="66">
        <f t="shared" si="295"/>
        <v>-7.2785416987774035E-4</v>
      </c>
      <c r="AD158" s="66">
        <f t="shared" si="296"/>
        <v>-0.57758857590592316</v>
      </c>
      <c r="AE158" s="67">
        <f t="shared" si="187"/>
        <v>0.99927241065171413</v>
      </c>
      <c r="AF158" s="67">
        <f t="shared" si="188"/>
        <v>0.56125014818110419</v>
      </c>
      <c r="AG158" s="66">
        <f t="shared" ref="AG158:AG162" si="297">$S$58/(S158*AE158+(1-S158)*AF158*EXP($Q$64-$Q$65/(Z158+$Q$66))/EXP($P$64-$P$65/(Z158+$P$66)))</f>
        <v>1073.7594082418482</v>
      </c>
      <c r="AH158" s="66">
        <f t="shared" si="189"/>
        <v>339.93587813329106</v>
      </c>
      <c r="AI158" s="66">
        <f t="shared" si="190"/>
        <v>1.5953517089489981</v>
      </c>
      <c r="AJ158" s="66">
        <f t="shared" si="191"/>
        <v>0.80109380931210439</v>
      </c>
      <c r="AK158" s="66">
        <f t="shared" si="287"/>
        <v>-7.2701296475970525E-4</v>
      </c>
      <c r="AL158" s="66">
        <f t="shared" si="288"/>
        <v>-0.5766874701753022</v>
      </c>
      <c r="AM158" s="67">
        <f t="shared" si="289"/>
        <v>0.99927325124513389</v>
      </c>
      <c r="AN158" s="67">
        <f t="shared" si="290"/>
        <v>0.56175612183958645</v>
      </c>
      <c r="AO158" s="66">
        <f t="shared" ref="AO158:AO162" si="298">$S$58/(S158*AM158+(1-S158)*AN158*EXP($Q$64-$Q$65/(AH158+$Q$66))/EXP($P$64-$P$65/(AH158+$P$66)))</f>
        <v>1073.7453959455886</v>
      </c>
      <c r="AP158" s="66">
        <f t="shared" si="192"/>
        <v>339.93546797333039</v>
      </c>
      <c r="AQ158" s="66">
        <f t="shared" si="193"/>
        <v>1.5953526080693732</v>
      </c>
      <c r="AR158" s="66">
        <f t="shared" si="194"/>
        <v>0.80109359494554266</v>
      </c>
      <c r="AS158" s="66">
        <f t="shared" si="291"/>
        <v>-7.2701371671715989E-4</v>
      </c>
      <c r="AT158" s="66">
        <f t="shared" si="292"/>
        <v>-0.57668827534225864</v>
      </c>
      <c r="AU158" s="67">
        <f t="shared" si="293"/>
        <v>0.99927325049372295</v>
      </c>
      <c r="AV158" s="67">
        <f t="shared" si="294"/>
        <v>0.5617556695323016</v>
      </c>
      <c r="AW158" s="66">
        <f t="shared" ref="AW158:AW162" si="299">$S$58/(S158*AU158+(1-S158)*AV158*EXP($Q$64-$Q$65/(AP158+$Q$66))/EXP($P$64-$P$65/(AP158+$P$66)))</f>
        <v>1073.7454084563828</v>
      </c>
      <c r="AX158" s="66">
        <f t="shared" si="195"/>
        <v>339.93546833954116</v>
      </c>
      <c r="AY158" s="66">
        <f t="shared" si="196"/>
        <v>1.5953526072665936</v>
      </c>
      <c r="AZ158" s="66">
        <f t="shared" si="197"/>
        <v>0.80109359513693967</v>
      </c>
      <c r="BA158" s="66">
        <f t="shared" si="198"/>
        <v>-7.2701371604577333E-4</v>
      </c>
      <c r="BB158" s="66">
        <f t="shared" si="199"/>
        <v>-0.57668827462336503</v>
      </c>
      <c r="BC158" s="67">
        <f t="shared" si="200"/>
        <v>0.99927325049439375</v>
      </c>
      <c r="BD158" s="67">
        <f t="shared" si="201"/>
        <v>0.56175566993614423</v>
      </c>
      <c r="BE158" s="66">
        <f t="shared" ref="BE158:BE162" si="300">$S$58/(S158*BC158+(1-S158)*BD158*EXP($Q$64-$Q$65/(AX158+$Q$66))/EXP($P$64-$P$65/(AX158+$P$66)))</f>
        <v>1073.7454084452127</v>
      </c>
      <c r="BF158" s="66">
        <f t="shared" si="202"/>
        <v>339.93546833921414</v>
      </c>
      <c r="BG158" s="66">
        <f t="shared" si="203"/>
        <v>1.5953526072673103</v>
      </c>
      <c r="BH158" s="66">
        <f t="shared" si="204"/>
        <v>0.80109359513676881</v>
      </c>
      <c r="BI158" s="66">
        <f t="shared" si="205"/>
        <v>-7.2701371604619314E-4</v>
      </c>
      <c r="BJ158" s="66">
        <f t="shared" si="206"/>
        <v>-0.57668827462400696</v>
      </c>
      <c r="BK158" s="67">
        <f t="shared" si="207"/>
        <v>0.99927325049439342</v>
      </c>
      <c r="BL158" s="67">
        <f t="shared" si="208"/>
        <v>0.56175566993578363</v>
      </c>
      <c r="BM158" s="66">
        <f t="shared" ref="BM158:BM162" si="301">$S$58/(S158*BK158+(1-S158)*BL158*EXP($Q$64-$Q$65/(BF158+$Q$66))/EXP($P$64-$P$65/(BF158+$P$66)))</f>
        <v>1073.7454084452224</v>
      </c>
      <c r="BN158" s="66">
        <f t="shared" si="209"/>
        <v>339.93546833921442</v>
      </c>
      <c r="BO158" s="66">
        <f t="shared" si="210"/>
        <v>1.5953526072673097</v>
      </c>
      <c r="BP158" s="66">
        <f t="shared" si="211"/>
        <v>0.80109359513676892</v>
      </c>
      <c r="BQ158" s="66">
        <f t="shared" si="212"/>
        <v>-7.2701371604617926E-4</v>
      </c>
      <c r="BR158" s="66">
        <f t="shared" si="213"/>
        <v>-0.57668827462400629</v>
      </c>
      <c r="BS158" s="67">
        <f t="shared" si="214"/>
        <v>0.99927325049439342</v>
      </c>
      <c r="BT158" s="67">
        <f t="shared" si="215"/>
        <v>0.56175566993578396</v>
      </c>
      <c r="BU158" s="66">
        <f t="shared" ref="BU158:BU162" si="302">$S$58/(S158*BS158+(1-S158)*BT158*EXP($Q$64-$Q$65/(BN158+$Q$66))/EXP($P$64-$P$65/(BN158+$P$66)))</f>
        <v>1073.7454084452224</v>
      </c>
      <c r="BV158" s="66">
        <f t="shared" si="216"/>
        <v>339.93546833921442</v>
      </c>
      <c r="BW158" s="66">
        <f t="shared" si="217"/>
        <v>1.5953526072673097</v>
      </c>
      <c r="BX158" s="66">
        <f t="shared" si="218"/>
        <v>0.80109359513676892</v>
      </c>
      <c r="BY158" s="66">
        <f t="shared" si="219"/>
        <v>-7.2701371604617926E-4</v>
      </c>
      <c r="BZ158" s="66">
        <f t="shared" si="220"/>
        <v>-0.57668827462400629</v>
      </c>
      <c r="CA158" s="67">
        <f t="shared" si="221"/>
        <v>0.99927325049439342</v>
      </c>
      <c r="CB158" s="67">
        <f t="shared" si="222"/>
        <v>0.56175566993578396</v>
      </c>
      <c r="CC158" s="66">
        <f t="shared" ref="CC158:CC162" si="303">$S$58/(S158*CA158+(1-S158)*CB158*EXP($Q$64-$Q$65/(BV158+$Q$66))/EXP($P$64-$P$65/(BV158+$P$66)))</f>
        <v>1073.7454084452224</v>
      </c>
      <c r="CD158" s="66">
        <f t="shared" si="223"/>
        <v>339.93546833921442</v>
      </c>
      <c r="CE158" s="66">
        <f t="shared" si="224"/>
        <v>1.5953526072673097</v>
      </c>
      <c r="CF158" s="66">
        <f t="shared" si="225"/>
        <v>0.80109359513676892</v>
      </c>
      <c r="CG158" s="66">
        <f t="shared" si="226"/>
        <v>-7.2701371604617926E-4</v>
      </c>
      <c r="CH158" s="66">
        <f t="shared" si="227"/>
        <v>-0.57668827462400629</v>
      </c>
      <c r="CI158" s="67">
        <f t="shared" si="228"/>
        <v>0.99927325049439342</v>
      </c>
      <c r="CJ158" s="67">
        <f t="shared" si="229"/>
        <v>0.56175566993578396</v>
      </c>
      <c r="CK158" s="66">
        <f t="shared" ref="CK158:CK162" si="304">$S$58/(S158*CI158+(1-S158)*CJ158*EXP($Q$64-$Q$65/(CD158+$Q$66))/EXP($P$64-$P$65/(CD158+$P$66)))</f>
        <v>1073.7454084452224</v>
      </c>
      <c r="CL158" s="66">
        <f t="shared" si="230"/>
        <v>339.93546833921442</v>
      </c>
      <c r="CM158" s="66">
        <f t="shared" si="231"/>
        <v>1.5953526072673097</v>
      </c>
      <c r="CN158" s="66">
        <f t="shared" si="232"/>
        <v>0.80109359513676892</v>
      </c>
      <c r="CO158" s="66">
        <f t="shared" si="233"/>
        <v>-7.2701371604617926E-4</v>
      </c>
      <c r="CP158" s="66">
        <f t="shared" si="234"/>
        <v>-0.57668827462400629</v>
      </c>
      <c r="CQ158" s="67">
        <f t="shared" si="235"/>
        <v>0.99927325049439342</v>
      </c>
      <c r="CR158" s="67">
        <f t="shared" si="236"/>
        <v>0.56175566993578396</v>
      </c>
      <c r="CS158" s="66">
        <f t="shared" ref="CS158:CS162" si="305">$S$58/(S158*CQ158+(1-S158)*CR158*EXP($Q$64-$Q$65/(CL158+$Q$66))/EXP($P$64-$P$65/(CL158+$P$66)))</f>
        <v>1073.7454084452224</v>
      </c>
      <c r="CT158" s="66">
        <f t="shared" si="237"/>
        <v>339.93546833921442</v>
      </c>
      <c r="CU158" s="66">
        <f t="shared" si="238"/>
        <v>1.5953526072673097</v>
      </c>
      <c r="CV158" s="66">
        <f t="shared" si="239"/>
        <v>0.80109359513676892</v>
      </c>
      <c r="CW158" s="66">
        <f t="shared" si="240"/>
        <v>-7.2701371604617926E-4</v>
      </c>
      <c r="CX158" s="66">
        <f t="shared" si="241"/>
        <v>-0.57668827462400629</v>
      </c>
      <c r="CY158" s="67">
        <f t="shared" si="242"/>
        <v>0.99927325049439342</v>
      </c>
      <c r="CZ158" s="67">
        <f t="shared" si="243"/>
        <v>0.56175566993578396</v>
      </c>
      <c r="DA158" s="66">
        <f t="shared" ref="DA158:DA162" si="306">$S$58/(S158*CY158+(1-S158)*CZ158*EXP($Q$64-$Q$65/(CT158+$Q$66))/EXP($P$64-$P$65/(CT158+$P$66)))</f>
        <v>1073.7454084452224</v>
      </c>
      <c r="DB158" s="66">
        <f t="shared" si="244"/>
        <v>339.93546833921442</v>
      </c>
      <c r="DC158" s="66">
        <f t="shared" si="245"/>
        <v>1.5953526072673097</v>
      </c>
      <c r="DD158" s="66">
        <f t="shared" si="246"/>
        <v>0.80109359513676892</v>
      </c>
      <c r="DE158" s="66">
        <f t="shared" si="247"/>
        <v>-7.2701371604617926E-4</v>
      </c>
      <c r="DF158" s="66">
        <f t="shared" si="248"/>
        <v>-0.57668827462400629</v>
      </c>
      <c r="DG158" s="67">
        <f t="shared" si="249"/>
        <v>0.99927325049439342</v>
      </c>
      <c r="DH158" s="67">
        <f t="shared" si="250"/>
        <v>0.56175566993578396</v>
      </c>
      <c r="DI158" s="66">
        <f t="shared" ref="DI158:DI162" si="307">$S$58/(S158*DG158+(1-S158)*DH158*EXP($Q$64-$Q$65/(DB158+$Q$66))/EXP($P$64-$P$65/(DB158+$P$66)))</f>
        <v>1073.7454084452224</v>
      </c>
      <c r="DJ158" s="66">
        <f t="shared" si="251"/>
        <v>339.93546833921442</v>
      </c>
      <c r="DK158" s="66">
        <f t="shared" si="252"/>
        <v>1.5953526072673097</v>
      </c>
      <c r="DL158" s="66">
        <f t="shared" si="253"/>
        <v>0.80109359513676892</v>
      </c>
      <c r="DM158" s="66">
        <f t="shared" si="254"/>
        <v>-7.2701371604617926E-4</v>
      </c>
      <c r="DN158" s="66">
        <f t="shared" si="255"/>
        <v>-0.57668827462400629</v>
      </c>
      <c r="DO158" s="67">
        <f t="shared" si="256"/>
        <v>0.99927325049439342</v>
      </c>
      <c r="DP158" s="67">
        <f t="shared" si="257"/>
        <v>0.56175566993578396</v>
      </c>
      <c r="DQ158" s="66">
        <f t="shared" ref="DQ158:DQ162" si="308">$S$58/(S158*DO158+(1-S158)*DP158*EXP($Q$64-$Q$65/(DJ158+$Q$66))/EXP($P$64-$P$65/(DJ158+$P$66)))</f>
        <v>1073.7454084452224</v>
      </c>
      <c r="DR158" s="66">
        <f t="shared" si="258"/>
        <v>339.93546833921442</v>
      </c>
      <c r="DS158" s="66">
        <f t="shared" si="259"/>
        <v>1.5953526072673097</v>
      </c>
      <c r="DT158" s="66">
        <f t="shared" si="260"/>
        <v>0.80109359513676892</v>
      </c>
      <c r="DU158" s="66">
        <f t="shared" si="261"/>
        <v>-7.2701371604617926E-4</v>
      </c>
      <c r="DV158" s="66">
        <f t="shared" si="262"/>
        <v>-0.57668827462400629</v>
      </c>
      <c r="DW158" s="67">
        <f t="shared" si="263"/>
        <v>0.99927325049439342</v>
      </c>
      <c r="DX158" s="67">
        <f t="shared" si="264"/>
        <v>0.56175566993578396</v>
      </c>
      <c r="DY158" s="66">
        <f t="shared" ref="DY158:DY162" si="309">$S$58/(S158*DW158+(1-S158)*DX158*EXP($Q$64-$Q$65/(DR158+$Q$66))/EXP($P$64-$P$65/(DR158+$P$66)))</f>
        <v>1073.7454084452224</v>
      </c>
      <c r="DZ158" s="66">
        <f t="shared" si="265"/>
        <v>339.93546833921442</v>
      </c>
      <c r="EA158" s="66">
        <f t="shared" si="266"/>
        <v>1.5953526072673097</v>
      </c>
      <c r="EB158" s="66">
        <f t="shared" si="267"/>
        <v>0.80109359513676892</v>
      </c>
      <c r="EC158" s="66">
        <f t="shared" si="268"/>
        <v>-7.2701371604617926E-4</v>
      </c>
      <c r="ED158" s="66">
        <f t="shared" si="269"/>
        <v>-0.57668827462400629</v>
      </c>
      <c r="EE158" s="67">
        <f t="shared" si="270"/>
        <v>0.99927325049439342</v>
      </c>
      <c r="EF158" s="67">
        <f t="shared" si="271"/>
        <v>0.56175566993578396</v>
      </c>
      <c r="EG158" s="66">
        <f t="shared" ref="EG158:EG162" si="310">$S$58/(S158*EE158+(1-S158)*EF158*EXP($Q$64-$Q$65/(DZ158+$Q$66))/EXP($P$64-$P$65/(DZ158+$P$66)))</f>
        <v>1073.7454084452224</v>
      </c>
      <c r="EH158" s="66">
        <f t="shared" si="272"/>
        <v>339.93546833921442</v>
      </c>
      <c r="EI158" s="66">
        <f t="shared" si="273"/>
        <v>1.5953526072673097</v>
      </c>
      <c r="EJ158" s="66">
        <f t="shared" si="274"/>
        <v>0.80109359513676892</v>
      </c>
      <c r="EK158" s="66">
        <f t="shared" si="275"/>
        <v>-7.2701371604617926E-4</v>
      </c>
      <c r="EL158" s="66">
        <f t="shared" si="276"/>
        <v>-0.57668827462400629</v>
      </c>
      <c r="EM158" s="67">
        <f t="shared" si="277"/>
        <v>0.99927325049439342</v>
      </c>
      <c r="EN158" s="67">
        <f t="shared" si="278"/>
        <v>0.56175566993578396</v>
      </c>
      <c r="EO158" s="66">
        <f t="shared" ref="EO158:EO162" si="311">$S$58/(S158*EM158+(1-S158)*EN158*EXP($Q$64-$Q$65/(EH158+$Q$66))/EXP($P$64-$P$65/(EH158+$P$66)))</f>
        <v>1073.7454084452224</v>
      </c>
      <c r="EP158" s="66">
        <f t="shared" si="279"/>
        <v>339.93546833921442</v>
      </c>
      <c r="EQ158" s="66">
        <f t="shared" si="280"/>
        <v>1.5953526072673097</v>
      </c>
      <c r="ER158" s="66">
        <f t="shared" si="281"/>
        <v>0.80109359513676892</v>
      </c>
      <c r="ES158" s="66">
        <f t="shared" si="282"/>
        <v>-7.2701371604617926E-4</v>
      </c>
      <c r="ET158" s="66">
        <f t="shared" si="283"/>
        <v>-0.57668827462400629</v>
      </c>
      <c r="EU158" s="67">
        <f t="shared" si="284"/>
        <v>0.99927325049439342</v>
      </c>
      <c r="EV158" s="67">
        <f t="shared" si="285"/>
        <v>0.56175566993578396</v>
      </c>
      <c r="EW158" s="66">
        <f t="shared" si="178"/>
        <v>0.98091323969622779</v>
      </c>
      <c r="EX158" s="66">
        <f t="shared" si="286"/>
        <v>66.785468339214447</v>
      </c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</row>
    <row r="159" spans="19:166" x14ac:dyDescent="0.25">
      <c r="S159" s="50">
        <v>0.97</v>
      </c>
      <c r="T159" s="66">
        <f t="shared" si="179"/>
        <v>0.96913026770846666</v>
      </c>
      <c r="U159" s="66">
        <f t="shared" si="180"/>
        <v>3.0869732291533274E-2</v>
      </c>
      <c r="V159" s="66">
        <f t="shared" si="181"/>
        <v>0.96913026770846666</v>
      </c>
      <c r="W159" s="66">
        <f t="shared" si="182"/>
        <v>3.0869732291533274E-2</v>
      </c>
      <c r="X159" s="66">
        <f t="shared" si="183"/>
        <v>0.96661496704148897</v>
      </c>
      <c r="Y159" s="66">
        <f t="shared" si="184"/>
        <v>3.3385032958511085E-2</v>
      </c>
      <c r="Z159" s="56">
        <f t="shared" si="162"/>
        <v>339.41735686993462</v>
      </c>
      <c r="AA159" s="66">
        <f t="shared" si="185"/>
        <v>1.5964905114616579</v>
      </c>
      <c r="AB159" s="66">
        <f t="shared" si="186"/>
        <v>0.80082244091296884</v>
      </c>
      <c r="AC159" s="66">
        <f t="shared" si="295"/>
        <v>-4.0719787897801341E-4</v>
      </c>
      <c r="AD159" s="66">
        <f t="shared" si="296"/>
        <v>-0.58654920891386264</v>
      </c>
      <c r="AE159" s="67">
        <f t="shared" si="187"/>
        <v>0.99959288501482657</v>
      </c>
      <c r="AF159" s="67">
        <f t="shared" si="188"/>
        <v>0.55624345664046349</v>
      </c>
      <c r="AG159" s="66">
        <f t="shared" si="297"/>
        <v>1067.7373651049061</v>
      </c>
      <c r="AH159" s="66">
        <f t="shared" si="189"/>
        <v>339.75921179394294</v>
      </c>
      <c r="AI159" s="66">
        <f t="shared" si="190"/>
        <v>1.5957392308440534</v>
      </c>
      <c r="AJ159" s="66">
        <f t="shared" si="191"/>
        <v>0.80100143358992715</v>
      </c>
      <c r="AK159" s="66">
        <f t="shared" si="287"/>
        <v>-4.0684849481253775E-4</v>
      </c>
      <c r="AL159" s="66">
        <f t="shared" si="288"/>
        <v>-0.58586897115524617</v>
      </c>
      <c r="AM159" s="67">
        <f t="shared" si="289"/>
        <v>0.99959323425681346</v>
      </c>
      <c r="AN159" s="67">
        <f t="shared" si="290"/>
        <v>0.55662196316527346</v>
      </c>
      <c r="AO159" s="66">
        <f t="shared" si="298"/>
        <v>1067.7296768807878</v>
      </c>
      <c r="AP159" s="66">
        <f t="shared" si="192"/>
        <v>339.7589857428494</v>
      </c>
      <c r="AQ159" s="66">
        <f t="shared" si="193"/>
        <v>1.5957397270110885</v>
      </c>
      <c r="AR159" s="66">
        <f t="shared" si="194"/>
        <v>0.80100131533707397</v>
      </c>
      <c r="AS159" s="66">
        <f t="shared" si="291"/>
        <v>-4.0684872566412907E-4</v>
      </c>
      <c r="AT159" s="66">
        <f t="shared" si="292"/>
        <v>-0.58586942047385437</v>
      </c>
      <c r="AU159" s="67">
        <f t="shared" si="293"/>
        <v>0.99959323402605582</v>
      </c>
      <c r="AV159" s="67">
        <f t="shared" si="294"/>
        <v>0.55662171306472386</v>
      </c>
      <c r="AW159" s="66">
        <f t="shared" si="299"/>
        <v>1067.7296819562177</v>
      </c>
      <c r="AX159" s="66">
        <f t="shared" si="195"/>
        <v>339.75898589207884</v>
      </c>
      <c r="AY159" s="66">
        <f t="shared" si="196"/>
        <v>1.5957397266835396</v>
      </c>
      <c r="AZ159" s="66">
        <f t="shared" si="197"/>
        <v>0.80100131541513964</v>
      </c>
      <c r="BA159" s="66">
        <f t="shared" si="198"/>
        <v>-4.0684872551168677E-4</v>
      </c>
      <c r="BB159" s="66">
        <f t="shared" si="199"/>
        <v>-0.58586942017723331</v>
      </c>
      <c r="BC159" s="67">
        <f t="shared" si="200"/>
        <v>0.99959323402620814</v>
      </c>
      <c r="BD159" s="67">
        <f t="shared" si="201"/>
        <v>0.55662171322982956</v>
      </c>
      <c r="BE159" s="66">
        <f t="shared" si="300"/>
        <v>1067.7296819528672</v>
      </c>
      <c r="BF159" s="66">
        <f t="shared" si="202"/>
        <v>339.75898589198039</v>
      </c>
      <c r="BG159" s="66">
        <f t="shared" si="203"/>
        <v>1.5957397266837556</v>
      </c>
      <c r="BH159" s="66">
        <f t="shared" si="204"/>
        <v>0.80100131541508812</v>
      </c>
      <c r="BI159" s="66">
        <f t="shared" si="205"/>
        <v>-4.0684872551186718E-4</v>
      </c>
      <c r="BJ159" s="66">
        <f t="shared" si="206"/>
        <v>-0.58586942017742927</v>
      </c>
      <c r="BK159" s="67">
        <f t="shared" si="207"/>
        <v>0.99959323402620803</v>
      </c>
      <c r="BL159" s="67">
        <f t="shared" si="208"/>
        <v>0.55662171322972054</v>
      </c>
      <c r="BM159" s="66">
        <f t="shared" si="301"/>
        <v>1067.7296819528694</v>
      </c>
      <c r="BN159" s="66">
        <f t="shared" si="209"/>
        <v>339.75898589198044</v>
      </c>
      <c r="BO159" s="66">
        <f t="shared" si="210"/>
        <v>1.5957397266837554</v>
      </c>
      <c r="BP159" s="66">
        <f t="shared" si="211"/>
        <v>0.80100131541508812</v>
      </c>
      <c r="BQ159" s="66">
        <f t="shared" si="212"/>
        <v>-4.0684872551186718E-4</v>
      </c>
      <c r="BR159" s="66">
        <f t="shared" si="213"/>
        <v>-0.58586942017742882</v>
      </c>
      <c r="BS159" s="67">
        <f t="shared" si="214"/>
        <v>0.99959323402620803</v>
      </c>
      <c r="BT159" s="67">
        <f t="shared" si="215"/>
        <v>0.55662171322972076</v>
      </c>
      <c r="BU159" s="66">
        <f t="shared" si="302"/>
        <v>1067.7296819528694</v>
      </c>
      <c r="BV159" s="66">
        <f t="shared" si="216"/>
        <v>339.75898589198044</v>
      </c>
      <c r="BW159" s="66">
        <f t="shared" si="217"/>
        <v>1.5957397266837554</v>
      </c>
      <c r="BX159" s="66">
        <f t="shared" si="218"/>
        <v>0.80100131541508812</v>
      </c>
      <c r="BY159" s="66">
        <f t="shared" si="219"/>
        <v>-4.0684872551186718E-4</v>
      </c>
      <c r="BZ159" s="66">
        <f t="shared" si="220"/>
        <v>-0.58586942017742882</v>
      </c>
      <c r="CA159" s="67">
        <f t="shared" si="221"/>
        <v>0.99959323402620803</v>
      </c>
      <c r="CB159" s="67">
        <f t="shared" si="222"/>
        <v>0.55662171322972076</v>
      </c>
      <c r="CC159" s="66">
        <f t="shared" si="303"/>
        <v>1067.7296819528694</v>
      </c>
      <c r="CD159" s="66">
        <f t="shared" si="223"/>
        <v>339.75898589198044</v>
      </c>
      <c r="CE159" s="66">
        <f t="shared" si="224"/>
        <v>1.5957397266837554</v>
      </c>
      <c r="CF159" s="66">
        <f t="shared" si="225"/>
        <v>0.80100131541508812</v>
      </c>
      <c r="CG159" s="66">
        <f t="shared" si="226"/>
        <v>-4.0684872551186718E-4</v>
      </c>
      <c r="CH159" s="66">
        <f t="shared" si="227"/>
        <v>-0.58586942017742882</v>
      </c>
      <c r="CI159" s="67">
        <f t="shared" si="228"/>
        <v>0.99959323402620803</v>
      </c>
      <c r="CJ159" s="67">
        <f t="shared" si="229"/>
        <v>0.55662171322972076</v>
      </c>
      <c r="CK159" s="66">
        <f t="shared" si="304"/>
        <v>1067.7296819528694</v>
      </c>
      <c r="CL159" s="66">
        <f t="shared" si="230"/>
        <v>339.75898589198044</v>
      </c>
      <c r="CM159" s="66">
        <f t="shared" si="231"/>
        <v>1.5957397266837554</v>
      </c>
      <c r="CN159" s="66">
        <f t="shared" si="232"/>
        <v>0.80100131541508812</v>
      </c>
      <c r="CO159" s="66">
        <f t="shared" si="233"/>
        <v>-4.0684872551186718E-4</v>
      </c>
      <c r="CP159" s="66">
        <f t="shared" si="234"/>
        <v>-0.58586942017742882</v>
      </c>
      <c r="CQ159" s="67">
        <f t="shared" si="235"/>
        <v>0.99959323402620803</v>
      </c>
      <c r="CR159" s="67">
        <f t="shared" si="236"/>
        <v>0.55662171322972076</v>
      </c>
      <c r="CS159" s="66">
        <f t="shared" si="305"/>
        <v>1067.7296819528694</v>
      </c>
      <c r="CT159" s="66">
        <f t="shared" si="237"/>
        <v>339.75898589198044</v>
      </c>
      <c r="CU159" s="66">
        <f t="shared" si="238"/>
        <v>1.5957397266837554</v>
      </c>
      <c r="CV159" s="66">
        <f t="shared" si="239"/>
        <v>0.80100131541508812</v>
      </c>
      <c r="CW159" s="66">
        <f t="shared" si="240"/>
        <v>-4.0684872551186718E-4</v>
      </c>
      <c r="CX159" s="66">
        <f t="shared" si="241"/>
        <v>-0.58586942017742882</v>
      </c>
      <c r="CY159" s="67">
        <f t="shared" si="242"/>
        <v>0.99959323402620803</v>
      </c>
      <c r="CZ159" s="67">
        <f t="shared" si="243"/>
        <v>0.55662171322972076</v>
      </c>
      <c r="DA159" s="66">
        <f t="shared" si="306"/>
        <v>1067.7296819528694</v>
      </c>
      <c r="DB159" s="66">
        <f t="shared" si="244"/>
        <v>339.75898589198044</v>
      </c>
      <c r="DC159" s="66">
        <f t="shared" si="245"/>
        <v>1.5957397266837554</v>
      </c>
      <c r="DD159" s="66">
        <f t="shared" si="246"/>
        <v>0.80100131541508812</v>
      </c>
      <c r="DE159" s="66">
        <f t="shared" si="247"/>
        <v>-4.0684872551186718E-4</v>
      </c>
      <c r="DF159" s="66">
        <f t="shared" si="248"/>
        <v>-0.58586942017742882</v>
      </c>
      <c r="DG159" s="67">
        <f t="shared" si="249"/>
        <v>0.99959323402620803</v>
      </c>
      <c r="DH159" s="67">
        <f t="shared" si="250"/>
        <v>0.55662171322972076</v>
      </c>
      <c r="DI159" s="66">
        <f t="shared" si="307"/>
        <v>1067.7296819528694</v>
      </c>
      <c r="DJ159" s="66">
        <f t="shared" si="251"/>
        <v>339.75898589198044</v>
      </c>
      <c r="DK159" s="66">
        <f t="shared" si="252"/>
        <v>1.5957397266837554</v>
      </c>
      <c r="DL159" s="66">
        <f t="shared" si="253"/>
        <v>0.80100131541508812</v>
      </c>
      <c r="DM159" s="66">
        <f t="shared" si="254"/>
        <v>-4.0684872551186718E-4</v>
      </c>
      <c r="DN159" s="66">
        <f t="shared" si="255"/>
        <v>-0.58586942017742882</v>
      </c>
      <c r="DO159" s="67">
        <f t="shared" si="256"/>
        <v>0.99959323402620803</v>
      </c>
      <c r="DP159" s="67">
        <f t="shared" si="257"/>
        <v>0.55662171322972076</v>
      </c>
      <c r="DQ159" s="66">
        <f t="shared" si="308"/>
        <v>1067.7296819528694</v>
      </c>
      <c r="DR159" s="66">
        <f t="shared" si="258"/>
        <v>339.75898589198044</v>
      </c>
      <c r="DS159" s="66">
        <f t="shared" si="259"/>
        <v>1.5957397266837554</v>
      </c>
      <c r="DT159" s="66">
        <f t="shared" si="260"/>
        <v>0.80100131541508812</v>
      </c>
      <c r="DU159" s="66">
        <f t="shared" si="261"/>
        <v>-4.0684872551186718E-4</v>
      </c>
      <c r="DV159" s="66">
        <f t="shared" si="262"/>
        <v>-0.58586942017742882</v>
      </c>
      <c r="DW159" s="67">
        <f t="shared" si="263"/>
        <v>0.99959323402620803</v>
      </c>
      <c r="DX159" s="67">
        <f t="shared" si="264"/>
        <v>0.55662171322972076</v>
      </c>
      <c r="DY159" s="66">
        <f t="shared" si="309"/>
        <v>1067.7296819528694</v>
      </c>
      <c r="DZ159" s="66">
        <f t="shared" si="265"/>
        <v>339.75898589198044</v>
      </c>
      <c r="EA159" s="66">
        <f t="shared" si="266"/>
        <v>1.5957397266837554</v>
      </c>
      <c r="EB159" s="66">
        <f t="shared" si="267"/>
        <v>0.80100131541508812</v>
      </c>
      <c r="EC159" s="66">
        <f t="shared" si="268"/>
        <v>-4.0684872551186718E-4</v>
      </c>
      <c r="ED159" s="66">
        <f t="shared" si="269"/>
        <v>-0.58586942017742882</v>
      </c>
      <c r="EE159" s="67">
        <f t="shared" si="270"/>
        <v>0.99959323402620803</v>
      </c>
      <c r="EF159" s="67">
        <f t="shared" si="271"/>
        <v>0.55662171322972076</v>
      </c>
      <c r="EG159" s="66">
        <f t="shared" si="310"/>
        <v>1067.7296819528694</v>
      </c>
      <c r="EH159" s="66">
        <f t="shared" si="272"/>
        <v>339.75898589198044</v>
      </c>
      <c r="EI159" s="66">
        <f t="shared" si="273"/>
        <v>1.5957397266837554</v>
      </c>
      <c r="EJ159" s="66">
        <f t="shared" si="274"/>
        <v>0.80100131541508812</v>
      </c>
      <c r="EK159" s="66">
        <f t="shared" si="275"/>
        <v>-4.0684872551186718E-4</v>
      </c>
      <c r="EL159" s="66">
        <f t="shared" si="276"/>
        <v>-0.58586942017742882</v>
      </c>
      <c r="EM159" s="67">
        <f t="shared" si="277"/>
        <v>0.99959323402620803</v>
      </c>
      <c r="EN159" s="67">
        <f t="shared" si="278"/>
        <v>0.55662171322972076</v>
      </c>
      <c r="EO159" s="66">
        <f t="shared" si="311"/>
        <v>1067.7296819528694</v>
      </c>
      <c r="EP159" s="66">
        <f t="shared" si="279"/>
        <v>339.75898589198044</v>
      </c>
      <c r="EQ159" s="66">
        <f t="shared" si="280"/>
        <v>1.5957397266837554</v>
      </c>
      <c r="ER159" s="66">
        <f t="shared" si="281"/>
        <v>0.80100131541508812</v>
      </c>
      <c r="ES159" s="66">
        <f t="shared" si="282"/>
        <v>-4.0684872551186718E-4</v>
      </c>
      <c r="ET159" s="66">
        <f t="shared" si="283"/>
        <v>-0.58586942017742882</v>
      </c>
      <c r="EU159" s="67">
        <f t="shared" si="284"/>
        <v>0.99959323402620803</v>
      </c>
      <c r="EV159" s="67">
        <f t="shared" si="285"/>
        <v>0.55662171322972076</v>
      </c>
      <c r="EW159" s="66">
        <f t="shared" si="178"/>
        <v>0.98589380957005213</v>
      </c>
      <c r="EX159" s="66">
        <f t="shared" si="286"/>
        <v>66.608985891980467</v>
      </c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</row>
    <row r="160" spans="19:166" x14ac:dyDescent="0.25">
      <c r="S160" s="50">
        <v>0.98</v>
      </c>
      <c r="T160" s="66">
        <f t="shared" si="179"/>
        <v>0.97941402579653203</v>
      </c>
      <c r="U160" s="66">
        <f t="shared" si="180"/>
        <v>2.0585974203468034E-2</v>
      </c>
      <c r="V160" s="66">
        <f t="shared" si="181"/>
        <v>0.97941402579653203</v>
      </c>
      <c r="W160" s="66">
        <f t="shared" si="182"/>
        <v>2.0585974203468034E-2</v>
      </c>
      <c r="X160" s="66">
        <f t="shared" si="183"/>
        <v>0.97771739130434787</v>
      </c>
      <c r="Y160" s="66">
        <f t="shared" si="184"/>
        <v>2.2282608695652198E-2</v>
      </c>
      <c r="Z160" s="56">
        <f t="shared" si="162"/>
        <v>339.35719884264699</v>
      </c>
      <c r="AA160" s="66">
        <f t="shared" si="185"/>
        <v>1.5966229115633892</v>
      </c>
      <c r="AB160" s="66">
        <f t="shared" si="186"/>
        <v>0.80079090945128173</v>
      </c>
      <c r="AC160" s="66">
        <f t="shared" si="295"/>
        <v>-1.7999749414314946E-4</v>
      </c>
      <c r="AD160" s="66">
        <f t="shared" si="296"/>
        <v>-0.59552974872875941</v>
      </c>
      <c r="AE160" s="67">
        <f t="shared" si="187"/>
        <v>0.99982001870443393</v>
      </c>
      <c r="AF160" s="67">
        <f t="shared" si="188"/>
        <v>0.5512704536795916</v>
      </c>
      <c r="AG160" s="66">
        <f t="shared" si="297"/>
        <v>1061.7842342180227</v>
      </c>
      <c r="AH160" s="66">
        <f t="shared" si="189"/>
        <v>339.58378841838879</v>
      </c>
      <c r="AI160" s="66">
        <f t="shared" si="190"/>
        <v>1.5961245185196196</v>
      </c>
      <c r="AJ160" s="66">
        <f t="shared" si="191"/>
        <v>0.80090962324411286</v>
      </c>
      <c r="AK160" s="66">
        <f t="shared" si="287"/>
        <v>-1.7989559501501579E-4</v>
      </c>
      <c r="AL160" s="66">
        <f t="shared" si="288"/>
        <v>-0.59507347393749321</v>
      </c>
      <c r="AM160" s="67">
        <f t="shared" si="289"/>
        <v>0.99982012058522729</v>
      </c>
      <c r="AN160" s="67">
        <f t="shared" si="290"/>
        <v>0.55152204188308818</v>
      </c>
      <c r="AO160" s="66">
        <f t="shared" si="298"/>
        <v>1061.7809029485963</v>
      </c>
      <c r="AP160" s="66">
        <f t="shared" si="192"/>
        <v>339.58369003627286</v>
      </c>
      <c r="AQ160" s="66">
        <f t="shared" si="193"/>
        <v>1.5961247347370398</v>
      </c>
      <c r="AR160" s="66">
        <f t="shared" si="194"/>
        <v>0.8009095717307585</v>
      </c>
      <c r="AS160" s="66">
        <f t="shared" si="291"/>
        <v>-1.7989563923563601E-4</v>
      </c>
      <c r="AT160" s="66">
        <f t="shared" si="292"/>
        <v>-0.59507367190378746</v>
      </c>
      <c r="AU160" s="67">
        <f t="shared" si="293"/>
        <v>0.99982012054101466</v>
      </c>
      <c r="AV160" s="67">
        <f t="shared" si="294"/>
        <v>0.55152193270032412</v>
      </c>
      <c r="AW160" s="66">
        <f t="shared" si="299"/>
        <v>1061.7809043934124</v>
      </c>
      <c r="AX160" s="66">
        <f t="shared" si="195"/>
        <v>339.58369007894248</v>
      </c>
      <c r="AY160" s="66">
        <f t="shared" si="196"/>
        <v>1.5961247346432632</v>
      </c>
      <c r="AZ160" s="66">
        <f t="shared" si="197"/>
        <v>0.80090957175310051</v>
      </c>
      <c r="BA160" s="66">
        <f t="shared" si="198"/>
        <v>-1.798956392165315E-4</v>
      </c>
      <c r="BB160" s="66">
        <f t="shared" si="199"/>
        <v>-0.59507367181792636</v>
      </c>
      <c r="BC160" s="67">
        <f t="shared" si="200"/>
        <v>0.99982012054103375</v>
      </c>
      <c r="BD160" s="67">
        <f t="shared" si="201"/>
        <v>0.55152193274767847</v>
      </c>
      <c r="BE160" s="66">
        <f t="shared" si="300"/>
        <v>1061.7809043927859</v>
      </c>
      <c r="BF160" s="66">
        <f t="shared" si="202"/>
        <v>339.58369007892401</v>
      </c>
      <c r="BG160" s="66">
        <f t="shared" si="203"/>
        <v>1.5961247346433041</v>
      </c>
      <c r="BH160" s="66">
        <f t="shared" si="204"/>
        <v>0.80090957175309085</v>
      </c>
      <c r="BI160" s="66">
        <f t="shared" si="205"/>
        <v>-1.7989563921648986E-4</v>
      </c>
      <c r="BJ160" s="66">
        <f t="shared" si="206"/>
        <v>-0.59507367181796367</v>
      </c>
      <c r="BK160" s="67">
        <f t="shared" si="207"/>
        <v>0.99982012054103375</v>
      </c>
      <c r="BL160" s="67">
        <f t="shared" si="208"/>
        <v>0.55152193274765782</v>
      </c>
      <c r="BM160" s="66">
        <f t="shared" si="301"/>
        <v>1061.7809043927862</v>
      </c>
      <c r="BN160" s="66">
        <f t="shared" si="209"/>
        <v>339.58369007892401</v>
      </c>
      <c r="BO160" s="66">
        <f t="shared" si="210"/>
        <v>1.5961247346433041</v>
      </c>
      <c r="BP160" s="66">
        <f t="shared" si="211"/>
        <v>0.80090957175309085</v>
      </c>
      <c r="BQ160" s="66">
        <f t="shared" si="212"/>
        <v>-1.7989563921648986E-4</v>
      </c>
      <c r="BR160" s="66">
        <f t="shared" si="213"/>
        <v>-0.59507367181796367</v>
      </c>
      <c r="BS160" s="67">
        <f t="shared" si="214"/>
        <v>0.99982012054103375</v>
      </c>
      <c r="BT160" s="67">
        <f t="shared" si="215"/>
        <v>0.55152193274765782</v>
      </c>
      <c r="BU160" s="66">
        <f t="shared" si="302"/>
        <v>1061.7809043927862</v>
      </c>
      <c r="BV160" s="66">
        <f t="shared" si="216"/>
        <v>339.58369007892401</v>
      </c>
      <c r="BW160" s="66">
        <f t="shared" si="217"/>
        <v>1.5961247346433041</v>
      </c>
      <c r="BX160" s="66">
        <f t="shared" si="218"/>
        <v>0.80090957175309085</v>
      </c>
      <c r="BY160" s="66">
        <f t="shared" si="219"/>
        <v>-1.7989563921648986E-4</v>
      </c>
      <c r="BZ160" s="66">
        <f t="shared" si="220"/>
        <v>-0.59507367181796367</v>
      </c>
      <c r="CA160" s="67">
        <f t="shared" si="221"/>
        <v>0.99982012054103375</v>
      </c>
      <c r="CB160" s="67">
        <f t="shared" si="222"/>
        <v>0.55152193274765782</v>
      </c>
      <c r="CC160" s="66">
        <f t="shared" si="303"/>
        <v>1061.7809043927862</v>
      </c>
      <c r="CD160" s="66">
        <f t="shared" si="223"/>
        <v>339.58369007892401</v>
      </c>
      <c r="CE160" s="66">
        <f t="shared" si="224"/>
        <v>1.5961247346433041</v>
      </c>
      <c r="CF160" s="66">
        <f t="shared" si="225"/>
        <v>0.80090957175309085</v>
      </c>
      <c r="CG160" s="66">
        <f t="shared" si="226"/>
        <v>-1.7989563921648986E-4</v>
      </c>
      <c r="CH160" s="66">
        <f t="shared" si="227"/>
        <v>-0.59507367181796367</v>
      </c>
      <c r="CI160" s="67">
        <f t="shared" si="228"/>
        <v>0.99982012054103375</v>
      </c>
      <c r="CJ160" s="67">
        <f t="shared" si="229"/>
        <v>0.55152193274765782</v>
      </c>
      <c r="CK160" s="66">
        <f t="shared" si="304"/>
        <v>1061.7809043927862</v>
      </c>
      <c r="CL160" s="66">
        <f t="shared" si="230"/>
        <v>339.58369007892401</v>
      </c>
      <c r="CM160" s="66">
        <f t="shared" si="231"/>
        <v>1.5961247346433041</v>
      </c>
      <c r="CN160" s="66">
        <f t="shared" si="232"/>
        <v>0.80090957175309085</v>
      </c>
      <c r="CO160" s="66">
        <f t="shared" si="233"/>
        <v>-1.7989563921648986E-4</v>
      </c>
      <c r="CP160" s="66">
        <f t="shared" si="234"/>
        <v>-0.59507367181796367</v>
      </c>
      <c r="CQ160" s="67">
        <f t="shared" si="235"/>
        <v>0.99982012054103375</v>
      </c>
      <c r="CR160" s="67">
        <f t="shared" si="236"/>
        <v>0.55152193274765782</v>
      </c>
      <c r="CS160" s="66">
        <f t="shared" si="305"/>
        <v>1061.7809043927862</v>
      </c>
      <c r="CT160" s="66">
        <f t="shared" si="237"/>
        <v>339.58369007892401</v>
      </c>
      <c r="CU160" s="66">
        <f t="shared" si="238"/>
        <v>1.5961247346433041</v>
      </c>
      <c r="CV160" s="66">
        <f t="shared" si="239"/>
        <v>0.80090957175309085</v>
      </c>
      <c r="CW160" s="66">
        <f t="shared" si="240"/>
        <v>-1.7989563921648986E-4</v>
      </c>
      <c r="CX160" s="66">
        <f t="shared" si="241"/>
        <v>-0.59507367181796367</v>
      </c>
      <c r="CY160" s="67">
        <f t="shared" si="242"/>
        <v>0.99982012054103375</v>
      </c>
      <c r="CZ160" s="67">
        <f t="shared" si="243"/>
        <v>0.55152193274765782</v>
      </c>
      <c r="DA160" s="66">
        <f t="shared" si="306"/>
        <v>1061.7809043927862</v>
      </c>
      <c r="DB160" s="66">
        <f t="shared" si="244"/>
        <v>339.58369007892401</v>
      </c>
      <c r="DC160" s="66">
        <f t="shared" si="245"/>
        <v>1.5961247346433041</v>
      </c>
      <c r="DD160" s="66">
        <f t="shared" si="246"/>
        <v>0.80090957175309085</v>
      </c>
      <c r="DE160" s="66">
        <f t="shared" si="247"/>
        <v>-1.7989563921648986E-4</v>
      </c>
      <c r="DF160" s="66">
        <f t="shared" si="248"/>
        <v>-0.59507367181796367</v>
      </c>
      <c r="DG160" s="67">
        <f t="shared" si="249"/>
        <v>0.99982012054103375</v>
      </c>
      <c r="DH160" s="67">
        <f t="shared" si="250"/>
        <v>0.55152193274765782</v>
      </c>
      <c r="DI160" s="66">
        <f t="shared" si="307"/>
        <v>1061.7809043927862</v>
      </c>
      <c r="DJ160" s="66">
        <f t="shared" si="251"/>
        <v>339.58369007892401</v>
      </c>
      <c r="DK160" s="66">
        <f t="shared" si="252"/>
        <v>1.5961247346433041</v>
      </c>
      <c r="DL160" s="66">
        <f t="shared" si="253"/>
        <v>0.80090957175309085</v>
      </c>
      <c r="DM160" s="66">
        <f t="shared" si="254"/>
        <v>-1.7989563921648986E-4</v>
      </c>
      <c r="DN160" s="66">
        <f t="shared" si="255"/>
        <v>-0.59507367181796367</v>
      </c>
      <c r="DO160" s="67">
        <f t="shared" si="256"/>
        <v>0.99982012054103375</v>
      </c>
      <c r="DP160" s="67">
        <f t="shared" si="257"/>
        <v>0.55152193274765782</v>
      </c>
      <c r="DQ160" s="66">
        <f t="shared" si="308"/>
        <v>1061.7809043927862</v>
      </c>
      <c r="DR160" s="66">
        <f t="shared" si="258"/>
        <v>339.58369007892401</v>
      </c>
      <c r="DS160" s="66">
        <f t="shared" si="259"/>
        <v>1.5961247346433041</v>
      </c>
      <c r="DT160" s="66">
        <f t="shared" si="260"/>
        <v>0.80090957175309085</v>
      </c>
      <c r="DU160" s="66">
        <f t="shared" si="261"/>
        <v>-1.7989563921648986E-4</v>
      </c>
      <c r="DV160" s="66">
        <f t="shared" si="262"/>
        <v>-0.59507367181796367</v>
      </c>
      <c r="DW160" s="67">
        <f t="shared" si="263"/>
        <v>0.99982012054103375</v>
      </c>
      <c r="DX160" s="67">
        <f t="shared" si="264"/>
        <v>0.55152193274765782</v>
      </c>
      <c r="DY160" s="66">
        <f t="shared" si="309"/>
        <v>1061.7809043927862</v>
      </c>
      <c r="DZ160" s="66">
        <f t="shared" si="265"/>
        <v>339.58369007892401</v>
      </c>
      <c r="EA160" s="66">
        <f t="shared" si="266"/>
        <v>1.5961247346433041</v>
      </c>
      <c r="EB160" s="66">
        <f t="shared" si="267"/>
        <v>0.80090957175309085</v>
      </c>
      <c r="EC160" s="66">
        <f t="shared" si="268"/>
        <v>-1.7989563921648986E-4</v>
      </c>
      <c r="ED160" s="66">
        <f t="shared" si="269"/>
        <v>-0.59507367181796367</v>
      </c>
      <c r="EE160" s="67">
        <f t="shared" si="270"/>
        <v>0.99982012054103375</v>
      </c>
      <c r="EF160" s="67">
        <f t="shared" si="271"/>
        <v>0.55152193274765782</v>
      </c>
      <c r="EG160" s="66">
        <f t="shared" si="310"/>
        <v>1061.7809043927862</v>
      </c>
      <c r="EH160" s="66">
        <f t="shared" si="272"/>
        <v>339.58369007892401</v>
      </c>
      <c r="EI160" s="66">
        <f t="shared" si="273"/>
        <v>1.5961247346433041</v>
      </c>
      <c r="EJ160" s="66">
        <f t="shared" si="274"/>
        <v>0.80090957175309085</v>
      </c>
      <c r="EK160" s="66">
        <f t="shared" si="275"/>
        <v>-1.7989563921648986E-4</v>
      </c>
      <c r="EL160" s="66">
        <f t="shared" si="276"/>
        <v>-0.59507367181796367</v>
      </c>
      <c r="EM160" s="67">
        <f t="shared" si="277"/>
        <v>0.99982012054103375</v>
      </c>
      <c r="EN160" s="67">
        <f t="shared" si="278"/>
        <v>0.55152193274765782</v>
      </c>
      <c r="EO160" s="66">
        <f t="shared" si="311"/>
        <v>1061.7809043927862</v>
      </c>
      <c r="EP160" s="66">
        <f t="shared" si="279"/>
        <v>339.58369007892401</v>
      </c>
      <c r="EQ160" s="66">
        <f t="shared" si="280"/>
        <v>1.5961247346433041</v>
      </c>
      <c r="ER160" s="66">
        <f t="shared" si="281"/>
        <v>0.80090957175309085</v>
      </c>
      <c r="ES160" s="66">
        <f t="shared" si="282"/>
        <v>-1.7989563921648986E-4</v>
      </c>
      <c r="ET160" s="66">
        <f t="shared" si="283"/>
        <v>-0.59507367181796367</v>
      </c>
      <c r="EU160" s="67">
        <f t="shared" si="284"/>
        <v>0.99982012054103375</v>
      </c>
      <c r="EV160" s="67">
        <f t="shared" si="285"/>
        <v>0.55152193274765782</v>
      </c>
      <c r="EW160" s="66">
        <f t="shared" si="178"/>
        <v>0.99073302551334297</v>
      </c>
      <c r="EX160" s="66">
        <f t="shared" si="286"/>
        <v>66.43369007892403</v>
      </c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</row>
    <row r="161" spans="18:166" x14ac:dyDescent="0.25">
      <c r="S161" s="50">
        <v>0.99</v>
      </c>
      <c r="T161" s="66">
        <f t="shared" si="179"/>
        <v>0.98970393472038265</v>
      </c>
      <c r="U161" s="66">
        <f t="shared" si="180"/>
        <v>1.0296065279617218E-2</v>
      </c>
      <c r="V161" s="66">
        <f t="shared" si="181"/>
        <v>0.98970393472038265</v>
      </c>
      <c r="W161" s="66">
        <f t="shared" si="182"/>
        <v>1.0296065279617218E-2</v>
      </c>
      <c r="X161" s="66">
        <f t="shared" si="183"/>
        <v>0.98884570540225414</v>
      </c>
      <c r="Y161" s="66">
        <f t="shared" si="184"/>
        <v>1.1154294597745832E-2</v>
      </c>
      <c r="Z161" s="56">
        <f t="shared" si="162"/>
        <v>339.29704081535931</v>
      </c>
      <c r="AA161" s="66">
        <f t="shared" si="185"/>
        <v>1.5967553696007559</v>
      </c>
      <c r="AB161" s="66">
        <f t="shared" si="186"/>
        <v>0.80075936805059067</v>
      </c>
      <c r="AC161" s="66">
        <f t="shared" si="295"/>
        <v>-4.4756359798738508E-5</v>
      </c>
      <c r="AD161" s="66">
        <f t="shared" si="296"/>
        <v>-0.60452942956045264</v>
      </c>
      <c r="AE161" s="67">
        <f t="shared" si="187"/>
        <v>0.99995524464175223</v>
      </c>
      <c r="AF161" s="67">
        <f t="shared" si="188"/>
        <v>0.54633145359257895</v>
      </c>
      <c r="AG161" s="66">
        <f t="shared" si="297"/>
        <v>1055.9011868033663</v>
      </c>
      <c r="AH161" s="66">
        <f t="shared" si="189"/>
        <v>339.40966185285401</v>
      </c>
      <c r="AI161" s="66">
        <f t="shared" si="190"/>
        <v>1.5965074439771327</v>
      </c>
      <c r="AJ161" s="66">
        <f t="shared" si="191"/>
        <v>0.80081840817107153</v>
      </c>
      <c r="AK161" s="66">
        <f t="shared" si="287"/>
        <v>-4.474382415583112E-5</v>
      </c>
      <c r="AL161" s="66">
        <f t="shared" si="288"/>
        <v>-0.60429997842270899</v>
      </c>
      <c r="AM161" s="67">
        <f t="shared" si="289"/>
        <v>0.99995525717683409</v>
      </c>
      <c r="AN161" s="67">
        <f t="shared" si="290"/>
        <v>0.54645682434887222</v>
      </c>
      <c r="AO161" s="66">
        <f t="shared" si="298"/>
        <v>1055.9003752952551</v>
      </c>
      <c r="AP161" s="66">
        <f t="shared" si="192"/>
        <v>339.40963778077355</v>
      </c>
      <c r="AQ161" s="66">
        <f t="shared" si="193"/>
        <v>1.5965074969480761</v>
      </c>
      <c r="AR161" s="66">
        <f t="shared" si="194"/>
        <v>0.80081839555531653</v>
      </c>
      <c r="AS161" s="66">
        <f t="shared" si="291"/>
        <v>-4.4743826834803616E-5</v>
      </c>
      <c r="AT161" s="66">
        <f t="shared" si="292"/>
        <v>-0.60430002744909916</v>
      </c>
      <c r="AU161" s="67">
        <f t="shared" si="293"/>
        <v>0.99995525717415523</v>
      </c>
      <c r="AV161" s="67">
        <f t="shared" si="294"/>
        <v>0.54645679755806742</v>
      </c>
      <c r="AW161" s="66">
        <f t="shared" si="299"/>
        <v>1055.9003754686169</v>
      </c>
      <c r="AX161" s="66">
        <f t="shared" si="195"/>
        <v>339.409637785916</v>
      </c>
      <c r="AY161" s="66">
        <f t="shared" si="196"/>
        <v>1.5965074969367601</v>
      </c>
      <c r="AZ161" s="66">
        <f t="shared" si="197"/>
        <v>0.8008183955580116</v>
      </c>
      <c r="BA161" s="66">
        <f t="shared" si="198"/>
        <v>-4.4743826833987428E-5</v>
      </c>
      <c r="BB161" s="66">
        <f t="shared" si="199"/>
        <v>-0.60430002743862554</v>
      </c>
      <c r="BC161" s="67">
        <f t="shared" si="200"/>
        <v>0.99995525717415612</v>
      </c>
      <c r="BD161" s="67">
        <f t="shared" si="201"/>
        <v>0.54645679756379084</v>
      </c>
      <c r="BE161" s="66">
        <f t="shared" si="300"/>
        <v>1055.9003754685793</v>
      </c>
      <c r="BF161" s="66">
        <f t="shared" si="202"/>
        <v>339.40963778591492</v>
      </c>
      <c r="BG161" s="66">
        <f t="shared" si="203"/>
        <v>1.5965074969367623</v>
      </c>
      <c r="BH161" s="66">
        <f t="shared" si="204"/>
        <v>0.80081839555801104</v>
      </c>
      <c r="BI161" s="66">
        <f t="shared" si="205"/>
        <v>-4.4743826834000439E-5</v>
      </c>
      <c r="BJ161" s="66">
        <f t="shared" si="206"/>
        <v>-0.60430002743862754</v>
      </c>
      <c r="BK161" s="67">
        <f t="shared" si="207"/>
        <v>0.99995525717415612</v>
      </c>
      <c r="BL161" s="67">
        <f t="shared" si="208"/>
        <v>0.54645679756378973</v>
      </c>
      <c r="BM161" s="66">
        <f t="shared" si="301"/>
        <v>1055.9003754685793</v>
      </c>
      <c r="BN161" s="66">
        <f t="shared" si="209"/>
        <v>339.40963778591492</v>
      </c>
      <c r="BO161" s="66">
        <f t="shared" si="210"/>
        <v>1.5965074969367623</v>
      </c>
      <c r="BP161" s="66">
        <f t="shared" si="211"/>
        <v>0.80081839555801104</v>
      </c>
      <c r="BQ161" s="66">
        <f t="shared" si="212"/>
        <v>-4.4743826834000439E-5</v>
      </c>
      <c r="BR161" s="66">
        <f t="shared" si="213"/>
        <v>-0.60430002743862754</v>
      </c>
      <c r="BS161" s="67">
        <f t="shared" si="214"/>
        <v>0.99995525717415612</v>
      </c>
      <c r="BT161" s="67">
        <f t="shared" si="215"/>
        <v>0.54645679756378973</v>
      </c>
      <c r="BU161" s="66">
        <f t="shared" si="302"/>
        <v>1055.9003754685793</v>
      </c>
      <c r="BV161" s="66">
        <f t="shared" si="216"/>
        <v>339.40963778591492</v>
      </c>
      <c r="BW161" s="66">
        <f t="shared" si="217"/>
        <v>1.5965074969367623</v>
      </c>
      <c r="BX161" s="66">
        <f t="shared" si="218"/>
        <v>0.80081839555801104</v>
      </c>
      <c r="BY161" s="66">
        <f t="shared" si="219"/>
        <v>-4.4743826834000439E-5</v>
      </c>
      <c r="BZ161" s="66">
        <f t="shared" si="220"/>
        <v>-0.60430002743862754</v>
      </c>
      <c r="CA161" s="67">
        <f t="shared" si="221"/>
        <v>0.99995525717415612</v>
      </c>
      <c r="CB161" s="67">
        <f t="shared" si="222"/>
        <v>0.54645679756378973</v>
      </c>
      <c r="CC161" s="66">
        <f t="shared" si="303"/>
        <v>1055.9003754685793</v>
      </c>
      <c r="CD161" s="66">
        <f t="shared" si="223"/>
        <v>339.40963778591492</v>
      </c>
      <c r="CE161" s="66">
        <f t="shared" si="224"/>
        <v>1.5965074969367623</v>
      </c>
      <c r="CF161" s="66">
        <f t="shared" si="225"/>
        <v>0.80081839555801104</v>
      </c>
      <c r="CG161" s="66">
        <f t="shared" si="226"/>
        <v>-4.4743826834000439E-5</v>
      </c>
      <c r="CH161" s="66">
        <f t="shared" si="227"/>
        <v>-0.60430002743862754</v>
      </c>
      <c r="CI161" s="67">
        <f t="shared" si="228"/>
        <v>0.99995525717415612</v>
      </c>
      <c r="CJ161" s="67">
        <f t="shared" si="229"/>
        <v>0.54645679756378973</v>
      </c>
      <c r="CK161" s="66">
        <f t="shared" si="304"/>
        <v>1055.9003754685793</v>
      </c>
      <c r="CL161" s="66">
        <f t="shared" si="230"/>
        <v>339.40963778591492</v>
      </c>
      <c r="CM161" s="66">
        <f t="shared" si="231"/>
        <v>1.5965074969367623</v>
      </c>
      <c r="CN161" s="66">
        <f t="shared" si="232"/>
        <v>0.80081839555801104</v>
      </c>
      <c r="CO161" s="66">
        <f t="shared" si="233"/>
        <v>-4.4743826834000439E-5</v>
      </c>
      <c r="CP161" s="66">
        <f t="shared" si="234"/>
        <v>-0.60430002743862754</v>
      </c>
      <c r="CQ161" s="67">
        <f t="shared" si="235"/>
        <v>0.99995525717415612</v>
      </c>
      <c r="CR161" s="67">
        <f t="shared" si="236"/>
        <v>0.54645679756378973</v>
      </c>
      <c r="CS161" s="66">
        <f t="shared" si="305"/>
        <v>1055.9003754685793</v>
      </c>
      <c r="CT161" s="66">
        <f t="shared" si="237"/>
        <v>339.40963778591492</v>
      </c>
      <c r="CU161" s="66">
        <f t="shared" si="238"/>
        <v>1.5965074969367623</v>
      </c>
      <c r="CV161" s="66">
        <f t="shared" si="239"/>
        <v>0.80081839555801104</v>
      </c>
      <c r="CW161" s="66">
        <f t="shared" si="240"/>
        <v>-4.4743826834000439E-5</v>
      </c>
      <c r="CX161" s="66">
        <f t="shared" si="241"/>
        <v>-0.60430002743862754</v>
      </c>
      <c r="CY161" s="67">
        <f t="shared" si="242"/>
        <v>0.99995525717415612</v>
      </c>
      <c r="CZ161" s="67">
        <f t="shared" si="243"/>
        <v>0.54645679756378973</v>
      </c>
      <c r="DA161" s="66">
        <f t="shared" si="306"/>
        <v>1055.9003754685793</v>
      </c>
      <c r="DB161" s="66">
        <f t="shared" si="244"/>
        <v>339.40963778591492</v>
      </c>
      <c r="DC161" s="66">
        <f t="shared" si="245"/>
        <v>1.5965074969367623</v>
      </c>
      <c r="DD161" s="66">
        <f t="shared" si="246"/>
        <v>0.80081839555801104</v>
      </c>
      <c r="DE161" s="66">
        <f t="shared" si="247"/>
        <v>-4.4743826834000439E-5</v>
      </c>
      <c r="DF161" s="66">
        <f t="shared" si="248"/>
        <v>-0.60430002743862754</v>
      </c>
      <c r="DG161" s="67">
        <f t="shared" si="249"/>
        <v>0.99995525717415612</v>
      </c>
      <c r="DH161" s="67">
        <f t="shared" si="250"/>
        <v>0.54645679756378973</v>
      </c>
      <c r="DI161" s="66">
        <f t="shared" si="307"/>
        <v>1055.9003754685793</v>
      </c>
      <c r="DJ161" s="66">
        <f t="shared" si="251"/>
        <v>339.40963778591492</v>
      </c>
      <c r="DK161" s="66">
        <f t="shared" si="252"/>
        <v>1.5965074969367623</v>
      </c>
      <c r="DL161" s="66">
        <f t="shared" si="253"/>
        <v>0.80081839555801104</v>
      </c>
      <c r="DM161" s="66">
        <f t="shared" si="254"/>
        <v>-4.4743826834000439E-5</v>
      </c>
      <c r="DN161" s="66">
        <f t="shared" si="255"/>
        <v>-0.60430002743862754</v>
      </c>
      <c r="DO161" s="67">
        <f t="shared" si="256"/>
        <v>0.99995525717415612</v>
      </c>
      <c r="DP161" s="67">
        <f t="shared" si="257"/>
        <v>0.54645679756378973</v>
      </c>
      <c r="DQ161" s="66">
        <f t="shared" si="308"/>
        <v>1055.9003754685793</v>
      </c>
      <c r="DR161" s="66">
        <f t="shared" si="258"/>
        <v>339.40963778591492</v>
      </c>
      <c r="DS161" s="66">
        <f t="shared" si="259"/>
        <v>1.5965074969367623</v>
      </c>
      <c r="DT161" s="66">
        <f t="shared" si="260"/>
        <v>0.80081839555801104</v>
      </c>
      <c r="DU161" s="66">
        <f t="shared" si="261"/>
        <v>-4.4743826834000439E-5</v>
      </c>
      <c r="DV161" s="66">
        <f t="shared" si="262"/>
        <v>-0.60430002743862754</v>
      </c>
      <c r="DW161" s="67">
        <f t="shared" si="263"/>
        <v>0.99995525717415612</v>
      </c>
      <c r="DX161" s="67">
        <f t="shared" si="264"/>
        <v>0.54645679756378973</v>
      </c>
      <c r="DY161" s="66">
        <f t="shared" si="309"/>
        <v>1055.9003754685793</v>
      </c>
      <c r="DZ161" s="66">
        <f t="shared" si="265"/>
        <v>339.40963778591492</v>
      </c>
      <c r="EA161" s="66">
        <f t="shared" si="266"/>
        <v>1.5965074969367623</v>
      </c>
      <c r="EB161" s="66">
        <f t="shared" si="267"/>
        <v>0.80081839555801104</v>
      </c>
      <c r="EC161" s="66">
        <f t="shared" si="268"/>
        <v>-4.4743826834000439E-5</v>
      </c>
      <c r="ED161" s="66">
        <f t="shared" si="269"/>
        <v>-0.60430002743862754</v>
      </c>
      <c r="EE161" s="67">
        <f t="shared" si="270"/>
        <v>0.99995525717415612</v>
      </c>
      <c r="EF161" s="67">
        <f t="shared" si="271"/>
        <v>0.54645679756378973</v>
      </c>
      <c r="EG161" s="66">
        <f t="shared" si="310"/>
        <v>1055.9003754685793</v>
      </c>
      <c r="EH161" s="66">
        <f t="shared" si="272"/>
        <v>339.40963778591492</v>
      </c>
      <c r="EI161" s="66">
        <f t="shared" si="273"/>
        <v>1.5965074969367623</v>
      </c>
      <c r="EJ161" s="66">
        <f t="shared" si="274"/>
        <v>0.80081839555801104</v>
      </c>
      <c r="EK161" s="66">
        <f t="shared" si="275"/>
        <v>-4.4743826834000439E-5</v>
      </c>
      <c r="EL161" s="66">
        <f t="shared" si="276"/>
        <v>-0.60430002743862754</v>
      </c>
      <c r="EM161" s="67">
        <f t="shared" si="277"/>
        <v>0.99995525717415612</v>
      </c>
      <c r="EN161" s="67">
        <f t="shared" si="278"/>
        <v>0.54645679756378973</v>
      </c>
      <c r="EO161" s="66">
        <f t="shared" si="311"/>
        <v>1055.9003754685793</v>
      </c>
      <c r="EP161" s="66">
        <f t="shared" si="279"/>
        <v>339.40963778591492</v>
      </c>
      <c r="EQ161" s="66">
        <f t="shared" si="280"/>
        <v>1.5965074969367623</v>
      </c>
      <c r="ER161" s="66">
        <f t="shared" si="281"/>
        <v>0.80081839555801104</v>
      </c>
      <c r="ES161" s="66">
        <f t="shared" si="282"/>
        <v>-4.4743826834000439E-5</v>
      </c>
      <c r="ET161" s="66">
        <f t="shared" si="283"/>
        <v>-0.60430002743862754</v>
      </c>
      <c r="EU161" s="67">
        <f t="shared" si="284"/>
        <v>0.99995525717415612</v>
      </c>
      <c r="EV161" s="67">
        <f t="shared" si="285"/>
        <v>0.54645679756378973</v>
      </c>
      <c r="EW161" s="66">
        <f t="shared" si="178"/>
        <v>0.99543404167872074</v>
      </c>
      <c r="EX161" s="66">
        <f t="shared" si="286"/>
        <v>66.259637785914947</v>
      </c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</row>
    <row r="162" spans="18:166" x14ac:dyDescent="0.25">
      <c r="S162" s="61">
        <v>0.99999899999999997</v>
      </c>
      <c r="T162" s="61">
        <f t="shared" si="179"/>
        <v>0.99999897008550087</v>
      </c>
      <c r="U162" s="61">
        <f t="shared" si="180"/>
        <v>1.0299144991347378E-6</v>
      </c>
      <c r="V162" s="61">
        <f t="shared" si="181"/>
        <v>0.99999897008550087</v>
      </c>
      <c r="W162" s="61">
        <f t="shared" si="182"/>
        <v>1.0299144991347378E-6</v>
      </c>
      <c r="X162" s="61">
        <f t="shared" si="183"/>
        <v>0.99999888326861286</v>
      </c>
      <c r="Y162" s="61">
        <f t="shared" si="184"/>
        <v>1.1167313871840906E-6</v>
      </c>
      <c r="Z162" s="64">
        <f t="shared" si="162"/>
        <v>339.23688880387442</v>
      </c>
      <c r="AA162" s="61">
        <f t="shared" si="185"/>
        <v>1.5968878723568363</v>
      </c>
      <c r="AB162" s="61">
        <f t="shared" si="186"/>
        <v>0.80072781986185193</v>
      </c>
      <c r="AC162" s="61">
        <f t="shared" si="295"/>
        <v>-4.4590056492617311E-13</v>
      </c>
      <c r="AD162" s="61">
        <f t="shared" si="296"/>
        <v>-0.61354659514000032</v>
      </c>
      <c r="AE162" s="65">
        <f t="shared" si="187"/>
        <v>0.99999999999955413</v>
      </c>
      <c r="AF162" s="65">
        <f t="shared" si="188"/>
        <v>0.54142723671186044</v>
      </c>
      <c r="AG162" s="61">
        <f t="shared" si="297"/>
        <v>1050.0898416048294</v>
      </c>
      <c r="AH162" s="61">
        <f t="shared" si="189"/>
        <v>339.23689999699735</v>
      </c>
      <c r="AI162" s="61">
        <f t="shared" si="190"/>
        <v>1.5968878476952486</v>
      </c>
      <c r="AJ162" s="61">
        <f t="shared" si="191"/>
        <v>0.80072782573328327</v>
      </c>
      <c r="AK162" s="61">
        <f t="shared" si="287"/>
        <v>-4.4577918139906243E-13</v>
      </c>
      <c r="AL162" s="61">
        <f t="shared" si="288"/>
        <v>-0.61354657207126417</v>
      </c>
      <c r="AM162" s="65">
        <f t="shared" si="289"/>
        <v>0.99999999999955425</v>
      </c>
      <c r="AN162" s="65">
        <f t="shared" si="290"/>
        <v>0.54142724920190255</v>
      </c>
      <c r="AO162" s="61">
        <f t="shared" si="298"/>
        <v>1050.0898416048212</v>
      </c>
      <c r="AP162" s="61">
        <f t="shared" si="192"/>
        <v>339.23689999699712</v>
      </c>
      <c r="AQ162" s="61">
        <f t="shared" si="193"/>
        <v>1.5968878476952488</v>
      </c>
      <c r="AR162" s="61">
        <f t="shared" si="194"/>
        <v>0.80072782573328316</v>
      </c>
      <c r="AS162" s="61">
        <f t="shared" si="291"/>
        <v>-4.4577918161082066E-13</v>
      </c>
      <c r="AT162" s="61">
        <f t="shared" si="292"/>
        <v>-0.61354657207126428</v>
      </c>
      <c r="AU162" s="65">
        <f t="shared" si="293"/>
        <v>0.99999999999955425</v>
      </c>
      <c r="AV162" s="65">
        <f t="shared" si="294"/>
        <v>0.54142724920190255</v>
      </c>
      <c r="AW162" s="61">
        <f t="shared" si="299"/>
        <v>1050.0898416048212</v>
      </c>
      <c r="AX162" s="61">
        <f t="shared" si="195"/>
        <v>339.23689999699712</v>
      </c>
      <c r="AY162" s="61">
        <f t="shared" si="196"/>
        <v>1.5968878476952488</v>
      </c>
      <c r="AZ162" s="61">
        <f t="shared" si="197"/>
        <v>0.80072782573328316</v>
      </c>
      <c r="BA162" s="61">
        <f t="shared" si="198"/>
        <v>-4.4577918161082066E-13</v>
      </c>
      <c r="BB162" s="61">
        <f t="shared" si="199"/>
        <v>-0.61354657207126428</v>
      </c>
      <c r="BC162" s="65">
        <f t="shared" si="200"/>
        <v>0.99999999999955425</v>
      </c>
      <c r="BD162" s="65">
        <f t="shared" si="201"/>
        <v>0.54142724920190255</v>
      </c>
      <c r="BE162" s="61">
        <f t="shared" si="300"/>
        <v>1050.0898416048212</v>
      </c>
      <c r="BF162" s="61">
        <f t="shared" si="202"/>
        <v>339.23689999699712</v>
      </c>
      <c r="BG162" s="61">
        <f t="shared" si="203"/>
        <v>1.5968878476952488</v>
      </c>
      <c r="BH162" s="61">
        <f t="shared" si="204"/>
        <v>0.80072782573328316</v>
      </c>
      <c r="BI162" s="61">
        <f t="shared" si="205"/>
        <v>-4.4577918161082066E-13</v>
      </c>
      <c r="BJ162" s="61">
        <f t="shared" si="206"/>
        <v>-0.61354657207126428</v>
      </c>
      <c r="BK162" s="65">
        <f t="shared" si="207"/>
        <v>0.99999999999955425</v>
      </c>
      <c r="BL162" s="65">
        <f t="shared" si="208"/>
        <v>0.54142724920190255</v>
      </c>
      <c r="BM162" s="61">
        <f t="shared" si="301"/>
        <v>1050.0898416048212</v>
      </c>
      <c r="BN162" s="61">
        <f t="shared" si="209"/>
        <v>339.23689999699712</v>
      </c>
      <c r="BO162" s="61">
        <f t="shared" si="210"/>
        <v>1.5968878476952488</v>
      </c>
      <c r="BP162" s="61">
        <f t="shared" si="211"/>
        <v>0.80072782573328316</v>
      </c>
      <c r="BQ162" s="61">
        <f t="shared" si="212"/>
        <v>-4.4577918161082066E-13</v>
      </c>
      <c r="BR162" s="61">
        <f t="shared" si="213"/>
        <v>-0.61354657207126428</v>
      </c>
      <c r="BS162" s="65">
        <f t="shared" si="214"/>
        <v>0.99999999999955425</v>
      </c>
      <c r="BT162" s="65">
        <f t="shared" si="215"/>
        <v>0.54142724920190255</v>
      </c>
      <c r="BU162" s="61">
        <f t="shared" si="302"/>
        <v>1050.0898416048212</v>
      </c>
      <c r="BV162" s="61">
        <f t="shared" si="216"/>
        <v>339.23689999699712</v>
      </c>
      <c r="BW162" s="61">
        <f t="shared" si="217"/>
        <v>1.5968878476952488</v>
      </c>
      <c r="BX162" s="61">
        <f t="shared" si="218"/>
        <v>0.80072782573328316</v>
      </c>
      <c r="BY162" s="61">
        <f t="shared" si="219"/>
        <v>-4.4577918161082066E-13</v>
      </c>
      <c r="BZ162" s="61">
        <f t="shared" si="220"/>
        <v>-0.61354657207126428</v>
      </c>
      <c r="CA162" s="65">
        <f t="shared" si="221"/>
        <v>0.99999999999955425</v>
      </c>
      <c r="CB162" s="65">
        <f t="shared" si="222"/>
        <v>0.54142724920190255</v>
      </c>
      <c r="CC162" s="61">
        <f t="shared" si="303"/>
        <v>1050.0898416048212</v>
      </c>
      <c r="CD162" s="61">
        <f t="shared" si="223"/>
        <v>339.23689999699712</v>
      </c>
      <c r="CE162" s="61">
        <f t="shared" si="224"/>
        <v>1.5968878476952488</v>
      </c>
      <c r="CF162" s="61">
        <f t="shared" si="225"/>
        <v>0.80072782573328316</v>
      </c>
      <c r="CG162" s="61">
        <f t="shared" si="226"/>
        <v>-4.4577918161082066E-13</v>
      </c>
      <c r="CH162" s="61">
        <f t="shared" si="227"/>
        <v>-0.61354657207126428</v>
      </c>
      <c r="CI162" s="65">
        <f t="shared" si="228"/>
        <v>0.99999999999955425</v>
      </c>
      <c r="CJ162" s="65">
        <f t="shared" si="229"/>
        <v>0.54142724920190255</v>
      </c>
      <c r="CK162" s="61">
        <f t="shared" si="304"/>
        <v>1050.0898416048212</v>
      </c>
      <c r="CL162" s="61">
        <f t="shared" si="230"/>
        <v>339.23689999699712</v>
      </c>
      <c r="CM162" s="61">
        <f t="shared" si="231"/>
        <v>1.5968878476952488</v>
      </c>
      <c r="CN162" s="61">
        <f t="shared" si="232"/>
        <v>0.80072782573328316</v>
      </c>
      <c r="CO162" s="61">
        <f t="shared" si="233"/>
        <v>-4.4577918161082066E-13</v>
      </c>
      <c r="CP162" s="61">
        <f t="shared" si="234"/>
        <v>-0.61354657207126428</v>
      </c>
      <c r="CQ162" s="65">
        <f t="shared" si="235"/>
        <v>0.99999999999955425</v>
      </c>
      <c r="CR162" s="65">
        <f t="shared" si="236"/>
        <v>0.54142724920190255</v>
      </c>
      <c r="CS162" s="61">
        <f t="shared" si="305"/>
        <v>1050.0898416048212</v>
      </c>
      <c r="CT162" s="61">
        <f t="shared" si="237"/>
        <v>339.23689999699712</v>
      </c>
      <c r="CU162" s="61">
        <f t="shared" si="238"/>
        <v>1.5968878476952488</v>
      </c>
      <c r="CV162" s="61">
        <f t="shared" si="239"/>
        <v>0.80072782573328316</v>
      </c>
      <c r="CW162" s="61">
        <f t="shared" si="240"/>
        <v>-4.4577918161082066E-13</v>
      </c>
      <c r="CX162" s="61">
        <f t="shared" si="241"/>
        <v>-0.61354657207126428</v>
      </c>
      <c r="CY162" s="65">
        <f t="shared" si="242"/>
        <v>0.99999999999955425</v>
      </c>
      <c r="CZ162" s="65">
        <f t="shared" si="243"/>
        <v>0.54142724920190255</v>
      </c>
      <c r="DA162" s="61">
        <f t="shared" si="306"/>
        <v>1050.0898416048212</v>
      </c>
      <c r="DB162" s="61">
        <f t="shared" si="244"/>
        <v>339.23689999699712</v>
      </c>
      <c r="DC162" s="61">
        <f t="shared" si="245"/>
        <v>1.5968878476952488</v>
      </c>
      <c r="DD162" s="61">
        <f t="shared" si="246"/>
        <v>0.80072782573328316</v>
      </c>
      <c r="DE162" s="61">
        <f t="shared" si="247"/>
        <v>-4.4577918161082066E-13</v>
      </c>
      <c r="DF162" s="61">
        <f t="shared" si="248"/>
        <v>-0.61354657207126428</v>
      </c>
      <c r="DG162" s="65">
        <f t="shared" si="249"/>
        <v>0.99999999999955425</v>
      </c>
      <c r="DH162" s="65">
        <f t="shared" si="250"/>
        <v>0.54142724920190255</v>
      </c>
      <c r="DI162" s="61">
        <f t="shared" si="307"/>
        <v>1050.0898416048212</v>
      </c>
      <c r="DJ162" s="61">
        <f t="shared" si="251"/>
        <v>339.23689999699712</v>
      </c>
      <c r="DK162" s="61">
        <f t="shared" si="252"/>
        <v>1.5968878476952488</v>
      </c>
      <c r="DL162" s="61">
        <f t="shared" si="253"/>
        <v>0.80072782573328316</v>
      </c>
      <c r="DM162" s="61">
        <f t="shared" si="254"/>
        <v>-4.4577918161082066E-13</v>
      </c>
      <c r="DN162" s="61">
        <f t="shared" si="255"/>
        <v>-0.61354657207126428</v>
      </c>
      <c r="DO162" s="65">
        <f t="shared" si="256"/>
        <v>0.99999999999955425</v>
      </c>
      <c r="DP162" s="65">
        <f t="shared" si="257"/>
        <v>0.54142724920190255</v>
      </c>
      <c r="DQ162" s="61">
        <f t="shared" si="308"/>
        <v>1050.0898416048212</v>
      </c>
      <c r="DR162" s="61">
        <f t="shared" si="258"/>
        <v>339.23689999699712</v>
      </c>
      <c r="DS162" s="61">
        <f t="shared" si="259"/>
        <v>1.5968878476952488</v>
      </c>
      <c r="DT162" s="61">
        <f t="shared" si="260"/>
        <v>0.80072782573328316</v>
      </c>
      <c r="DU162" s="61">
        <f t="shared" si="261"/>
        <v>-4.4577918161082066E-13</v>
      </c>
      <c r="DV162" s="61">
        <f t="shared" si="262"/>
        <v>-0.61354657207126428</v>
      </c>
      <c r="DW162" s="65">
        <f t="shared" si="263"/>
        <v>0.99999999999955425</v>
      </c>
      <c r="DX162" s="65">
        <f t="shared" si="264"/>
        <v>0.54142724920190255</v>
      </c>
      <c r="DY162" s="61">
        <f t="shared" si="309"/>
        <v>1050.0898416048212</v>
      </c>
      <c r="DZ162" s="61">
        <f t="shared" si="265"/>
        <v>339.23689999699712</v>
      </c>
      <c r="EA162" s="61">
        <f t="shared" si="266"/>
        <v>1.5968878476952488</v>
      </c>
      <c r="EB162" s="61">
        <f t="shared" si="267"/>
        <v>0.80072782573328316</v>
      </c>
      <c r="EC162" s="61">
        <f t="shared" si="268"/>
        <v>-4.4577918161082066E-13</v>
      </c>
      <c r="ED162" s="61">
        <f t="shared" si="269"/>
        <v>-0.61354657207126428</v>
      </c>
      <c r="EE162" s="65">
        <f t="shared" si="270"/>
        <v>0.99999999999955425</v>
      </c>
      <c r="EF162" s="65">
        <f t="shared" si="271"/>
        <v>0.54142724920190255</v>
      </c>
      <c r="EG162" s="61">
        <f t="shared" si="310"/>
        <v>1050.0898416048212</v>
      </c>
      <c r="EH162" s="61">
        <f t="shared" si="272"/>
        <v>339.23689999699712</v>
      </c>
      <c r="EI162" s="61">
        <f t="shared" si="273"/>
        <v>1.5968878476952488</v>
      </c>
      <c r="EJ162" s="61">
        <f t="shared" si="274"/>
        <v>0.80072782573328316</v>
      </c>
      <c r="EK162" s="61">
        <f t="shared" si="275"/>
        <v>-4.4577918161082066E-13</v>
      </c>
      <c r="EL162" s="61">
        <f t="shared" si="276"/>
        <v>-0.61354657207126428</v>
      </c>
      <c r="EM162" s="65">
        <f t="shared" si="277"/>
        <v>0.99999999999955425</v>
      </c>
      <c r="EN162" s="65">
        <f t="shared" si="278"/>
        <v>0.54142724920190255</v>
      </c>
      <c r="EO162" s="61">
        <f t="shared" si="311"/>
        <v>1050.0898416048212</v>
      </c>
      <c r="EP162" s="61">
        <f t="shared" si="279"/>
        <v>339.23689999699712</v>
      </c>
      <c r="EQ162" s="61">
        <f t="shared" si="280"/>
        <v>1.5968878476952488</v>
      </c>
      <c r="ER162" s="61">
        <f t="shared" si="281"/>
        <v>0.80072782573328316</v>
      </c>
      <c r="ES162" s="61">
        <f t="shared" si="282"/>
        <v>-4.4577918161082066E-13</v>
      </c>
      <c r="ET162" s="61">
        <f t="shared" si="283"/>
        <v>-0.61354657207126428</v>
      </c>
      <c r="EU162" s="65">
        <f t="shared" si="284"/>
        <v>0.99999999999955425</v>
      </c>
      <c r="EV162" s="65">
        <f t="shared" si="285"/>
        <v>0.54142724920190255</v>
      </c>
      <c r="EW162" s="61">
        <f t="shared" si="178"/>
        <v>0.9999995500520712</v>
      </c>
      <c r="EX162" s="61">
        <f t="shared" si="286"/>
        <v>66.086899996997147</v>
      </c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</row>
    <row r="163" spans="18:166" x14ac:dyDescent="0.25">
      <c r="AH163" s="56">
        <f>ABS(SUM(AH62:AH162)-SUM(Z62:Z162))</f>
        <v>342.44536759299808</v>
      </c>
      <c r="AP163" s="56">
        <f>ABS(SUM(AP62:AP162)-SUM(AH62:AH162))</f>
        <v>2.1555236875428818</v>
      </c>
      <c r="AX163" s="56">
        <f>ABS(SUM(AX62:AX162)-SUM(AP62:AP162))</f>
        <v>2.6641557284165174E-2</v>
      </c>
      <c r="BF163" s="56">
        <f>ABS(SUM(BF62:BF162)-SUM(AX62:AX162))</f>
        <v>1.9043260545004159E-4</v>
      </c>
      <c r="BN163" s="63">
        <f>ABS(SUM(BN62:BN162)-SUM(BF62:BF162))</f>
        <v>2.8962531359866261E-6</v>
      </c>
      <c r="BV163" s="63">
        <f>ABS(SUM(BV62:BV162)-SUM(BN62:BN162))</f>
        <v>1.7316779121756554E-8</v>
      </c>
      <c r="CD163" s="63">
        <f>ABS(SUM(CD62:CD162)-SUM(BV62:BV162))</f>
        <v>3.7107383832335472E-10</v>
      </c>
      <c r="CL163" s="63">
        <f>ABS(SUM(CL62:CL162)-SUM(CD62:CD162))</f>
        <v>0</v>
      </c>
      <c r="CT163" s="63">
        <f>ABS(SUM(CT62:CT162)-SUM(CL62:CL162))</f>
        <v>0</v>
      </c>
      <c r="DB163" s="63">
        <f>ABS(SUM(DB62:DB162)-SUM(CT62:CT162))</f>
        <v>0</v>
      </c>
      <c r="DJ163" s="63">
        <f>ABS(SUM(DJ62:DJ162)-SUM(DB62:DB162))</f>
        <v>0</v>
      </c>
      <c r="DR163" s="63">
        <f>ABS(SUM(DR62:DR162)-SUM(DJ62:DJ162))</f>
        <v>0</v>
      </c>
      <c r="DZ163" s="63">
        <f>ABS(SUM(DZ62:DZ162)-SUM(DR62:DR162))</f>
        <v>0</v>
      </c>
      <c r="EH163" s="63">
        <f>ABS(SUM(EH62:EH162)-SUM(DZ62:DZ162))</f>
        <v>0</v>
      </c>
      <c r="EP163" s="63">
        <f>ABS(SUM(EP62:EP162)-SUM(EH62:EH162))</f>
        <v>0</v>
      </c>
    </row>
    <row r="164" spans="18:166" x14ac:dyDescent="0.25">
      <c r="R164" s="60" t="s">
        <v>606</v>
      </c>
      <c r="S164" s="53">
        <f>J16+273.15</f>
        <v>393.15</v>
      </c>
      <c r="T164" t="s">
        <v>10</v>
      </c>
    </row>
    <row r="165" spans="18:166" x14ac:dyDescent="0.25">
      <c r="S165" s="43">
        <v>1.9870000000000001</v>
      </c>
      <c r="T165" t="s">
        <v>575</v>
      </c>
    </row>
    <row r="166" spans="18:166" x14ac:dyDescent="0.25">
      <c r="S166" t="s">
        <v>607</v>
      </c>
      <c r="T166" s="15" t="s">
        <v>642</v>
      </c>
      <c r="U166" s="15" t="s">
        <v>643</v>
      </c>
      <c r="V166" s="15" t="s">
        <v>644</v>
      </c>
      <c r="W166" s="15" t="s">
        <v>645</v>
      </c>
      <c r="X166" s="15" t="s">
        <v>646</v>
      </c>
      <c r="Y166" s="15" t="s">
        <v>647</v>
      </c>
      <c r="Z166" s="15"/>
      <c r="AA166" s="15" t="s">
        <v>632</v>
      </c>
      <c r="AB166" s="15" t="s">
        <v>631</v>
      </c>
      <c r="AC166" s="15" t="s">
        <v>650</v>
      </c>
      <c r="AD166" s="15" t="s">
        <v>651</v>
      </c>
      <c r="AE166" s="15" t="s">
        <v>629</v>
      </c>
      <c r="AF166" s="15" t="s">
        <v>630</v>
      </c>
      <c r="AG166" t="s">
        <v>610</v>
      </c>
      <c r="AH166" t="s">
        <v>657</v>
      </c>
      <c r="AI166" t="s">
        <v>608</v>
      </c>
      <c r="AJ166" t="s">
        <v>609</v>
      </c>
      <c r="AK166" t="s">
        <v>604</v>
      </c>
      <c r="AL166" t="s">
        <v>605</v>
      </c>
      <c r="AM166" t="s">
        <v>610</v>
      </c>
    </row>
    <row r="167" spans="18:166" x14ac:dyDescent="0.25">
      <c r="S167" s="61">
        <v>9.9999999999999995E-7</v>
      </c>
      <c r="T167" s="61">
        <f>S167*$P$72/(S167*$P$72+(1-S167)*$Q$72)</f>
        <v>9.7095438504846735E-7</v>
      </c>
      <c r="U167" s="61">
        <f>(1-S167)*$Q$72/(S167*$P$72+(1-S167)*$Q$72)</f>
        <v>0.999999029045615</v>
      </c>
      <c r="V167" s="61">
        <f>S167*$P$73/(S167*$P$73+(1-S167)*$Q$73)</f>
        <v>9.7095438504846735E-7</v>
      </c>
      <c r="W167" s="61">
        <f>(1-S167)*$Q$73/(S167*$P$73+(1-S167)*$Q$73)</f>
        <v>0.999999029045615</v>
      </c>
      <c r="X167" s="61">
        <f>S167*$P$71/(S167*$P$71+(1-S167)*$Q$71)</f>
        <v>8.9547047687844685E-7</v>
      </c>
      <c r="Y167" s="61">
        <f>(1-S167)*$Q$71/(S167*$P$71+(1-S167)*$Q$71)</f>
        <v>0.99999910452952312</v>
      </c>
      <c r="Z167" s="61"/>
      <c r="AA167" s="61">
        <f>EXP(-1*$P$70/($S$59*$S$164))</f>
        <v>1.4976115041557274</v>
      </c>
      <c r="AB167" s="61">
        <f>EXP(-1*$Q$70/($S$59*$S$164))</f>
        <v>0.82550582421602425</v>
      </c>
      <c r="AC167" s="61">
        <f>IF($P$61,1,LN(X167/S167)+($P$75/2)*$P$72*LN(T167/X167)+Y167*$P$76-$P$73*LN(V167+W167*AB167)+W167*$P$73*(AB167/(V167+W167*AB167)-AA167/(W167+V167*AA167)))</f>
        <v>-0.68426688389219836</v>
      </c>
      <c r="AD167" s="61">
        <f>IF($P$61,1,LN(Y167/(1-S167))+($P$75/2)*$Q$72*LN(U167/Y167)+X167*$Q$76-$Q$73*LN(W167+V167*AA167)+V167*$Q$73*(AA167/(W167+V167*AA167)-AB167/(V167+W167*AB167))   )</f>
        <v>-9.0243003512305677E-13</v>
      </c>
      <c r="AE167" s="65">
        <f>EXP(AC167)</f>
        <v>0.50445992173899468</v>
      </c>
      <c r="AF167" s="65">
        <f>EXP(AD167)</f>
        <v>0.99999999999909761</v>
      </c>
      <c r="AG167" s="64">
        <f t="shared" ref="AG167:AG198" si="312">S167*AE167*EXP($P$64-$P$65/($P$66+$S$164))</f>
        <v>2.2882054024457206E-3</v>
      </c>
      <c r="AH167" s="64">
        <f t="shared" ref="AH167:AH198" si="313">(1-S167)*AF167*EXP($Q$64-$Q$65/($Q$66+$S$164))</f>
        <v>3645.4894591639945</v>
      </c>
      <c r="AI167" s="61">
        <f>AG167/(AG167+AH167)</f>
        <v>6.276808620117985E-7</v>
      </c>
      <c r="AJ167" s="61">
        <f>(AG167+AH167)/750.06376</f>
        <v>4.8602424777453539</v>
      </c>
      <c r="AK167" s="50">
        <f>IF(P59,S167,"")</f>
        <v>9.9999999999999995E-7</v>
      </c>
      <c r="AL167" s="50">
        <f>IF(P59,AI167,"")</f>
        <v>6.276808620117985E-7</v>
      </c>
      <c r="AM167" s="50">
        <f>IF(P59,AJ167,"")</f>
        <v>4.8602424777453539</v>
      </c>
    </row>
    <row r="168" spans="18:166" x14ac:dyDescent="0.25">
      <c r="S168" s="50">
        <v>0.01</v>
      </c>
      <c r="T168" s="66">
        <f t="shared" ref="T168:T231" si="314">S168*$P$72/(S168*$P$72+(1-S168)*$Q$72)</f>
        <v>9.7123645872245045E-3</v>
      </c>
      <c r="U168" s="66">
        <f t="shared" ref="U168:U231" si="315">(1-S168)*$Q$72/(S168*$P$72+(1-S168)*$Q$72)</f>
        <v>0.99028763541277542</v>
      </c>
      <c r="V168" s="66">
        <f t="shared" ref="V168:V231" si="316">S168*$P$73/(S168*$P$73+(1-S168)*$Q$73)</f>
        <v>9.7123645872245045E-3</v>
      </c>
      <c r="W168" s="66">
        <f t="shared" ref="W168:W231" si="317">(1-S168)*$Q$73/(S168*$P$73+(1-S168)*$Q$73)</f>
        <v>0.99028763541277542</v>
      </c>
      <c r="X168" s="66">
        <f t="shared" ref="X168:X231" si="318">S168*$P$71/(S168*$P$71+(1-S168)*$Q$71)</f>
        <v>8.9640739448901292E-3</v>
      </c>
      <c r="Y168" s="66">
        <f t="shared" ref="Y168:Y231" si="319">(1-S168)*$Q$71/(S168*$P$71+(1-S168)*$Q$71)</f>
        <v>0.99103592605510982</v>
      </c>
      <c r="Z168" s="66"/>
      <c r="AA168" s="66">
        <f t="shared" ref="AA168:AA231" si="320">EXP(-1*$P$70/($S$59*$S$164))</f>
        <v>1.4976115041557274</v>
      </c>
      <c r="AB168" s="66">
        <f t="shared" ref="AB168:AB231" si="321">EXP(-1*$Q$70/($S$59*$S$164))</f>
        <v>0.82550582421602425</v>
      </c>
      <c r="AC168" s="66">
        <f t="shared" ref="AC168:AC231" si="322">IF($P$61,1,LN(X168/S168)+($P$75/2)*$P$72*LN(T168/X168)+Y168*$P$76-$P$73*LN(V168+W168*AB168)+W168*$P$73*(AB168/(V168+W168*AB168)-AA168/(W168+V168*AA168)))</f>
        <v>-0.6663896863469303</v>
      </c>
      <c r="AD168" s="66">
        <f t="shared" ref="AD168:AD231" si="323">IF($P$61,1,LN(Y168/(1-S168))+($P$75/2)*$Q$72*LN(U168/Y168)+X168*$Q$76-$Q$73*LN(W168+V168*AA168)+V168*$Q$73*(AA168/(W168+V168*AA168)-AB168/(V168+W168*AB168))   )</f>
        <v>-8.9699604867083879E-5</v>
      </c>
      <c r="AE168" s="67">
        <f t="shared" ref="AE168:AE231" si="324">EXP(AC168)</f>
        <v>0.51355934516639057</v>
      </c>
      <c r="AF168" s="67">
        <f t="shared" ref="AF168:AF231" si="325">EXP(AD168)</f>
        <v>0.9999103044180222</v>
      </c>
      <c r="AG168" s="90">
        <f t="shared" si="312"/>
        <v>23.2947993972498</v>
      </c>
      <c r="AH168" s="90">
        <f t="shared" si="313"/>
        <v>3608.7144588344222</v>
      </c>
      <c r="AI168" s="66">
        <f t="shared" ref="AI168:AI231" si="326">AG168/(AG168+AH168)</f>
        <v>6.413750004753957E-3</v>
      </c>
      <c r="AJ168" s="66">
        <f t="shared" ref="AJ168:AJ231" si="327">(AG168+AH168)/750.06376</f>
        <v>4.8422673536869345</v>
      </c>
      <c r="AK168" s="50">
        <f>IF(P59,S177,"")</f>
        <v>0.1</v>
      </c>
      <c r="AL168" s="50">
        <f>IF(P59,AI177,"")</f>
        <v>7.6511256944880868E-2</v>
      </c>
      <c r="AM168" s="50">
        <f>IF(P59,AJ177,"")</f>
        <v>4.6966481853201403</v>
      </c>
    </row>
    <row r="169" spans="18:166" x14ac:dyDescent="0.25">
      <c r="S169" s="50">
        <v>0.02</v>
      </c>
      <c r="T169" s="66">
        <f t="shared" si="314"/>
        <v>1.9430374491405795E-2</v>
      </c>
      <c r="U169" s="66">
        <f t="shared" si="315"/>
        <v>0.98056962550859417</v>
      </c>
      <c r="V169" s="66">
        <f t="shared" si="316"/>
        <v>1.9430374491405795E-2</v>
      </c>
      <c r="W169" s="66">
        <f t="shared" si="317"/>
        <v>0.98056962550859417</v>
      </c>
      <c r="X169" s="66">
        <f t="shared" si="318"/>
        <v>1.7946927374301674E-2</v>
      </c>
      <c r="Y169" s="66">
        <f t="shared" si="319"/>
        <v>0.9820530726256983</v>
      </c>
      <c r="Z169" s="66"/>
      <c r="AA169" s="66">
        <f t="shared" si="320"/>
        <v>1.4976115041557274</v>
      </c>
      <c r="AB169" s="66">
        <f t="shared" si="321"/>
        <v>0.82550582421602425</v>
      </c>
      <c r="AC169" s="66">
        <f t="shared" si="322"/>
        <v>-0.64885935015820695</v>
      </c>
      <c r="AD169" s="66">
        <f t="shared" si="323"/>
        <v>-3.5651486185257417E-4</v>
      </c>
      <c r="AE169" s="67">
        <f t="shared" si="324"/>
        <v>0.522641587935048</v>
      </c>
      <c r="AF169" s="67">
        <f t="shared" si="325"/>
        <v>0.9996435486820191</v>
      </c>
      <c r="AG169" s="90">
        <f t="shared" si="312"/>
        <v>47.413530927618325</v>
      </c>
      <c r="AH169" s="90">
        <f t="shared" si="313"/>
        <v>3571.309790561771</v>
      </c>
      <c r="AI169" s="66">
        <f t="shared" si="326"/>
        <v>1.310228130624364E-2</v>
      </c>
      <c r="AJ169" s="66">
        <f t="shared" si="327"/>
        <v>4.8245542772115657</v>
      </c>
      <c r="AK169" s="50">
        <f>IF(P59,S187,"")</f>
        <v>0.2</v>
      </c>
      <c r="AL169" s="50">
        <f>IF(P59,AI187,"")</f>
        <v>0.17904200338934922</v>
      </c>
      <c r="AM169" s="50">
        <f>IF(P59,AJ187,"")</f>
        <v>4.5874823695513722</v>
      </c>
    </row>
    <row r="170" spans="18:166" x14ac:dyDescent="0.25">
      <c r="S170" s="50">
        <v>0.03</v>
      </c>
      <c r="T170" s="66">
        <f t="shared" si="314"/>
        <v>2.9154034635989871E-2</v>
      </c>
      <c r="U170" s="66">
        <f t="shared" si="315"/>
        <v>0.97084596536401024</v>
      </c>
      <c r="V170" s="66">
        <f t="shared" si="316"/>
        <v>2.9154034635989871E-2</v>
      </c>
      <c r="W170" s="66">
        <f t="shared" si="317"/>
        <v>0.97084596536401024</v>
      </c>
      <c r="X170" s="66">
        <f t="shared" si="318"/>
        <v>2.6948619363858783E-2</v>
      </c>
      <c r="Y170" s="66">
        <f t="shared" si="319"/>
        <v>0.97305138063614116</v>
      </c>
      <c r="Z170" s="66"/>
      <c r="AA170" s="66">
        <f t="shared" si="320"/>
        <v>1.4976115041557274</v>
      </c>
      <c r="AB170" s="66">
        <f t="shared" si="321"/>
        <v>0.82550582421602425</v>
      </c>
      <c r="AC170" s="66">
        <f t="shared" si="322"/>
        <v>-0.63167205356637379</v>
      </c>
      <c r="AD170" s="66">
        <f t="shared" si="323"/>
        <v>-7.9707102659795637E-4</v>
      </c>
      <c r="AE170" s="67">
        <f t="shared" si="324"/>
        <v>0.53170202307208747</v>
      </c>
      <c r="AF170" s="67">
        <f t="shared" si="325"/>
        <v>0.99920324655013004</v>
      </c>
      <c r="AG170" s="90">
        <f t="shared" si="312"/>
        <v>72.353227040761155</v>
      </c>
      <c r="AH170" s="90">
        <f t="shared" si="313"/>
        <v>3533.3108890891899</v>
      </c>
      <c r="AI170" s="66">
        <f t="shared" si="326"/>
        <v>2.0066546608456606E-2</v>
      </c>
      <c r="AJ170" s="66">
        <f t="shared" si="327"/>
        <v>4.8071434835485869</v>
      </c>
      <c r="AK170" s="50">
        <f>IF(P59,S197,"")</f>
        <v>0.3</v>
      </c>
      <c r="AL170" s="50">
        <f>IF(P59,AI197,"")</f>
        <v>0.30144773471569969</v>
      </c>
      <c r="AM170" s="50">
        <f>IF(P59,AJ197,"")</f>
        <v>4.5517295127504145</v>
      </c>
    </row>
    <row r="171" spans="18:166" x14ac:dyDescent="0.25">
      <c r="S171" s="50">
        <v>0.04</v>
      </c>
      <c r="T171" s="66">
        <f t="shared" si="314"/>
        <v>3.8883349950149554E-2</v>
      </c>
      <c r="U171" s="66">
        <f t="shared" si="315"/>
        <v>0.96111665004985047</v>
      </c>
      <c r="V171" s="66">
        <f t="shared" si="316"/>
        <v>3.8883349950149554E-2</v>
      </c>
      <c r="W171" s="66">
        <f t="shared" si="317"/>
        <v>0.96111665004985047</v>
      </c>
      <c r="X171" s="66">
        <f t="shared" si="318"/>
        <v>3.5969209237228836E-2</v>
      </c>
      <c r="Y171" s="66">
        <f t="shared" si="319"/>
        <v>0.96403079076277121</v>
      </c>
      <c r="Z171" s="66"/>
      <c r="AA171" s="66">
        <f t="shared" si="320"/>
        <v>1.4976115041557274</v>
      </c>
      <c r="AB171" s="66">
        <f t="shared" si="321"/>
        <v>0.82550582421602425</v>
      </c>
      <c r="AC171" s="66">
        <f t="shared" si="322"/>
        <v>-0.61482227496097952</v>
      </c>
      <c r="AD171" s="66">
        <f t="shared" si="323"/>
        <v>-1.4080595499353504E-3</v>
      </c>
      <c r="AE171" s="67">
        <f t="shared" si="324"/>
        <v>0.54073698927243019</v>
      </c>
      <c r="AF171" s="67">
        <f t="shared" si="325"/>
        <v>0.99859293130079918</v>
      </c>
      <c r="AG171" s="90">
        <f t="shared" si="312"/>
        <v>98.110255886341037</v>
      </c>
      <c r="AH171" s="90">
        <f t="shared" si="313"/>
        <v>3494.7490996028819</v>
      </c>
      <c r="AI171" s="66">
        <f t="shared" si="326"/>
        <v>2.7307012654544008E-2</v>
      </c>
      <c r="AJ171" s="66">
        <f t="shared" si="327"/>
        <v>4.790071920671414</v>
      </c>
      <c r="AK171" s="50">
        <f>IF(P59,S207,"")</f>
        <v>0.4</v>
      </c>
      <c r="AL171" s="50">
        <f>IF(P59,AI207,"")</f>
        <v>0.43361550662951587</v>
      </c>
      <c r="AM171" s="50">
        <f>IF(P59,AJ207,"")</f>
        <v>4.595945651780081</v>
      </c>
    </row>
    <row r="172" spans="18:166" x14ac:dyDescent="0.25">
      <c r="S172" s="50">
        <v>0.05</v>
      </c>
      <c r="T172" s="66">
        <f t="shared" si="314"/>
        <v>4.8618325368792854E-2</v>
      </c>
      <c r="U172" s="66">
        <f t="shared" si="315"/>
        <v>0.95138167463120715</v>
      </c>
      <c r="V172" s="66">
        <f t="shared" si="316"/>
        <v>4.8618325368792854E-2</v>
      </c>
      <c r="W172" s="66">
        <f t="shared" si="317"/>
        <v>0.95138167463120715</v>
      </c>
      <c r="X172" s="66">
        <f t="shared" si="318"/>
        <v>4.5008756567425569E-2</v>
      </c>
      <c r="Y172" s="66">
        <f t="shared" si="319"/>
        <v>0.95499124343257447</v>
      </c>
      <c r="Z172" s="66"/>
      <c r="AA172" s="66">
        <f t="shared" si="320"/>
        <v>1.4976115041557274</v>
      </c>
      <c r="AB172" s="66">
        <f t="shared" si="321"/>
        <v>0.82550582421602425</v>
      </c>
      <c r="AC172" s="66">
        <f t="shared" si="322"/>
        <v>-0.59830459600352959</v>
      </c>
      <c r="AD172" s="66">
        <f t="shared" si="323"/>
        <v>-2.1862365374589812E-3</v>
      </c>
      <c r="AE172" s="67">
        <f t="shared" si="324"/>
        <v>0.54974288273174121</v>
      </c>
      <c r="AF172" s="67">
        <f t="shared" si="325"/>
        <v>0.9978161515370243</v>
      </c>
      <c r="AG172" s="90">
        <f t="shared" si="312"/>
        <v>124.680334355055</v>
      </c>
      <c r="AH172" s="90">
        <f t="shared" si="313"/>
        <v>3455.6553051396381</v>
      </c>
      <c r="AI172" s="66">
        <f t="shared" si="326"/>
        <v>3.4823644180089111E-2</v>
      </c>
      <c r="AJ172" s="66">
        <f t="shared" si="327"/>
        <v>4.773375052135159</v>
      </c>
      <c r="AK172" s="50">
        <f>IF(P59,S217,"")</f>
        <v>0.5</v>
      </c>
      <c r="AL172" s="50">
        <f>IF(P59,AI217,"")</f>
        <v>0.5644245508786272</v>
      </c>
      <c r="AM172" s="50">
        <f>IF(P59,AJ217,"")</f>
        <v>4.7170676579381015</v>
      </c>
    </row>
    <row r="173" spans="18:166" x14ac:dyDescent="0.25">
      <c r="S173" s="50">
        <v>0.06</v>
      </c>
      <c r="T173" s="66">
        <f t="shared" si="314"/>
        <v>5.8358965832571282E-2</v>
      </c>
      <c r="U173" s="66">
        <f t="shared" si="315"/>
        <v>0.94164103416742873</v>
      </c>
      <c r="V173" s="66">
        <f t="shared" si="316"/>
        <v>5.8358965832571282E-2</v>
      </c>
      <c r="W173" s="66">
        <f t="shared" si="317"/>
        <v>0.94164103416742873</v>
      </c>
      <c r="X173" s="66">
        <f t="shared" si="318"/>
        <v>5.406732117812061E-2</v>
      </c>
      <c r="Y173" s="66">
        <f t="shared" si="319"/>
        <v>0.94593267882187937</v>
      </c>
      <c r="Z173" s="66"/>
      <c r="AA173" s="66">
        <f t="shared" si="320"/>
        <v>1.4976115041557274</v>
      </c>
      <c r="AB173" s="66">
        <f t="shared" si="321"/>
        <v>0.82550582421602425</v>
      </c>
      <c r="AC173" s="66">
        <f t="shared" si="322"/>
        <v>-0.58211369929229739</v>
      </c>
      <c r="AD173" s="66">
        <f t="shared" si="323"/>
        <v>-3.1284212508375653E-3</v>
      </c>
      <c r="AE173" s="67">
        <f t="shared" si="324"/>
        <v>0.55871615963935362</v>
      </c>
      <c r="AF173" s="67">
        <f t="shared" si="325"/>
        <v>0.99687646715992573</v>
      </c>
      <c r="AG173" s="90">
        <f t="shared" si="312"/>
        <v>152.05854179812874</v>
      </c>
      <c r="AH173" s="90">
        <f t="shared" si="313"/>
        <v>3416.0599099959345</v>
      </c>
      <c r="AI173" s="66">
        <f t="shared" si="326"/>
        <v>4.2615889537432013E-2</v>
      </c>
      <c r="AJ173" s="66">
        <f t="shared" si="327"/>
        <v>4.7570868532484001</v>
      </c>
      <c r="AK173" s="50">
        <f>IF(P59,S227,"")</f>
        <v>0.6</v>
      </c>
      <c r="AL173" s="50">
        <f>IF(P59,AI227,"")</f>
        <v>0.68478082850253452</v>
      </c>
      <c r="AM173" s="50">
        <f>IF(P59,AJ227,"")</f>
        <v>4.9054377422104407</v>
      </c>
    </row>
    <row r="174" spans="18:166" x14ac:dyDescent="0.25">
      <c r="S174" s="50">
        <v>7.0000000000000007E-2</v>
      </c>
      <c r="T174" s="66">
        <f t="shared" si="314"/>
        <v>6.8105276287888233E-2</v>
      </c>
      <c r="U174" s="66">
        <f t="shared" si="315"/>
        <v>0.93189472371211168</v>
      </c>
      <c r="V174" s="66">
        <f t="shared" si="316"/>
        <v>6.8105276287888233E-2</v>
      </c>
      <c r="W174" s="66">
        <f t="shared" si="317"/>
        <v>0.93189472371211168</v>
      </c>
      <c r="X174" s="66">
        <f t="shared" si="318"/>
        <v>6.3144963144963151E-2</v>
      </c>
      <c r="Y174" s="66">
        <f t="shared" si="319"/>
        <v>0.9368550368550369</v>
      </c>
      <c r="Z174" s="66"/>
      <c r="AA174" s="66">
        <f t="shared" si="320"/>
        <v>1.4976115041557274</v>
      </c>
      <c r="AB174" s="66">
        <f t="shared" si="321"/>
        <v>0.82550582421602425</v>
      </c>
      <c r="AC174" s="66">
        <f t="shared" si="322"/>
        <v>-0.56624436608922457</v>
      </c>
      <c r="AD174" s="66">
        <f t="shared" si="323"/>
        <v>-4.2314946495379951E-3</v>
      </c>
      <c r="AE174" s="67">
        <f t="shared" si="324"/>
        <v>0.56765333851975464</v>
      </c>
      <c r="AF174" s="67">
        <f t="shared" si="325"/>
        <v>0.99577744550942293</v>
      </c>
      <c r="AG174" s="90">
        <f t="shared" si="312"/>
        <v>180.23933437719376</v>
      </c>
      <c r="AH174" s="90">
        <f t="shared" si="313"/>
        <v>3375.9928245842716</v>
      </c>
      <c r="AI174" s="66">
        <f t="shared" si="326"/>
        <v>5.0682668150053921E-2</v>
      </c>
      <c r="AJ174" s="66">
        <f t="shared" si="327"/>
        <v>4.7412398100149051</v>
      </c>
      <c r="AK174" s="50">
        <f>IF(P59,S237,"")</f>
        <v>0.7</v>
      </c>
      <c r="AL174" s="50">
        <f>IF(P59,AI237,"")</f>
        <v>0.78923020677761757</v>
      </c>
      <c r="AM174" s="50">
        <f>IF(P59,AJ237,"")</f>
        <v>5.1475642299189808</v>
      </c>
    </row>
    <row r="175" spans="18:166" x14ac:dyDescent="0.25">
      <c r="S175" s="50">
        <v>0.08</v>
      </c>
      <c r="T175" s="66">
        <f t="shared" si="314"/>
        <v>7.7857261686907347E-2</v>
      </c>
      <c r="U175" s="66">
        <f t="shared" si="315"/>
        <v>0.92214273831309279</v>
      </c>
      <c r="V175" s="66">
        <f t="shared" si="316"/>
        <v>7.7857261686907347E-2</v>
      </c>
      <c r="W175" s="66">
        <f t="shared" si="317"/>
        <v>0.92214273831309279</v>
      </c>
      <c r="X175" s="66">
        <f t="shared" si="318"/>
        <v>7.224174279690794E-2</v>
      </c>
      <c r="Y175" s="66">
        <f t="shared" si="319"/>
        <v>0.92775825720309202</v>
      </c>
      <c r="Z175" s="66"/>
      <c r="AA175" s="66">
        <f t="shared" si="320"/>
        <v>1.4976115041557274</v>
      </c>
      <c r="AB175" s="66">
        <f t="shared" si="321"/>
        <v>0.82550582421602425</v>
      </c>
      <c r="AC175" s="66">
        <f t="shared" si="322"/>
        <v>-0.55069147410706443</v>
      </c>
      <c r="AD175" s="66">
        <f t="shared" si="323"/>
        <v>-5.4923979716784976E-3</v>
      </c>
      <c r="AE175" s="67">
        <f t="shared" si="324"/>
        <v>0.57655100242411106</v>
      </c>
      <c r="AF175" s="67">
        <f t="shared" si="325"/>
        <v>0.99452265766959191</v>
      </c>
      <c r="AG175" s="90">
        <f t="shared" si="312"/>
        <v>209.21655999699888</v>
      </c>
      <c r="AH175" s="90">
        <f t="shared" si="313"/>
        <v>3335.4834516859801</v>
      </c>
      <c r="AI175" s="66">
        <f t="shared" si="326"/>
        <v>5.9022359947934068E-2</v>
      </c>
      <c r="AJ175" s="66">
        <f t="shared" si="327"/>
        <v>4.7258649207141792</v>
      </c>
      <c r="AK175" s="50">
        <f>IF(P59,S247,"")</f>
        <v>0.8</v>
      </c>
      <c r="AL175" s="50">
        <f>IF(P59,AI247,"")</f>
        <v>0.8758987646613412</v>
      </c>
      <c r="AM175" s="50">
        <f>IF(P59,AJ247,"")</f>
        <v>5.4283774591384999</v>
      </c>
    </row>
    <row r="176" spans="18:166" x14ac:dyDescent="0.25">
      <c r="S176" s="50">
        <v>0.09</v>
      </c>
      <c r="T176" s="66">
        <f t="shared" si="314"/>
        <v>8.7614926987560834E-2</v>
      </c>
      <c r="U176" s="66">
        <f t="shared" si="315"/>
        <v>0.91238507301243921</v>
      </c>
      <c r="V176" s="66">
        <f t="shared" si="316"/>
        <v>8.7614926987560834E-2</v>
      </c>
      <c r="W176" s="66">
        <f t="shared" si="317"/>
        <v>0.91238507301243921</v>
      </c>
      <c r="X176" s="66">
        <f t="shared" si="318"/>
        <v>8.135772071755186E-2</v>
      </c>
      <c r="Y176" s="66">
        <f t="shared" si="319"/>
        <v>0.91864227928244813</v>
      </c>
      <c r="Z176" s="66"/>
      <c r="AA176" s="66">
        <f t="shared" si="320"/>
        <v>1.4976115041557274</v>
      </c>
      <c r="AB176" s="66">
        <f t="shared" si="321"/>
        <v>0.82550582421602425</v>
      </c>
      <c r="AC176" s="66">
        <f t="shared" si="322"/>
        <v>-0.53544999535496629</v>
      </c>
      <c r="AD176" s="66">
        <f t="shared" si="323"/>
        <v>-6.9081313528894933E-3</v>
      </c>
      <c r="AE176" s="67">
        <f t="shared" si="324"/>
        <v>0.58540580097358008</v>
      </c>
      <c r="AF176" s="67">
        <f t="shared" si="325"/>
        <v>0.99311567493597119</v>
      </c>
      <c r="AG176" s="90">
        <f t="shared" si="312"/>
        <v>238.98347377405511</v>
      </c>
      <c r="AH176" s="90">
        <f t="shared" si="313"/>
        <v>3294.5606740494004</v>
      </c>
      <c r="AI176" s="66">
        <f t="shared" si="326"/>
        <v>6.7632796924657332E-2</v>
      </c>
      <c r="AJ176" s="66">
        <f t="shared" si="327"/>
        <v>4.7109916999902186</v>
      </c>
      <c r="AK176" s="50">
        <f>IF(P59,S257,"")</f>
        <v>0.9</v>
      </c>
      <c r="AL176" s="50">
        <f>IF(P59,AI257,"")</f>
        <v>0.94546904532662712</v>
      </c>
      <c r="AM176" s="50">
        <f>IF(P59,AJ257,"")</f>
        <v>5.7329083159468519</v>
      </c>
    </row>
    <row r="177" spans="19:39" x14ac:dyDescent="0.25">
      <c r="S177" s="61">
        <v>0.1</v>
      </c>
      <c r="T177" s="61">
        <f t="shared" si="314"/>
        <v>9.737827715355804E-2</v>
      </c>
      <c r="U177" s="61">
        <f t="shared" si="315"/>
        <v>0.90262172284644193</v>
      </c>
      <c r="V177" s="61">
        <f t="shared" si="316"/>
        <v>9.737827715355804E-2</v>
      </c>
      <c r="W177" s="61">
        <f t="shared" si="317"/>
        <v>0.90262172284644193</v>
      </c>
      <c r="X177" s="61">
        <f t="shared" si="318"/>
        <v>9.0492957746478864E-2</v>
      </c>
      <c r="Y177" s="61">
        <f t="shared" si="319"/>
        <v>0.90950704225352108</v>
      </c>
      <c r="Z177" s="61"/>
      <c r="AA177" s="61">
        <f t="shared" si="320"/>
        <v>1.4976115041557274</v>
      </c>
      <c r="AB177" s="61">
        <f t="shared" si="321"/>
        <v>0.82550582421602425</v>
      </c>
      <c r="AC177" s="61">
        <f t="shared" si="322"/>
        <v>-0.5205149940405891</v>
      </c>
      <c r="AD177" s="61">
        <f t="shared" si="323"/>
        <v>-8.4757524818806079E-3</v>
      </c>
      <c r="AE177" s="65">
        <f t="shared" si="324"/>
        <v>0.59421445225648128</v>
      </c>
      <c r="AF177" s="65">
        <f t="shared" si="325"/>
        <v>0.99156006544213238</v>
      </c>
      <c r="AG177" s="64">
        <f t="shared" si="312"/>
        <v>269.5327539950934</v>
      </c>
      <c r="AH177" s="64">
        <f t="shared" si="313"/>
        <v>3253.2528432833078</v>
      </c>
      <c r="AI177" s="61">
        <f t="shared" si="326"/>
        <v>7.6511256944880868E-2</v>
      </c>
      <c r="AJ177" s="61">
        <f t="shared" si="327"/>
        <v>4.6966481853201403</v>
      </c>
      <c r="AK177" s="50">
        <f>IF(P59,S267,"")</f>
        <v>0.99999899999999997</v>
      </c>
      <c r="AL177" s="50">
        <f>IF(P59,AI267,"")</f>
        <v>0.99999952150908478</v>
      </c>
      <c r="AM177" s="50">
        <f>IF(P59,AJ267,"")</f>
        <v>6.0474171794286908</v>
      </c>
    </row>
    <row r="178" spans="19:39" x14ac:dyDescent="0.25">
      <c r="S178" s="50">
        <v>0.11</v>
      </c>
      <c r="T178" s="66">
        <f t="shared" si="314"/>
        <v>0.10714731715439367</v>
      </c>
      <c r="U178" s="66">
        <f t="shared" si="315"/>
        <v>0.89285268284560626</v>
      </c>
      <c r="V178" s="66">
        <f t="shared" si="316"/>
        <v>0.10714731715439367</v>
      </c>
      <c r="W178" s="66">
        <f t="shared" si="317"/>
        <v>0.89285268284560626</v>
      </c>
      <c r="X178" s="66">
        <f t="shared" si="318"/>
        <v>9.9647514980613319E-2</v>
      </c>
      <c r="Y178" s="66">
        <f t="shared" si="319"/>
        <v>0.90035248501938658</v>
      </c>
      <c r="Z178" s="66"/>
      <c r="AA178" s="66">
        <f t="shared" si="320"/>
        <v>1.4976115041557274</v>
      </c>
      <c r="AB178" s="66">
        <f t="shared" si="321"/>
        <v>0.82550582421602425</v>
      </c>
      <c r="AC178" s="66">
        <f t="shared" si="322"/>
        <v>-0.50588162452717311</v>
      </c>
      <c r="AD178" s="66">
        <f t="shared" si="323"/>
        <v>-1.0192375291730435E-2</v>
      </c>
      <c r="AE178" s="67">
        <f t="shared" si="324"/>
        <v>0.60297374458146491</v>
      </c>
      <c r="AF178" s="67">
        <f t="shared" si="325"/>
        <v>0.98985939094240549</v>
      </c>
      <c r="AG178" s="90">
        <f t="shared" si="312"/>
        <v>300.85651852000029</v>
      </c>
      <c r="AH178" s="90">
        <f t="shared" si="313"/>
        <v>3211.5877699948455</v>
      </c>
      <c r="AI178" s="66">
        <f t="shared" si="326"/>
        <v>8.5654459916632689E-2</v>
      </c>
      <c r="AJ178" s="66">
        <f t="shared" si="327"/>
        <v>4.6828609457345944</v>
      </c>
    </row>
    <row r="179" spans="19:39" x14ac:dyDescent="0.25">
      <c r="S179" s="50">
        <v>0.12</v>
      </c>
      <c r="T179" s="66">
        <f t="shared" si="314"/>
        <v>0.11692205196535642</v>
      </c>
      <c r="U179" s="66">
        <f t="shared" si="315"/>
        <v>0.88307794803464357</v>
      </c>
      <c r="V179" s="66">
        <f t="shared" si="316"/>
        <v>0.11692205196535642</v>
      </c>
      <c r="W179" s="66">
        <f t="shared" si="317"/>
        <v>0.88307794803464357</v>
      </c>
      <c r="X179" s="66">
        <f t="shared" si="318"/>
        <v>0.10882145377558219</v>
      </c>
      <c r="Y179" s="66">
        <f t="shared" si="319"/>
        <v>0.89117854622441783</v>
      </c>
      <c r="Z179" s="66"/>
      <c r="AA179" s="66">
        <f t="shared" si="320"/>
        <v>1.4976115041557274</v>
      </c>
      <c r="AB179" s="66">
        <f t="shared" si="321"/>
        <v>0.82550582421602425</v>
      </c>
      <c r="AC179" s="66">
        <f t="shared" si="322"/>
        <v>-0.49154512934379185</v>
      </c>
      <c r="AD179" s="66">
        <f t="shared" si="323"/>
        <v>-1.2055168685698905E-2</v>
      </c>
      <c r="AE179" s="67">
        <f t="shared" si="324"/>
        <v>0.61168053808916423</v>
      </c>
      <c r="AF179" s="67">
        <f t="shared" si="325"/>
        <v>0.98801720374776758</v>
      </c>
      <c r="AG179" s="90">
        <f t="shared" si="312"/>
        <v>332.94634158486127</v>
      </c>
      <c r="AH179" s="90">
        <f t="shared" si="313"/>
        <v>3169.5927151225264</v>
      </c>
      <c r="AI179" s="66">
        <f t="shared" si="326"/>
        <v>9.5058566426908672E-2</v>
      </c>
      <c r="AJ179" s="66">
        <f t="shared" si="327"/>
        <v>4.6696550926649056</v>
      </c>
    </row>
    <row r="180" spans="19:39" x14ac:dyDescent="0.25">
      <c r="S180" s="50">
        <v>0.13</v>
      </c>
      <c r="T180" s="66">
        <f t="shared" si="314"/>
        <v>0.12670248656753716</v>
      </c>
      <c r="U180" s="66">
        <f t="shared" si="315"/>
        <v>0.87329751343246287</v>
      </c>
      <c r="V180" s="66">
        <f t="shared" si="316"/>
        <v>0.12670248656753716</v>
      </c>
      <c r="W180" s="66">
        <f t="shared" si="317"/>
        <v>0.87329751343246287</v>
      </c>
      <c r="X180" s="66">
        <f t="shared" si="318"/>
        <v>0.11801483574708584</v>
      </c>
      <c r="Y180" s="66">
        <f t="shared" si="319"/>
        <v>0.88198516425291418</v>
      </c>
      <c r="Z180" s="66"/>
      <c r="AA180" s="66">
        <f t="shared" si="320"/>
        <v>1.4976115041557274</v>
      </c>
      <c r="AB180" s="66">
        <f t="shared" si="321"/>
        <v>0.82550582421602425</v>
      </c>
      <c r="AC180" s="66">
        <f t="shared" si="322"/>
        <v>-0.47750083724729409</v>
      </c>
      <c r="AD180" s="66">
        <f t="shared" si="323"/>
        <v>-1.4061355296562023E-2</v>
      </c>
      <c r="AE180" s="67">
        <f t="shared" si="324"/>
        <v>0.62033176622486819</v>
      </c>
      <c r="AF180" s="67">
        <f t="shared" si="325"/>
        <v>0.98603704381162516</v>
      </c>
      <c r="AG180" s="90">
        <f t="shared" si="312"/>
        <v>365.79327096167435</v>
      </c>
      <c r="AH180" s="90">
        <f t="shared" si="313"/>
        <v>3127.2943824148438</v>
      </c>
      <c r="AI180" s="66">
        <f t="shared" si="326"/>
        <v>0.10471917892128706</v>
      </c>
      <c r="AJ180" s="66">
        <f t="shared" si="327"/>
        <v>4.6570542927930791</v>
      </c>
    </row>
    <row r="181" spans="19:39" x14ac:dyDescent="0.25">
      <c r="S181" s="50">
        <v>0.14000000000000001</v>
      </c>
      <c r="T181" s="66">
        <f t="shared" si="314"/>
        <v>0.1364886259478377</v>
      </c>
      <c r="U181" s="66">
        <f t="shared" si="315"/>
        <v>0.86351137405216238</v>
      </c>
      <c r="V181" s="66">
        <f t="shared" si="316"/>
        <v>0.1364886259478377</v>
      </c>
      <c r="W181" s="66">
        <f t="shared" si="317"/>
        <v>0.86351137405216238</v>
      </c>
      <c r="X181" s="66">
        <f t="shared" si="318"/>
        <v>0.12722772277227723</v>
      </c>
      <c r="Y181" s="66">
        <f t="shared" si="319"/>
        <v>0.87277227722772277</v>
      </c>
      <c r="Z181" s="66"/>
      <c r="AA181" s="66">
        <f t="shared" si="320"/>
        <v>1.4976115041557274</v>
      </c>
      <c r="AB181" s="66">
        <f t="shared" si="321"/>
        <v>0.82550582421602425</v>
      </c>
      <c r="AC181" s="66">
        <f t="shared" si="322"/>
        <v>-0.46374416133421609</v>
      </c>
      <c r="AD181" s="66">
        <f t="shared" si="323"/>
        <v>-1.6208210278457341E-2</v>
      </c>
      <c r="AE181" s="67">
        <f t="shared" si="324"/>
        <v>0.62892443707508516</v>
      </c>
      <c r="AF181" s="67">
        <f t="shared" si="325"/>
        <v>0.98392243596216611</v>
      </c>
      <c r="AG181" s="90">
        <f t="shared" si="312"/>
        <v>399.38784543242758</v>
      </c>
      <c r="AH181" s="90">
        <f t="shared" si="313"/>
        <v>3084.7189120058274</v>
      </c>
      <c r="AI181" s="66">
        <f t="shared" si="326"/>
        <v>0.11463134548898951</v>
      </c>
      <c r="AJ181" s="66">
        <f t="shared" si="327"/>
        <v>4.6450807827833929</v>
      </c>
    </row>
    <row r="182" spans="19:39" x14ac:dyDescent="0.25">
      <c r="S182" s="50">
        <v>0.15</v>
      </c>
      <c r="T182" s="66">
        <f t="shared" si="314"/>
        <v>0.14628047509897893</v>
      </c>
      <c r="U182" s="66">
        <f t="shared" si="315"/>
        <v>0.8537195249010211</v>
      </c>
      <c r="V182" s="66">
        <f t="shared" si="316"/>
        <v>0.14628047509897893</v>
      </c>
      <c r="W182" s="66">
        <f t="shared" si="317"/>
        <v>0.8537195249010211</v>
      </c>
      <c r="X182" s="66">
        <f t="shared" si="318"/>
        <v>0.13646017699115043</v>
      </c>
      <c r="Y182" s="66">
        <f t="shared" si="319"/>
        <v>0.86353982300884957</v>
      </c>
      <c r="Z182" s="66"/>
      <c r="AA182" s="66">
        <f t="shared" si="320"/>
        <v>1.4976115041557274</v>
      </c>
      <c r="AB182" s="66">
        <f t="shared" si="321"/>
        <v>0.82550582421602425</v>
      </c>
      <c r="AC182" s="66">
        <f t="shared" si="322"/>
        <v>-0.45027059720139961</v>
      </c>
      <c r="AD182" s="66">
        <f t="shared" si="323"/>
        <v>-1.8493060130241795E-2</v>
      </c>
      <c r="AE182" s="67">
        <f t="shared" si="324"/>
        <v>0.63745563457077914</v>
      </c>
      <c r="AF182" s="67">
        <f t="shared" si="325"/>
        <v>0.98167688727789426</v>
      </c>
      <c r="AG182" s="90">
        <f t="shared" si="312"/>
        <v>433.72011253621758</v>
      </c>
      <c r="AH182" s="90">
        <f t="shared" si="313"/>
        <v>3041.8918750396315</v>
      </c>
      <c r="AI182" s="66">
        <f t="shared" si="326"/>
        <v>0.12478956629411511</v>
      </c>
      <c r="AJ182" s="66">
        <f t="shared" si="327"/>
        <v>4.6337553857766025</v>
      </c>
    </row>
    <row r="183" spans="19:39" x14ac:dyDescent="0.25">
      <c r="S183" s="50">
        <v>0.16</v>
      </c>
      <c r="T183" s="66">
        <f t="shared" si="314"/>
        <v>0.15607803901950976</v>
      </c>
      <c r="U183" s="66">
        <f t="shared" si="315"/>
        <v>0.84392196098049022</v>
      </c>
      <c r="V183" s="66">
        <f t="shared" si="316"/>
        <v>0.15607803901950976</v>
      </c>
      <c r="W183" s="66">
        <f t="shared" si="317"/>
        <v>0.84392196098049022</v>
      </c>
      <c r="X183" s="66">
        <f t="shared" si="318"/>
        <v>0.14571226080793764</v>
      </c>
      <c r="Y183" s="66">
        <f t="shared" si="319"/>
        <v>0.85428773919206236</v>
      </c>
      <c r="Z183" s="66"/>
      <c r="AA183" s="66">
        <f t="shared" si="320"/>
        <v>1.4976115041557274</v>
      </c>
      <c r="AB183" s="66">
        <f t="shared" si="321"/>
        <v>0.82550582421602425</v>
      </c>
      <c r="AC183" s="66">
        <f t="shared" si="322"/>
        <v>-0.43707572115364307</v>
      </c>
      <c r="AD183" s="66">
        <f t="shared" si="323"/>
        <v>-2.091328154941749E-2</v>
      </c>
      <c r="AE183" s="67">
        <f t="shared" si="324"/>
        <v>0.64592251956047186</v>
      </c>
      <c r="AF183" s="67">
        <f t="shared" si="325"/>
        <v>0.97930388460286166</v>
      </c>
      <c r="AG183" s="90">
        <f t="shared" si="312"/>
        <v>468.77964654939177</v>
      </c>
      <c r="AH183" s="90">
        <f t="shared" si="313"/>
        <v>2998.8382692969667</v>
      </c>
      <c r="AI183" s="66">
        <f t="shared" si="326"/>
        <v>0.13518780267201799</v>
      </c>
      <c r="AJ183" s="66">
        <f t="shared" si="327"/>
        <v>4.6230975295305008</v>
      </c>
    </row>
    <row r="184" spans="19:39" x14ac:dyDescent="0.25">
      <c r="S184" s="50">
        <v>0.17</v>
      </c>
      <c r="T184" s="66">
        <f t="shared" si="314"/>
        <v>0.16588132271381509</v>
      </c>
      <c r="U184" s="66">
        <f t="shared" si="315"/>
        <v>0.83411867728618483</v>
      </c>
      <c r="V184" s="66">
        <f t="shared" si="316"/>
        <v>0.16588132271381509</v>
      </c>
      <c r="W184" s="66">
        <f t="shared" si="317"/>
        <v>0.83411867728618483</v>
      </c>
      <c r="X184" s="66">
        <f t="shared" si="318"/>
        <v>0.15498403689251508</v>
      </c>
      <c r="Y184" s="66">
        <f t="shared" si="319"/>
        <v>0.84501596310748495</v>
      </c>
      <c r="Z184" s="66"/>
      <c r="AA184" s="66">
        <f t="shared" si="320"/>
        <v>1.4976115041557274</v>
      </c>
      <c r="AB184" s="66">
        <f t="shared" si="321"/>
        <v>0.82550582421602425</v>
      </c>
      <c r="AC184" s="66">
        <f t="shared" si="322"/>
        <v>-0.42415518845714889</v>
      </c>
      <c r="AD184" s="66">
        <f t="shared" si="323"/>
        <v>-2.3466300315722249E-2</v>
      </c>
      <c r="AE184" s="67">
        <f t="shared" si="324"/>
        <v>0.65432233075629087</v>
      </c>
      <c r="AF184" s="67">
        <f t="shared" si="325"/>
        <v>0.97680689219805295</v>
      </c>
      <c r="AG184" s="90">
        <f t="shared" si="312"/>
        <v>504.55556665976962</v>
      </c>
      <c r="AH184" s="90">
        <f t="shared" si="313"/>
        <v>2955.5825157769787</v>
      </c>
      <c r="AI184" s="66">
        <f t="shared" si="326"/>
        <v>0.14581948888711524</v>
      </c>
      <c r="AJ184" s="66">
        <f t="shared" si="327"/>
        <v>4.6131252660930429</v>
      </c>
    </row>
    <row r="185" spans="19:39" x14ac:dyDescent="0.25">
      <c r="S185" s="50">
        <v>0.18</v>
      </c>
      <c r="T185" s="66">
        <f t="shared" si="314"/>
        <v>0.17569033119212477</v>
      </c>
      <c r="U185" s="66">
        <f t="shared" si="315"/>
        <v>0.82430966880787515</v>
      </c>
      <c r="V185" s="66">
        <f t="shared" si="316"/>
        <v>0.17569033119212477</v>
      </c>
      <c r="W185" s="66">
        <f t="shared" si="317"/>
        <v>0.82430966880787515</v>
      </c>
      <c r="X185" s="66">
        <f t="shared" si="318"/>
        <v>0.16427556818181815</v>
      </c>
      <c r="Y185" s="66">
        <f t="shared" si="319"/>
        <v>0.83572443181818179</v>
      </c>
      <c r="Z185" s="66"/>
      <c r="AA185" s="66">
        <f t="shared" si="320"/>
        <v>1.4976115041557274</v>
      </c>
      <c r="AB185" s="66">
        <f t="shared" si="321"/>
        <v>0.82550582421602425</v>
      </c>
      <c r="AC185" s="66">
        <f t="shared" si="322"/>
        <v>-0.41150473163734386</v>
      </c>
      <c r="AD185" s="66">
        <f t="shared" si="323"/>
        <v>-2.614959020349461E-2</v>
      </c>
      <c r="AE185" s="67">
        <f t="shared" si="324"/>
        <v>0.66265238555629158</v>
      </c>
      <c r="AF185" s="67">
        <f t="shared" si="325"/>
        <v>0.97418934952533898</v>
      </c>
      <c r="AG185" s="90">
        <f t="shared" si="312"/>
        <v>541.03655529731975</v>
      </c>
      <c r="AH185" s="90">
        <f t="shared" si="313"/>
        <v>2912.1484561891343</v>
      </c>
      <c r="AI185" s="66">
        <f t="shared" si="326"/>
        <v>0.15667754652520796</v>
      </c>
      <c r="AJ185" s="66">
        <f t="shared" si="327"/>
        <v>4.6038552928973058</v>
      </c>
    </row>
    <row r="186" spans="19:39" x14ac:dyDescent="0.25">
      <c r="S186" s="50">
        <v>0.19</v>
      </c>
      <c r="T186" s="66">
        <f t="shared" si="314"/>
        <v>0.18550506947052195</v>
      </c>
      <c r="U186" s="66">
        <f t="shared" si="315"/>
        <v>0.81449493052947808</v>
      </c>
      <c r="V186" s="66">
        <f t="shared" si="316"/>
        <v>0.18550506947052195</v>
      </c>
      <c r="W186" s="66">
        <f t="shared" si="317"/>
        <v>0.81449493052947808</v>
      </c>
      <c r="X186" s="66">
        <f t="shared" si="318"/>
        <v>0.17358691788126551</v>
      </c>
      <c r="Y186" s="66">
        <f t="shared" si="319"/>
        <v>0.82641308211873443</v>
      </c>
      <c r="Z186" s="66"/>
      <c r="AA186" s="66">
        <f t="shared" si="320"/>
        <v>1.4976115041557274</v>
      </c>
      <c r="AB186" s="66">
        <f t="shared" si="321"/>
        <v>0.82550582421602425</v>
      </c>
      <c r="AC186" s="66">
        <f t="shared" si="322"/>
        <v>-0.39912015881978458</v>
      </c>
      <c r="AD186" s="66">
        <f t="shared" si="323"/>
        <v>-2.8960671921974102E-2</v>
      </c>
      <c r="AE186" s="67">
        <f t="shared" si="324"/>
        <v>0.67091008074642033</v>
      </c>
      <c r="AF186" s="67">
        <f t="shared" si="325"/>
        <v>0.97145466916036871</v>
      </c>
      <c r="AG186" s="90">
        <f t="shared" si="312"/>
        <v>578.21087658490808</v>
      </c>
      <c r="AH186" s="90">
        <f t="shared" si="313"/>
        <v>2868.5593513105537</v>
      </c>
      <c r="AI186" s="66">
        <f t="shared" si="326"/>
        <v>0.16775440146990989</v>
      </c>
      <c r="AJ186" s="66">
        <f t="shared" si="327"/>
        <v>4.5953029751703527</v>
      </c>
    </row>
    <row r="187" spans="19:39" x14ac:dyDescent="0.25">
      <c r="S187" s="61">
        <v>0.2</v>
      </c>
      <c r="T187" s="61">
        <f t="shared" si="314"/>
        <v>0.19532554257095158</v>
      </c>
      <c r="U187" s="61">
        <f t="shared" si="315"/>
        <v>0.80467445742904853</v>
      </c>
      <c r="V187" s="61">
        <f t="shared" si="316"/>
        <v>0.19532554257095158</v>
      </c>
      <c r="W187" s="61">
        <f t="shared" si="317"/>
        <v>0.80467445742904853</v>
      </c>
      <c r="X187" s="61">
        <f t="shared" si="318"/>
        <v>0.18291814946619214</v>
      </c>
      <c r="Y187" s="61">
        <f t="shared" si="319"/>
        <v>0.81708185053380777</v>
      </c>
      <c r="Z187" s="61"/>
      <c r="AA187" s="61">
        <f t="shared" si="320"/>
        <v>1.4976115041557274</v>
      </c>
      <c r="AB187" s="61">
        <f t="shared" si="321"/>
        <v>0.82550582421602425</v>
      </c>
      <c r="AC187" s="61">
        <f t="shared" si="322"/>
        <v>-0.38699735211289649</v>
      </c>
      <c r="AD187" s="61">
        <f t="shared" si="323"/>
        <v>-3.1897112082667434E-2</v>
      </c>
      <c r="AE187" s="65">
        <f t="shared" si="324"/>
        <v>0.67909289308556986</v>
      </c>
      <c r="AF187" s="65">
        <f t="shared" si="325"/>
        <v>0.96860623483079467</v>
      </c>
      <c r="AG187" s="64">
        <f t="shared" si="312"/>
        <v>616.06639487403254</v>
      </c>
      <c r="AH187" s="64">
        <f t="shared" si="313"/>
        <v>2824.8378801653789</v>
      </c>
      <c r="AI187" s="61">
        <f t="shared" si="326"/>
        <v>0.17904200338934922</v>
      </c>
      <c r="AJ187" s="61">
        <f t="shared" si="327"/>
        <v>4.5874823695513722</v>
      </c>
    </row>
    <row r="188" spans="19:39" x14ac:dyDescent="0.25">
      <c r="S188" s="50">
        <v>0.21</v>
      </c>
      <c r="T188" s="66">
        <f t="shared" si="314"/>
        <v>0.20515175552122902</v>
      </c>
      <c r="U188" s="66">
        <f t="shared" si="315"/>
        <v>0.79484824447877089</v>
      </c>
      <c r="V188" s="66">
        <f t="shared" si="316"/>
        <v>0.20515175552122902</v>
      </c>
      <c r="W188" s="66">
        <f t="shared" si="317"/>
        <v>0.79484824447877089</v>
      </c>
      <c r="X188" s="66">
        <f t="shared" si="318"/>
        <v>0.19226932668329175</v>
      </c>
      <c r="Y188" s="66">
        <f t="shared" si="319"/>
        <v>0.80773067331670823</v>
      </c>
      <c r="Z188" s="66"/>
      <c r="AA188" s="66">
        <f t="shared" si="320"/>
        <v>1.4976115041557274</v>
      </c>
      <c r="AB188" s="66">
        <f t="shared" si="321"/>
        <v>0.82550582421602425</v>
      </c>
      <c r="AC188" s="66">
        <f t="shared" si="322"/>
        <v>-0.37513226603130012</v>
      </c>
      <c r="AD188" s="66">
        <f t="shared" si="323"/>
        <v>-3.4956522193056783E-2</v>
      </c>
      <c r="AE188" s="67">
        <f t="shared" si="324"/>
        <v>0.68719837977726983</v>
      </c>
      <c r="AF188" s="67">
        <f t="shared" si="325"/>
        <v>0.96564739957610257</v>
      </c>
      <c r="AG188" s="90">
        <f t="shared" si="312"/>
        <v>654.59059333180005</v>
      </c>
      <c r="AH188" s="90">
        <f t="shared" si="313"/>
        <v>2781.0061399834544</v>
      </c>
      <c r="AI188" s="66">
        <f t="shared" si="326"/>
        <v>0.19053184763630232</v>
      </c>
      <c r="AJ188" s="66">
        <f t="shared" si="327"/>
        <v>4.5804062488171065</v>
      </c>
    </row>
    <row r="189" spans="19:39" x14ac:dyDescent="0.25">
      <c r="S189" s="50">
        <v>0.22</v>
      </c>
      <c r="T189" s="66">
        <f t="shared" si="314"/>
        <v>0.21498371335504882</v>
      </c>
      <c r="U189" s="66">
        <f t="shared" si="315"/>
        <v>0.78501628664495116</v>
      </c>
      <c r="V189" s="66">
        <f t="shared" si="316"/>
        <v>0.21498371335504882</v>
      </c>
      <c r="W189" s="66">
        <f t="shared" si="317"/>
        <v>0.78501628664495116</v>
      </c>
      <c r="X189" s="66">
        <f t="shared" si="318"/>
        <v>0.20164051355206847</v>
      </c>
      <c r="Y189" s="66">
        <f t="shared" si="319"/>
        <v>0.79835948644793153</v>
      </c>
      <c r="Z189" s="66"/>
      <c r="AA189" s="66">
        <f t="shared" si="320"/>
        <v>1.4976115041557274</v>
      </c>
      <c r="AB189" s="66">
        <f t="shared" si="321"/>
        <v>0.82550582421602425</v>
      </c>
      <c r="AC189" s="66">
        <f t="shared" si="322"/>
        <v>-0.36352092595857949</v>
      </c>
      <c r="AD189" s="66">
        <f t="shared" si="323"/>
        <v>-3.8136557675787913E-2</v>
      </c>
      <c r="AE189" s="67">
        <f t="shared" si="324"/>
        <v>0.6952241788315715</v>
      </c>
      <c r="AF189" s="67">
        <f t="shared" si="325"/>
        <v>0.96258148402546684</v>
      </c>
      <c r="AG189" s="90">
        <f t="shared" si="312"/>
        <v>693.77059254669985</v>
      </c>
      <c r="AH189" s="90">
        <f t="shared" si="313"/>
        <v>2737.0856468971106</v>
      </c>
      <c r="AI189" s="66">
        <f t="shared" si="326"/>
        <v>0.20221499944257931</v>
      </c>
      <c r="AJ189" s="66">
        <f t="shared" si="327"/>
        <v>4.5740861276164182</v>
      </c>
    </row>
    <row r="190" spans="19:39" x14ac:dyDescent="0.25">
      <c r="S190" s="50">
        <v>0.23</v>
      </c>
      <c r="T190" s="66">
        <f t="shared" si="314"/>
        <v>0.22482142111199296</v>
      </c>
      <c r="U190" s="66">
        <f t="shared" si="315"/>
        <v>0.77517857888800701</v>
      </c>
      <c r="V190" s="66">
        <f t="shared" si="316"/>
        <v>0.22482142111199296</v>
      </c>
      <c r="W190" s="66">
        <f t="shared" si="317"/>
        <v>0.77517857888800701</v>
      </c>
      <c r="X190" s="66">
        <f t="shared" si="318"/>
        <v>0.21103177436629772</v>
      </c>
      <c r="Y190" s="66">
        <f t="shared" si="319"/>
        <v>0.78896822563370228</v>
      </c>
      <c r="Z190" s="66"/>
      <c r="AA190" s="66">
        <f t="shared" si="320"/>
        <v>1.4976115041557274</v>
      </c>
      <c r="AB190" s="66">
        <f t="shared" si="321"/>
        <v>0.82550582421602425</v>
      </c>
      <c r="AC190" s="66">
        <f t="shared" si="322"/>
        <v>-0.35215942664834426</v>
      </c>
      <c r="AD190" s="66">
        <f t="shared" si="323"/>
        <v>-4.1434916912696129E-2</v>
      </c>
      <c r="AE190" s="67">
        <f t="shared" si="324"/>
        <v>0.70316800932075707</v>
      </c>
      <c r="AF190" s="67">
        <f t="shared" si="325"/>
        <v>0.95941177478987327</v>
      </c>
      <c r="AG190" s="90">
        <f t="shared" si="312"/>
        <v>733.59316912209795</v>
      </c>
      <c r="AH190" s="90">
        <f t="shared" si="313"/>
        <v>2693.0973373353809</v>
      </c>
      <c r="AI190" s="66">
        <f t="shared" si="326"/>
        <v>0.21408212026725704</v>
      </c>
      <c r="AJ190" s="66">
        <f t="shared" si="327"/>
        <v>4.5685322891182993</v>
      </c>
    </row>
    <row r="191" spans="19:39" x14ac:dyDescent="0.25">
      <c r="S191" s="50">
        <v>0.24</v>
      </c>
      <c r="T191" s="66">
        <f t="shared" si="314"/>
        <v>0.23466488383753967</v>
      </c>
      <c r="U191" s="66">
        <f t="shared" si="315"/>
        <v>0.7653351161624603</v>
      </c>
      <c r="V191" s="66">
        <f t="shared" si="316"/>
        <v>0.23466488383753967</v>
      </c>
      <c r="W191" s="66">
        <f t="shared" si="317"/>
        <v>0.7653351161624603</v>
      </c>
      <c r="X191" s="66">
        <f t="shared" si="318"/>
        <v>0.22044317369549674</v>
      </c>
      <c r="Y191" s="66">
        <f t="shared" si="319"/>
        <v>0.77955682630450318</v>
      </c>
      <c r="Z191" s="66"/>
      <c r="AA191" s="66">
        <f t="shared" si="320"/>
        <v>1.4976115041557274</v>
      </c>
      <c r="AB191" s="66">
        <f t="shared" si="321"/>
        <v>0.82550582421602425</v>
      </c>
      <c r="AC191" s="66">
        <f t="shared" si="322"/>
        <v>-0.34104393076247441</v>
      </c>
      <c r="AD191" s="66">
        <f t="shared" si="323"/>
        <v>-4.4849340312857727E-2</v>
      </c>
      <c r="AE191" s="67">
        <f t="shared" si="324"/>
        <v>0.71102767153253854</v>
      </c>
      <c r="AF191" s="67">
        <f t="shared" si="325"/>
        <v>0.95614152296494515</v>
      </c>
      <c r="AG191" s="90">
        <f t="shared" si="312"/>
        <v>774.044774227728</v>
      </c>
      <c r="AH191" s="90">
        <f t="shared" si="313"/>
        <v>2649.0615700766248</v>
      </c>
      <c r="AI191" s="66">
        <f t="shared" si="326"/>
        <v>0.22612349613842633</v>
      </c>
      <c r="AJ191" s="66">
        <f t="shared" si="327"/>
        <v>4.5637538124816919</v>
      </c>
    </row>
    <row r="192" spans="19:39" x14ac:dyDescent="0.25">
      <c r="S192" s="50">
        <v>0.25</v>
      </c>
      <c r="T192" s="66">
        <f t="shared" si="314"/>
        <v>0.24451410658307207</v>
      </c>
      <c r="U192" s="66">
        <f t="shared" si="315"/>
        <v>0.75548589341692796</v>
      </c>
      <c r="V192" s="66">
        <f t="shared" si="316"/>
        <v>0.24451410658307207</v>
      </c>
      <c r="W192" s="66">
        <f t="shared" si="317"/>
        <v>0.75548589341692796</v>
      </c>
      <c r="X192" s="66">
        <f t="shared" si="318"/>
        <v>0.22987477638640427</v>
      </c>
      <c r="Y192" s="66">
        <f t="shared" si="319"/>
        <v>0.7701252236135957</v>
      </c>
      <c r="Z192" s="66"/>
      <c r="AA192" s="66">
        <f t="shared" si="320"/>
        <v>1.4976115041557274</v>
      </c>
      <c r="AB192" s="66">
        <f t="shared" si="321"/>
        <v>0.82550582421602425</v>
      </c>
      <c r="AC192" s="66">
        <f t="shared" si="322"/>
        <v>-0.33017066744546331</v>
      </c>
      <c r="AD192" s="66">
        <f t="shared" si="323"/>
        <v>-4.8377609404026078E-2</v>
      </c>
      <c r="AE192" s="67">
        <f t="shared" si="324"/>
        <v>0.71880104702444403</v>
      </c>
      <c r="AF192" s="67">
        <f t="shared" si="325"/>
        <v>0.95277394274078786</v>
      </c>
      <c r="AG192" s="90">
        <f t="shared" si="312"/>
        <v>815.11155208082471</v>
      </c>
      <c r="AH192" s="90">
        <f t="shared" si="313"/>
        <v>2604.998128921226</v>
      </c>
      <c r="AI192" s="66">
        <f t="shared" si="326"/>
        <v>0.23832906780989752</v>
      </c>
      <c r="AJ192" s="66">
        <f t="shared" si="327"/>
        <v>4.5597586010581965</v>
      </c>
    </row>
    <row r="193" spans="19:36" x14ac:dyDescent="0.25">
      <c r="S193" s="50">
        <v>0.26</v>
      </c>
      <c r="T193" s="66">
        <f t="shared" si="314"/>
        <v>0.25436909440588679</v>
      </c>
      <c r="U193" s="66">
        <f t="shared" si="315"/>
        <v>0.74563090559411327</v>
      </c>
      <c r="V193" s="66">
        <f t="shared" si="316"/>
        <v>0.25436909440588679</v>
      </c>
      <c r="W193" s="66">
        <f t="shared" si="317"/>
        <v>0.74563090559411327</v>
      </c>
      <c r="X193" s="66">
        <f t="shared" si="318"/>
        <v>0.23932664756446989</v>
      </c>
      <c r="Y193" s="66">
        <f t="shared" si="319"/>
        <v>0.76067335243553003</v>
      </c>
      <c r="Z193" s="66"/>
      <c r="AA193" s="66">
        <f t="shared" si="320"/>
        <v>1.4976115041557274</v>
      </c>
      <c r="AB193" s="66">
        <f t="shared" si="321"/>
        <v>0.82550582421602425</v>
      </c>
      <c r="AC193" s="66">
        <f t="shared" si="322"/>
        <v>-0.31953593093387</v>
      </c>
      <c r="AD193" s="66">
        <f t="shared" si="323"/>
        <v>-5.2017545946748095E-2</v>
      </c>
      <c r="AE193" s="67">
        <f t="shared" si="324"/>
        <v>0.72648609858305768</v>
      </c>
      <c r="AF193" s="67">
        <f t="shared" si="325"/>
        <v>0.949312210115275</v>
      </c>
      <c r="AG193" s="90">
        <f t="shared" si="312"/>
        <v>856.77935832984849</v>
      </c>
      <c r="AH193" s="90">
        <f t="shared" si="313"/>
        <v>2560.9262259474103</v>
      </c>
      <c r="AI193" s="66">
        <f t="shared" si="326"/>
        <v>0.25068846253795479</v>
      </c>
      <c r="AJ193" s="66">
        <f t="shared" si="327"/>
        <v>4.5565534112423443</v>
      </c>
    </row>
    <row r="194" spans="19:36" x14ac:dyDescent="0.25">
      <c r="S194" s="50">
        <v>0.27</v>
      </c>
      <c r="T194" s="66">
        <f t="shared" si="314"/>
        <v>0.26422985236920243</v>
      </c>
      <c r="U194" s="66">
        <f t="shared" si="315"/>
        <v>0.73577014763079751</v>
      </c>
      <c r="V194" s="66">
        <f t="shared" si="316"/>
        <v>0.26422985236920243</v>
      </c>
      <c r="W194" s="66">
        <f t="shared" si="317"/>
        <v>0.73577014763079751</v>
      </c>
      <c r="X194" s="66">
        <f t="shared" si="318"/>
        <v>0.24879885263535317</v>
      </c>
      <c r="Y194" s="66">
        <f t="shared" si="319"/>
        <v>0.75120114736464694</v>
      </c>
      <c r="Z194" s="66"/>
      <c r="AA194" s="66">
        <f t="shared" si="320"/>
        <v>1.4976115041557274</v>
      </c>
      <c r="AB194" s="66">
        <f t="shared" si="321"/>
        <v>0.82550582421602425</v>
      </c>
      <c r="AC194" s="66">
        <f t="shared" si="322"/>
        <v>-0.30913607919988112</v>
      </c>
      <c r="AD194" s="66">
        <f t="shared" si="323"/>
        <v>-5.5767011070542133E-2</v>
      </c>
      <c r="AE194" s="67">
        <f t="shared" si="324"/>
        <v>0.73408087009181588</v>
      </c>
      <c r="AF194" s="67">
        <f t="shared" si="325"/>
        <v>0.94575946170716929</v>
      </c>
      <c r="AG194" s="90">
        <f t="shared" si="312"/>
        <v>899.03377831512387</v>
      </c>
      <c r="AH194" s="90">
        <f t="shared" si="313"/>
        <v>2516.8645053141886</v>
      </c>
      <c r="AI194" s="66">
        <f t="shared" si="326"/>
        <v>0.2631910272690911</v>
      </c>
      <c r="AJ194" s="66">
        <f t="shared" si="327"/>
        <v>4.5541438818872049</v>
      </c>
    </row>
    <row r="195" spans="19:36" x14ac:dyDescent="0.25">
      <c r="S195" s="50">
        <v>0.28000000000000003</v>
      </c>
      <c r="T195" s="66">
        <f t="shared" si="314"/>
        <v>0.27409638554216864</v>
      </c>
      <c r="U195" s="66">
        <f t="shared" si="315"/>
        <v>0.72590361445783136</v>
      </c>
      <c r="V195" s="66">
        <f t="shared" si="316"/>
        <v>0.27409638554216864</v>
      </c>
      <c r="W195" s="66">
        <f t="shared" si="317"/>
        <v>0.72590361445783136</v>
      </c>
      <c r="X195" s="66">
        <f t="shared" si="318"/>
        <v>0.25829145728643221</v>
      </c>
      <c r="Y195" s="66">
        <f t="shared" si="319"/>
        <v>0.7417085427135679</v>
      </c>
      <c r="Z195" s="66"/>
      <c r="AA195" s="66">
        <f t="shared" si="320"/>
        <v>1.4976115041557274</v>
      </c>
      <c r="AB195" s="66">
        <f t="shared" si="321"/>
        <v>0.82550582421602425</v>
      </c>
      <c r="AC195" s="66">
        <f t="shared" si="322"/>
        <v>-0.29896753262793069</v>
      </c>
      <c r="AD195" s="66">
        <f t="shared" si="323"/>
        <v>-5.9623904431457514E-2</v>
      </c>
      <c r="AE195" s="67">
        <f t="shared" si="324"/>
        <v>0.74158348631112248</v>
      </c>
      <c r="AF195" s="67">
        <f t="shared" si="325"/>
        <v>0.94211879366558782</v>
      </c>
      <c r="AG195" s="90">
        <f t="shared" si="312"/>
        <v>941.86014518213892</v>
      </c>
      <c r="AH195" s="90">
        <f t="shared" si="313"/>
        <v>2472.8310475767821</v>
      </c>
      <c r="AI195" s="66">
        <f t="shared" si="326"/>
        <v>0.27582586301783768</v>
      </c>
      <c r="AJ195" s="66">
        <f t="shared" si="327"/>
        <v>4.5525345642068089</v>
      </c>
    </row>
    <row r="196" spans="19:36" x14ac:dyDescent="0.25">
      <c r="S196" s="50">
        <v>0.28999999999999998</v>
      </c>
      <c r="T196" s="66">
        <f t="shared" si="314"/>
        <v>0.28396869899987442</v>
      </c>
      <c r="U196" s="66">
        <f t="shared" si="315"/>
        <v>0.71603130100012558</v>
      </c>
      <c r="V196" s="66">
        <f t="shared" si="316"/>
        <v>0.28396869899987442</v>
      </c>
      <c r="W196" s="66">
        <f t="shared" si="317"/>
        <v>0.71603130100012558</v>
      </c>
      <c r="X196" s="66">
        <f t="shared" si="318"/>
        <v>0.2678045274883219</v>
      </c>
      <c r="Y196" s="66">
        <f t="shared" si="319"/>
        <v>0.73219547251167805</v>
      </c>
      <c r="Z196" s="66"/>
      <c r="AA196" s="66">
        <f t="shared" si="320"/>
        <v>1.4976115041557274</v>
      </c>
      <c r="AB196" s="66">
        <f t="shared" si="321"/>
        <v>0.82550582421602425</v>
      </c>
      <c r="AC196" s="66">
        <f t="shared" si="322"/>
        <v>-0.28902677272358129</v>
      </c>
      <c r="AD196" s="66">
        <f t="shared" si="323"/>
        <v>-6.3586163390468631E-2</v>
      </c>
      <c r="AE196" s="67">
        <f t="shared" si="324"/>
        <v>0.74899215257437068</v>
      </c>
      <c r="AF196" s="67">
        <f t="shared" si="325"/>
        <v>0.93839326067225481</v>
      </c>
      <c r="AG196" s="90">
        <f t="shared" si="312"/>
        <v>985.24355782438124</v>
      </c>
      <c r="AH196" s="90">
        <f t="shared" si="313"/>
        <v>2428.8433744807435</v>
      </c>
      <c r="AI196" s="66">
        <f t="shared" si="326"/>
        <v>0.2885818602044688</v>
      </c>
      <c r="AJ196" s="66">
        <f t="shared" si="327"/>
        <v>4.551728952089519</v>
      </c>
    </row>
    <row r="197" spans="19:36" x14ac:dyDescent="0.25">
      <c r="S197" s="61">
        <v>0.3</v>
      </c>
      <c r="T197" s="61">
        <f t="shared" si="314"/>
        <v>0.29384679782335699</v>
      </c>
      <c r="U197" s="61">
        <f t="shared" si="315"/>
        <v>0.7061532021766429</v>
      </c>
      <c r="V197" s="61">
        <f t="shared" si="316"/>
        <v>0.29384679782335699</v>
      </c>
      <c r="W197" s="61">
        <f t="shared" si="317"/>
        <v>0.7061532021766429</v>
      </c>
      <c r="X197" s="61">
        <f t="shared" si="318"/>
        <v>0.27733812949640285</v>
      </c>
      <c r="Y197" s="61">
        <f t="shared" si="319"/>
        <v>0.72266187050359709</v>
      </c>
      <c r="Z197" s="61"/>
      <c r="AA197" s="61">
        <f t="shared" si="320"/>
        <v>1.4976115041557274</v>
      </c>
      <c r="AB197" s="61">
        <f t="shared" si="321"/>
        <v>0.82550582421602425</v>
      </c>
      <c r="AC197" s="61">
        <f t="shared" si="322"/>
        <v>-0.27931034085366868</v>
      </c>
      <c r="AD197" s="61">
        <f t="shared" si="323"/>
        <v>-6.7651762212051547E-2</v>
      </c>
      <c r="AE197" s="65">
        <f t="shared" si="324"/>
        <v>0.75630515440360657</v>
      </c>
      <c r="AF197" s="65">
        <f t="shared" si="325"/>
        <v>0.93458587503315294</v>
      </c>
      <c r="AG197" s="64">
        <f t="shared" si="312"/>
        <v>1029.1688986340957</v>
      </c>
      <c r="AH197" s="64">
        <f t="shared" si="313"/>
        <v>2384.9184542024482</v>
      </c>
      <c r="AI197" s="61">
        <f t="shared" si="326"/>
        <v>0.30144773471569969</v>
      </c>
      <c r="AJ197" s="61">
        <f t="shared" si="327"/>
        <v>4.5517295127504145</v>
      </c>
    </row>
    <row r="198" spans="19:36" x14ac:dyDescent="0.25">
      <c r="S198" s="50">
        <v>0.31</v>
      </c>
      <c r="T198" s="66">
        <f t="shared" si="314"/>
        <v>0.30373068709961054</v>
      </c>
      <c r="U198" s="66">
        <f t="shared" si="315"/>
        <v>0.6962693129003894</v>
      </c>
      <c r="V198" s="66">
        <f t="shared" si="316"/>
        <v>0.30373068709961054</v>
      </c>
      <c r="W198" s="66">
        <f t="shared" si="317"/>
        <v>0.6962693129003894</v>
      </c>
      <c r="X198" s="66">
        <f t="shared" si="318"/>
        <v>0.28689232985235863</v>
      </c>
      <c r="Y198" s="66">
        <f t="shared" si="319"/>
        <v>0.71310767014764131</v>
      </c>
      <c r="Z198" s="66"/>
      <c r="AA198" s="66">
        <f t="shared" si="320"/>
        <v>1.4976115041557274</v>
      </c>
      <c r="AB198" s="66">
        <f t="shared" si="321"/>
        <v>0.82550582421602425</v>
      </c>
      <c r="AC198" s="66">
        <f t="shared" si="322"/>
        <v>-0.26981483701681003</v>
      </c>
      <c r="AD198" s="66">
        <f t="shared" si="323"/>
        <v>-7.1818711282399861E-2</v>
      </c>
      <c r="AE198" s="67">
        <f t="shared" si="324"/>
        <v>0.76352085704849748</v>
      </c>
      <c r="AF198" s="67">
        <f t="shared" si="325"/>
        <v>0.93069960585614642</v>
      </c>
      <c r="AG198" s="90">
        <f t="shared" si="312"/>
        <v>1073.6208510405945</v>
      </c>
      <c r="AH198" s="90">
        <f t="shared" si="313"/>
        <v>2341.0727070045186</v>
      </c>
      <c r="AI198" s="66">
        <f t="shared" si="326"/>
        <v>0.31441206444751502</v>
      </c>
      <c r="AJ198" s="66">
        <f t="shared" si="327"/>
        <v>4.5525377176536477</v>
      </c>
    </row>
    <row r="199" spans="19:36" x14ac:dyDescent="0.25">
      <c r="S199" s="50">
        <v>0.32</v>
      </c>
      <c r="T199" s="66">
        <f t="shared" si="314"/>
        <v>0.31362037192159492</v>
      </c>
      <c r="U199" s="66">
        <f t="shared" si="315"/>
        <v>0.68637962807840514</v>
      </c>
      <c r="V199" s="66">
        <f t="shared" si="316"/>
        <v>0.31362037192159492</v>
      </c>
      <c r="W199" s="66">
        <f t="shared" si="317"/>
        <v>0.68637962807840514</v>
      </c>
      <c r="X199" s="66">
        <f t="shared" si="318"/>
        <v>0.29646719538572458</v>
      </c>
      <c r="Y199" s="66">
        <f t="shared" si="319"/>
        <v>0.70353280461427536</v>
      </c>
      <c r="Z199" s="66"/>
      <c r="AA199" s="66">
        <f t="shared" si="320"/>
        <v>1.4976115041557274</v>
      </c>
      <c r="AB199" s="66">
        <f t="shared" si="321"/>
        <v>0.82550582421602425</v>
      </c>
      <c r="AC199" s="66">
        <f t="shared" si="322"/>
        <v>-0.26053691864353629</v>
      </c>
      <c r="AD199" s="66">
        <f t="shared" si="323"/>
        <v>-7.6085056346743618E-2</v>
      </c>
      <c r="AE199" s="67">
        <f t="shared" si="324"/>
        <v>0.77063770495213568</v>
      </c>
      <c r="AF199" s="67">
        <f t="shared" si="325"/>
        <v>0.9267373783112185</v>
      </c>
      <c r="AG199" s="90">
        <f t="shared" ref="AG199:AG230" si="328">S199*AE199*EXP($P$64-$P$65/($P$66+$S$164))</f>
        <v>1118.5839168168998</v>
      </c>
      <c r="AH199" s="90">
        <f t="shared" ref="AH199:AH230" si="329">(1-S199)*AF199*EXP($Q$64-$Q$65/($Q$66+$S$164))</f>
        <v>2297.3220112759232</v>
      </c>
      <c r="AI199" s="66">
        <f t="shared" si="326"/>
        <v>0.32746332608797285</v>
      </c>
      <c r="AJ199" s="66">
        <f t="shared" si="327"/>
        <v>4.5541540736387836</v>
      </c>
    </row>
    <row r="200" spans="19:36" x14ac:dyDescent="0.25">
      <c r="S200" s="50">
        <v>0.33</v>
      </c>
      <c r="T200" s="66">
        <f t="shared" si="314"/>
        <v>0.32351585738824418</v>
      </c>
      <c r="U200" s="66">
        <f t="shared" si="315"/>
        <v>0.67648414261175593</v>
      </c>
      <c r="V200" s="66">
        <f t="shared" si="316"/>
        <v>0.32351585738824418</v>
      </c>
      <c r="W200" s="66">
        <f t="shared" si="317"/>
        <v>0.67648414261175593</v>
      </c>
      <c r="X200" s="66">
        <f t="shared" si="318"/>
        <v>0.30606279321544566</v>
      </c>
      <c r="Y200" s="66">
        <f t="shared" si="319"/>
        <v>0.69393720678455428</v>
      </c>
      <c r="Z200" s="66"/>
      <c r="AA200" s="66">
        <f t="shared" si="320"/>
        <v>1.4976115041557274</v>
      </c>
      <c r="AB200" s="66">
        <f t="shared" si="321"/>
        <v>0.82550582421602425</v>
      </c>
      <c r="AC200" s="66">
        <f t="shared" si="322"/>
        <v>-0.25147329942513474</v>
      </c>
      <c r="AD200" s="66">
        <f t="shared" si="323"/>
        <v>-8.0448877765200377E-2</v>
      </c>
      <c r="AE200" s="67">
        <f t="shared" si="324"/>
        <v>0.77765422114731808</v>
      </c>
      <c r="AF200" s="67">
        <f t="shared" si="325"/>
        <v>0.92270207297006857</v>
      </c>
      <c r="AG200" s="90">
        <f t="shared" si="328"/>
        <v>1164.042433136929</v>
      </c>
      <c r="AH200" s="90">
        <f t="shared" si="329"/>
        <v>2253.681709927715</v>
      </c>
      <c r="AI200" s="66">
        <f t="shared" si="326"/>
        <v>0.34058993189928494</v>
      </c>
      <c r="AJ200" s="66">
        <f t="shared" si="327"/>
        <v>4.5565781541887107</v>
      </c>
    </row>
    <row r="201" spans="19:36" x14ac:dyDescent="0.25">
      <c r="S201" s="50">
        <v>0.34</v>
      </c>
      <c r="T201" s="66">
        <f t="shared" si="314"/>
        <v>0.3334171486044758</v>
      </c>
      <c r="U201" s="66">
        <f t="shared" si="315"/>
        <v>0.66658285139552431</v>
      </c>
      <c r="V201" s="66">
        <f t="shared" si="316"/>
        <v>0.3334171486044758</v>
      </c>
      <c r="W201" s="66">
        <f t="shared" si="317"/>
        <v>0.66658285139552431</v>
      </c>
      <c r="X201" s="66">
        <f t="shared" si="318"/>
        <v>0.31567919075144513</v>
      </c>
      <c r="Y201" s="66">
        <f t="shared" si="319"/>
        <v>0.68432080924855487</v>
      </c>
      <c r="Z201" s="66"/>
      <c r="AA201" s="66">
        <f t="shared" si="320"/>
        <v>1.4976115041557274</v>
      </c>
      <c r="AB201" s="66">
        <f t="shared" si="321"/>
        <v>0.82550582421602425</v>
      </c>
      <c r="AC201" s="66">
        <f t="shared" si="322"/>
        <v>-0.24262074817042112</v>
      </c>
      <c r="AD201" s="66">
        <f t="shared" si="323"/>
        <v>-8.4908289786659596E-2</v>
      </c>
      <c r="AE201" s="67">
        <f t="shared" si="324"/>
        <v>0.78456900658682238</v>
      </c>
      <c r="AF201" s="67">
        <f t="shared" si="325"/>
        <v>0.91859652522182833</v>
      </c>
      <c r="AG201" s="90">
        <f t="shared" si="328"/>
        <v>1209.9805893665834</v>
      </c>
      <c r="AH201" s="90">
        <f t="shared" si="329"/>
        <v>2210.1666171163711</v>
      </c>
      <c r="AI201" s="66">
        <f t="shared" si="326"/>
        <v>0.35378026626252873</v>
      </c>
      <c r="AJ201" s="66">
        <f t="shared" si="327"/>
        <v>4.5598086307795409</v>
      </c>
    </row>
    <row r="202" spans="19:36" x14ac:dyDescent="0.25">
      <c r="S202" s="50">
        <v>0.35</v>
      </c>
      <c r="T202" s="66">
        <f t="shared" si="314"/>
        <v>0.34332425068119882</v>
      </c>
      <c r="U202" s="66">
        <f t="shared" si="315"/>
        <v>0.65667574931880113</v>
      </c>
      <c r="V202" s="66">
        <f t="shared" si="316"/>
        <v>0.34332425068119882</v>
      </c>
      <c r="W202" s="66">
        <f t="shared" si="317"/>
        <v>0.65667574931880113</v>
      </c>
      <c r="X202" s="66">
        <f t="shared" si="318"/>
        <v>0.32531645569620249</v>
      </c>
      <c r="Y202" s="66">
        <f t="shared" si="319"/>
        <v>0.67468354430379751</v>
      </c>
      <c r="Z202" s="66"/>
      <c r="AA202" s="66">
        <f t="shared" si="320"/>
        <v>1.4976115041557274</v>
      </c>
      <c r="AB202" s="66">
        <f t="shared" si="321"/>
        <v>0.82550582421602425</v>
      </c>
      <c r="AC202" s="66">
        <f t="shared" si="322"/>
        <v>-0.23397608768971628</v>
      </c>
      <c r="AD202" s="66">
        <f t="shared" si="323"/>
        <v>-8.9461439840192669E-2</v>
      </c>
      <c r="AE202" s="67">
        <f t="shared" si="324"/>
        <v>0.79138073941112386</v>
      </c>
      <c r="AF202" s="67">
        <f t="shared" si="325"/>
        <v>0.91442352476173794</v>
      </c>
      <c r="AG202" s="90">
        <f t="shared" si="328"/>
        <v>1256.3824435732488</v>
      </c>
      <c r="AH202" s="90">
        <f t="shared" si="329"/>
        <v>2166.7910252678066</v>
      </c>
      <c r="AI202" s="66">
        <f t="shared" si="326"/>
        <v>0.36702272175491235</v>
      </c>
      <c r="AJ202" s="66">
        <f t="shared" si="327"/>
        <v>4.5638433042559674</v>
      </c>
    </row>
    <row r="203" spans="19:36" x14ac:dyDescent="0.25">
      <c r="S203" s="50">
        <v>0.36</v>
      </c>
      <c r="T203" s="66">
        <f t="shared" si="314"/>
        <v>0.35323716873532363</v>
      </c>
      <c r="U203" s="66">
        <f t="shared" si="315"/>
        <v>0.64676283126467626</v>
      </c>
      <c r="V203" s="66">
        <f t="shared" si="316"/>
        <v>0.35323716873532363</v>
      </c>
      <c r="W203" s="66">
        <f t="shared" si="317"/>
        <v>0.64676283126467626</v>
      </c>
      <c r="X203" s="66">
        <f t="shared" si="318"/>
        <v>0.33497465604634319</v>
      </c>
      <c r="Y203" s="66">
        <f t="shared" si="319"/>
        <v>0.66502534395365687</v>
      </c>
      <c r="Z203" s="66"/>
      <c r="AA203" s="66">
        <f t="shared" si="320"/>
        <v>1.4976115041557274</v>
      </c>
      <c r="AB203" s="66">
        <f t="shared" si="321"/>
        <v>0.82550582421602425</v>
      </c>
      <c r="AC203" s="66">
        <f t="shared" si="322"/>
        <v>-0.22553619370521522</v>
      </c>
      <c r="AD203" s="66">
        <f t="shared" si="323"/>
        <v>-9.4106507843514375E-2</v>
      </c>
      <c r="AE203" s="67">
        <f t="shared" si="324"/>
        <v>0.79808817415703204</v>
      </c>
      <c r="AF203" s="67">
        <f t="shared" si="325"/>
        <v>0.91018581514967678</v>
      </c>
      <c r="AG203" s="90">
        <f t="shared" si="328"/>
        <v>1303.2319387395235</v>
      </c>
      <c r="AH203" s="90">
        <f t="shared" si="329"/>
        <v>2123.5687123762186</v>
      </c>
      <c r="AI203" s="66">
        <f t="shared" si="326"/>
        <v>0.38030573453848282</v>
      </c>
      <c r="AJ203" s="66">
        <f t="shared" si="327"/>
        <v>4.5686791361786918</v>
      </c>
    </row>
    <row r="204" spans="19:36" x14ac:dyDescent="0.25">
      <c r="S204" s="50">
        <v>0.37</v>
      </c>
      <c r="T204" s="66">
        <f t="shared" si="314"/>
        <v>0.36315590788976965</v>
      </c>
      <c r="U204" s="66">
        <f t="shared" si="315"/>
        <v>0.6368440921102303</v>
      </c>
      <c r="V204" s="66">
        <f t="shared" si="316"/>
        <v>0.36315590788976965</v>
      </c>
      <c r="W204" s="66">
        <f t="shared" si="317"/>
        <v>0.6368440921102303</v>
      </c>
      <c r="X204" s="66">
        <f t="shared" si="318"/>
        <v>0.34465386009423704</v>
      </c>
      <c r="Y204" s="66">
        <f t="shared" si="319"/>
        <v>0.65534613990576296</v>
      </c>
      <c r="Z204" s="66"/>
      <c r="AA204" s="66">
        <f t="shared" si="320"/>
        <v>1.4976115041557274</v>
      </c>
      <c r="AB204" s="66">
        <f t="shared" si="321"/>
        <v>0.82550582421602425</v>
      </c>
      <c r="AC204" s="66">
        <f t="shared" si="322"/>
        <v>-0.21729799378710096</v>
      </c>
      <c r="AD204" s="66">
        <f t="shared" si="323"/>
        <v>-9.8841705527990764E-2</v>
      </c>
      <c r="AE204" s="67">
        <f t="shared" si="324"/>
        <v>0.80469014091055768</v>
      </c>
      <c r="AF204" s="67">
        <f t="shared" si="325"/>
        <v>0.90588609343555093</v>
      </c>
      <c r="AG204" s="90">
        <f t="shared" si="328"/>
        <v>1350.5129186679753</v>
      </c>
      <c r="AH204" s="90">
        <f t="shared" si="329"/>
        <v>2080.5129495530341</v>
      </c>
      <c r="AI204" s="66">
        <f t="shared" si="326"/>
        <v>0.39361781885026054</v>
      </c>
      <c r="AJ204" s="66">
        <f t="shared" si="327"/>
        <v>4.5743122800933742</v>
      </c>
    </row>
    <row r="205" spans="19:36" x14ac:dyDescent="0.25">
      <c r="S205" s="50">
        <v>0.38</v>
      </c>
      <c r="T205" s="66">
        <f t="shared" si="314"/>
        <v>0.37308047327347488</v>
      </c>
      <c r="U205" s="66">
        <f t="shared" si="315"/>
        <v>0.62691952672652518</v>
      </c>
      <c r="V205" s="66">
        <f t="shared" si="316"/>
        <v>0.37308047327347488</v>
      </c>
      <c r="W205" s="66">
        <f t="shared" si="317"/>
        <v>0.62691952672652518</v>
      </c>
      <c r="X205" s="66">
        <f t="shared" si="318"/>
        <v>0.35435413642960806</v>
      </c>
      <c r="Y205" s="66">
        <f t="shared" si="319"/>
        <v>0.64564586357039189</v>
      </c>
      <c r="Z205" s="66"/>
      <c r="AA205" s="66">
        <f t="shared" si="320"/>
        <v>1.4976115041557274</v>
      </c>
      <c r="AB205" s="66">
        <f t="shared" si="321"/>
        <v>0.82550582421602425</v>
      </c>
      <c r="AC205" s="66">
        <f t="shared" si="322"/>
        <v>-0.20925846631460482</v>
      </c>
      <c r="AD205" s="66">
        <f t="shared" si="323"/>
        <v>-0.10366527577979873</v>
      </c>
      <c r="AE205" s="67">
        <f t="shared" si="324"/>
        <v>0.81118554440739465</v>
      </c>
      <c r="AF205" s="67">
        <f t="shared" si="325"/>
        <v>0.90152700984852119</v>
      </c>
      <c r="AG205" s="90">
        <f t="shared" si="328"/>
        <v>1398.2091435650502</v>
      </c>
      <c r="AH205" s="90">
        <f t="shared" si="329"/>
        <v>2037.6365088020868</v>
      </c>
      <c r="AI205" s="66">
        <f t="shared" si="326"/>
        <v>0.40694760039693562</v>
      </c>
      <c r="AJ205" s="66">
        <f t="shared" si="327"/>
        <v>4.5807381126734308</v>
      </c>
    </row>
    <row r="206" spans="19:36" x14ac:dyDescent="0.25">
      <c r="S206" s="50">
        <v>0.39</v>
      </c>
      <c r="T206" s="66">
        <f t="shared" si="314"/>
        <v>0.38301087002140433</v>
      </c>
      <c r="U206" s="66">
        <f t="shared" si="315"/>
        <v>0.61698912997859578</v>
      </c>
      <c r="V206" s="66">
        <f t="shared" si="316"/>
        <v>0.38301087002140433</v>
      </c>
      <c r="W206" s="66">
        <f t="shared" si="317"/>
        <v>0.61698912997859578</v>
      </c>
      <c r="X206" s="66">
        <f t="shared" si="318"/>
        <v>0.36407555394115509</v>
      </c>
      <c r="Y206" s="66">
        <f t="shared" si="319"/>
        <v>0.63592444605884479</v>
      </c>
      <c r="Z206" s="66"/>
      <c r="AA206" s="66">
        <f t="shared" si="320"/>
        <v>1.4976115041557274</v>
      </c>
      <c r="AB206" s="66">
        <f t="shared" si="321"/>
        <v>0.82550582421602425</v>
      </c>
      <c r="AC206" s="66">
        <f t="shared" si="322"/>
        <v>-0.2014146394614737</v>
      </c>
      <c r="AD206" s="66">
        <f t="shared" si="323"/>
        <v>-0.10857549199670763</v>
      </c>
      <c r="AE206" s="67">
        <f t="shared" si="324"/>
        <v>0.81757336308414896</v>
      </c>
      <c r="AF206" s="67">
        <f t="shared" si="325"/>
        <v>0.89711116754726283</v>
      </c>
      <c r="AG206" s="90">
        <f t="shared" si="328"/>
        <v>1446.3043052930398</v>
      </c>
      <c r="AH206" s="90">
        <f t="shared" si="329"/>
        <v>1994.9516709985</v>
      </c>
      <c r="AI206" s="66">
        <f t="shared" si="326"/>
        <v>0.42028384847198891</v>
      </c>
      <c r="AJ206" s="66">
        <f t="shared" si="327"/>
        <v>4.5879512646918705</v>
      </c>
    </row>
    <row r="207" spans="19:36" x14ac:dyDescent="0.25">
      <c r="S207" s="61">
        <v>0.4</v>
      </c>
      <c r="T207" s="61">
        <f t="shared" si="314"/>
        <v>0.39294710327455923</v>
      </c>
      <c r="U207" s="61">
        <f t="shared" si="315"/>
        <v>0.60705289672544083</v>
      </c>
      <c r="V207" s="61">
        <f t="shared" si="316"/>
        <v>0.39294710327455923</v>
      </c>
      <c r="W207" s="61">
        <f t="shared" si="317"/>
        <v>0.60705289672544083</v>
      </c>
      <c r="X207" s="61">
        <f t="shared" si="318"/>
        <v>0.37381818181818183</v>
      </c>
      <c r="Y207" s="61">
        <f t="shared" si="319"/>
        <v>0.62618181818181817</v>
      </c>
      <c r="Z207" s="61"/>
      <c r="AA207" s="61">
        <f t="shared" si="320"/>
        <v>1.4976115041557274</v>
      </c>
      <c r="AB207" s="61">
        <f t="shared" si="321"/>
        <v>0.82550582421602425</v>
      </c>
      <c r="AC207" s="61">
        <f t="shared" si="322"/>
        <v>-0.19376359020500189</v>
      </c>
      <c r="AD207" s="61">
        <f t="shared" si="323"/>
        <v>-0.11357065746015305</v>
      </c>
      <c r="AE207" s="65">
        <f t="shared" si="324"/>
        <v>0.82385264808363923</v>
      </c>
      <c r="AF207" s="65">
        <f t="shared" si="325"/>
        <v>0.89264112242834859</v>
      </c>
      <c r="AG207" s="64">
        <f t="shared" si="328"/>
        <v>1494.7820422805059</v>
      </c>
      <c r="AH207" s="64">
        <f t="shared" si="329"/>
        <v>1952.4702340493127</v>
      </c>
      <c r="AI207" s="61">
        <f t="shared" si="326"/>
        <v>0.43361550662951587</v>
      </c>
      <c r="AJ207" s="61">
        <f t="shared" si="327"/>
        <v>4.595945651780081</v>
      </c>
    </row>
    <row r="208" spans="19:36" x14ac:dyDescent="0.25">
      <c r="S208" s="50">
        <v>0.41</v>
      </c>
      <c r="T208" s="66">
        <f t="shared" si="314"/>
        <v>0.4028891781799856</v>
      </c>
      <c r="U208" s="66">
        <f t="shared" si="315"/>
        <v>0.59711082182001429</v>
      </c>
      <c r="V208" s="66">
        <f t="shared" si="316"/>
        <v>0.4028891781799856</v>
      </c>
      <c r="W208" s="66">
        <f t="shared" si="317"/>
        <v>0.59711082182001429</v>
      </c>
      <c r="X208" s="66">
        <f t="shared" si="318"/>
        <v>0.38358208955223877</v>
      </c>
      <c r="Y208" s="66">
        <f t="shared" si="319"/>
        <v>0.61641791044776129</v>
      </c>
      <c r="Z208" s="66"/>
      <c r="AA208" s="66">
        <f t="shared" si="320"/>
        <v>1.4976115041557274</v>
      </c>
      <c r="AB208" s="66">
        <f t="shared" si="321"/>
        <v>0.82550582421602425</v>
      </c>
      <c r="AC208" s="66">
        <f t="shared" si="322"/>
        <v>-0.18630244335817397</v>
      </c>
      <c r="AD208" s="66">
        <f t="shared" si="323"/>
        <v>-0.11864910472208245</v>
      </c>
      <c r="AE208" s="67">
        <f t="shared" si="324"/>
        <v>0.83002252221722206</v>
      </c>
      <c r="AF208" s="67">
        <f t="shared" si="325"/>
        <v>0.88811938299010507</v>
      </c>
      <c r="AG208" s="90">
        <f t="shared" si="328"/>
        <v>1543.6259540820638</v>
      </c>
      <c r="AH208" s="90">
        <f t="shared" si="329"/>
        <v>1910.2035212153437</v>
      </c>
      <c r="AI208" s="66">
        <f t="shared" si="326"/>
        <v>0.44693172176635704</v>
      </c>
      <c r="AJ208" s="66">
        <f t="shared" si="327"/>
        <v>4.6047145049340976</v>
      </c>
    </row>
    <row r="209" spans="19:36" x14ac:dyDescent="0.25">
      <c r="S209" s="50">
        <v>0.42</v>
      </c>
      <c r="T209" s="66">
        <f t="shared" si="314"/>
        <v>0.41283709989078377</v>
      </c>
      <c r="U209" s="66">
        <f t="shared" si="315"/>
        <v>0.58716290010921612</v>
      </c>
      <c r="V209" s="66">
        <f t="shared" si="316"/>
        <v>0.41283709989078377</v>
      </c>
      <c r="W209" s="66">
        <f t="shared" si="317"/>
        <v>0.58716290010921612</v>
      </c>
      <c r="X209" s="66">
        <f t="shared" si="318"/>
        <v>0.39336734693877545</v>
      </c>
      <c r="Y209" s="66">
        <f t="shared" si="319"/>
        <v>0.6066326530612246</v>
      </c>
      <c r="Z209" s="66"/>
      <c r="AA209" s="66">
        <f t="shared" si="320"/>
        <v>1.4976115041557274</v>
      </c>
      <c r="AB209" s="66">
        <f t="shared" si="321"/>
        <v>0.82550582421602425</v>
      </c>
      <c r="AC209" s="66">
        <f t="shared" si="322"/>
        <v>-0.1790283706241742</v>
      </c>
      <c r="AD209" s="66">
        <f t="shared" si="323"/>
        <v>-0.12380919500628396</v>
      </c>
      <c r="AE209" s="67">
        <f t="shared" si="324"/>
        <v>0.83608217888727832</v>
      </c>
      <c r="AF209" s="67">
        <f t="shared" si="325"/>
        <v>0.88354841024916642</v>
      </c>
      <c r="AG209" s="90">
        <f t="shared" si="328"/>
        <v>1592.8196155798626</v>
      </c>
      <c r="AH209" s="90">
        <f t="shared" si="329"/>
        <v>1868.1623895742514</v>
      </c>
      <c r="AI209" s="66">
        <f t="shared" si="326"/>
        <v>0.46022187148266785</v>
      </c>
      <c r="AJ209" s="66">
        <f t="shared" si="327"/>
        <v>4.6142504007314171</v>
      </c>
    </row>
    <row r="210" spans="19:36" x14ac:dyDescent="0.25">
      <c r="S210" s="50">
        <v>0.43</v>
      </c>
      <c r="T210" s="66">
        <f t="shared" si="314"/>
        <v>0.42279087356611622</v>
      </c>
      <c r="U210" s="66">
        <f t="shared" si="315"/>
        <v>0.57720912643388378</v>
      </c>
      <c r="V210" s="66">
        <f t="shared" si="316"/>
        <v>0.42279087356611622</v>
      </c>
      <c r="W210" s="66">
        <f t="shared" si="317"/>
        <v>0.57720912643388378</v>
      </c>
      <c r="X210" s="66">
        <f t="shared" si="318"/>
        <v>0.40317402407880332</v>
      </c>
      <c r="Y210" s="66">
        <f t="shared" si="319"/>
        <v>0.59682597592119668</v>
      </c>
      <c r="Z210" s="66"/>
      <c r="AA210" s="66">
        <f t="shared" si="320"/>
        <v>1.4976115041557274</v>
      </c>
      <c r="AB210" s="66">
        <f t="shared" si="321"/>
        <v>0.82550582421602425</v>
      </c>
      <c r="AC210" s="66">
        <f t="shared" si="322"/>
        <v>-0.17193858967273279</v>
      </c>
      <c r="AD210" s="66">
        <f t="shared" si="323"/>
        <v>-0.12904931762370153</v>
      </c>
      <c r="AE210" s="67">
        <f t="shared" si="324"/>
        <v>0.84203088097275669</v>
      </c>
      <c r="AF210" s="67">
        <f t="shared" si="325"/>
        <v>0.87893061770722192</v>
      </c>
      <c r="AG210" s="90">
        <f t="shared" si="328"/>
        <v>1642.3465908197511</v>
      </c>
      <c r="AH210" s="90">
        <f t="shared" si="329"/>
        <v>1826.3572386061471</v>
      </c>
      <c r="AI210" s="66">
        <f t="shared" si="326"/>
        <v>0.47347558960995939</v>
      </c>
      <c r="AJ210" s="66">
        <f t="shared" si="327"/>
        <v>4.6245452912241731</v>
      </c>
    </row>
    <row r="211" spans="19:36" x14ac:dyDescent="0.25">
      <c r="S211" s="50">
        <v>0.44</v>
      </c>
      <c r="T211" s="66">
        <f t="shared" si="314"/>
        <v>0.43275050437121715</v>
      </c>
      <c r="U211" s="66">
        <f t="shared" si="315"/>
        <v>0.5672494956287828</v>
      </c>
      <c r="V211" s="66">
        <f t="shared" si="316"/>
        <v>0.43275050437121715</v>
      </c>
      <c r="W211" s="66">
        <f t="shared" si="317"/>
        <v>0.5672494956287828</v>
      </c>
      <c r="X211" s="66">
        <f t="shared" si="318"/>
        <v>0.41300219138056971</v>
      </c>
      <c r="Y211" s="66">
        <f t="shared" si="319"/>
        <v>0.58699780861943018</v>
      </c>
      <c r="Z211" s="66"/>
      <c r="AA211" s="66">
        <f t="shared" si="320"/>
        <v>1.4976115041557274</v>
      </c>
      <c r="AB211" s="66">
        <f t="shared" si="321"/>
        <v>0.82550582421602425</v>
      </c>
      <c r="AC211" s="66">
        <f t="shared" si="322"/>
        <v>-0.16503036323767478</v>
      </c>
      <c r="AD211" s="66">
        <f t="shared" si="323"/>
        <v>-0.13436788940143918</v>
      </c>
      <c r="AE211" s="67">
        <f t="shared" si="324"/>
        <v>0.84786795968069939</v>
      </c>
      <c r="AF211" s="67">
        <f t="shared" si="325"/>
        <v>0.87426837136535707</v>
      </c>
      <c r="AG211" s="90">
        <f t="shared" si="328"/>
        <v>1692.190446476249</v>
      </c>
      <c r="AH211" s="90">
        <f t="shared" si="329"/>
        <v>1784.7980188836434</v>
      </c>
      <c r="AI211" s="66">
        <f t="shared" si="326"/>
        <v>0.48668278981509233</v>
      </c>
      <c r="AJ211" s="66">
        <f t="shared" si="327"/>
        <v>4.6355905334766376</v>
      </c>
    </row>
    <row r="212" spans="19:36" x14ac:dyDescent="0.25">
      <c r="S212" s="50">
        <v>0.45</v>
      </c>
      <c r="T212" s="66">
        <f t="shared" si="314"/>
        <v>0.4427159974774017</v>
      </c>
      <c r="U212" s="66">
        <f t="shared" si="315"/>
        <v>0.55728400252259835</v>
      </c>
      <c r="V212" s="66">
        <f t="shared" si="316"/>
        <v>0.4427159974774017</v>
      </c>
      <c r="W212" s="66">
        <f t="shared" si="317"/>
        <v>0.55728400252259835</v>
      </c>
      <c r="X212" s="66">
        <f t="shared" si="318"/>
        <v>0.42285191956124302</v>
      </c>
      <c r="Y212" s="66">
        <f t="shared" si="319"/>
        <v>0.57714808043875687</v>
      </c>
      <c r="Z212" s="66"/>
      <c r="AA212" s="66">
        <f t="shared" si="320"/>
        <v>1.4976115041557274</v>
      </c>
      <c r="AB212" s="66">
        <f t="shared" si="321"/>
        <v>0.82550582421602425</v>
      </c>
      <c r="AC212" s="66">
        <f t="shared" si="322"/>
        <v>-0.15830099823514357</v>
      </c>
      <c r="AD212" s="66">
        <f t="shared" si="323"/>
        <v>-0.13976335412503682</v>
      </c>
      <c r="AE212" s="67">
        <f t="shared" si="324"/>
        <v>0.85359281336651949</v>
      </c>
      <c r="AF212" s="67">
        <f t="shared" si="325"/>
        <v>0.86956398978358118</v>
      </c>
      <c r="AG212" s="90">
        <f t="shared" si="328"/>
        <v>1742.334764941166</v>
      </c>
      <c r="AH212" s="90">
        <f t="shared" si="329"/>
        <v>1743.4942408493621</v>
      </c>
      <c r="AI212" s="66">
        <f t="shared" si="326"/>
        <v>0.49983368720808308</v>
      </c>
      <c r="AJ212" s="66">
        <f t="shared" si="327"/>
        <v>4.6473769187175868</v>
      </c>
    </row>
    <row r="213" spans="19:36" x14ac:dyDescent="0.25">
      <c r="S213" s="50">
        <v>0.46</v>
      </c>
      <c r="T213" s="66">
        <f t="shared" si="314"/>
        <v>0.45268735806207416</v>
      </c>
      <c r="U213" s="66">
        <f t="shared" si="315"/>
        <v>0.54731264193792584</v>
      </c>
      <c r="V213" s="66">
        <f t="shared" si="316"/>
        <v>0.45268735806207416</v>
      </c>
      <c r="W213" s="66">
        <f t="shared" si="317"/>
        <v>0.54731264193792584</v>
      </c>
      <c r="X213" s="66">
        <f t="shared" si="318"/>
        <v>0.43272327964860902</v>
      </c>
      <c r="Y213" s="66">
        <f t="shared" si="319"/>
        <v>0.56727672035139087</v>
      </c>
      <c r="Z213" s="66"/>
      <c r="AA213" s="66">
        <f t="shared" si="320"/>
        <v>1.4976115041557274</v>
      </c>
      <c r="AB213" s="66">
        <f t="shared" si="321"/>
        <v>0.82550582421602425</v>
      </c>
      <c r="AC213" s="66">
        <f t="shared" si="322"/>
        <v>-0.15174784490196438</v>
      </c>
      <c r="AD213" s="66">
        <f t="shared" si="323"/>
        <v>-0.14523418199367405</v>
      </c>
      <c r="AE213" s="67">
        <f t="shared" si="324"/>
        <v>0.8592049063257402</v>
      </c>
      <c r="AF213" s="67">
        <f t="shared" si="325"/>
        <v>0.86481974418314966</v>
      </c>
      <c r="AG213" s="90">
        <f t="shared" si="328"/>
        <v>1792.7631570316059</v>
      </c>
      <c r="AH213" s="90">
        <f t="shared" si="329"/>
        <v>1702.4549836646702</v>
      </c>
      <c r="AI213" s="66">
        <f t="shared" si="326"/>
        <v>0.51291881790086857</v>
      </c>
      <c r="AJ213" s="66">
        <f t="shared" si="327"/>
        <v>4.659894701080181</v>
      </c>
    </row>
    <row r="214" spans="19:36" x14ac:dyDescent="0.25">
      <c r="S214" s="50">
        <v>0.47</v>
      </c>
      <c r="T214" s="66">
        <f t="shared" si="314"/>
        <v>0.46266459130873749</v>
      </c>
      <c r="U214" s="66">
        <f t="shared" si="315"/>
        <v>0.53733540869126251</v>
      </c>
      <c r="V214" s="66">
        <f t="shared" si="316"/>
        <v>0.46266459130873749</v>
      </c>
      <c r="W214" s="66">
        <f t="shared" si="317"/>
        <v>0.53733540869126251</v>
      </c>
      <c r="X214" s="66">
        <f t="shared" si="318"/>
        <v>0.44261634298277747</v>
      </c>
      <c r="Y214" s="66">
        <f t="shared" si="319"/>
        <v>0.55738365701722248</v>
      </c>
      <c r="Z214" s="66"/>
      <c r="AA214" s="66">
        <f t="shared" si="320"/>
        <v>1.4976115041557274</v>
      </c>
      <c r="AB214" s="66">
        <f t="shared" si="321"/>
        <v>0.82550582421602425</v>
      </c>
      <c r="AC214" s="66">
        <f t="shared" si="322"/>
        <v>-0.14536829595356013</v>
      </c>
      <c r="AD214" s="66">
        <f t="shared" si="323"/>
        <v>-0.15077886908798493</v>
      </c>
      <c r="AE214" s="67">
        <f t="shared" si="324"/>
        <v>0.86470376755988554</v>
      </c>
      <c r="AF214" s="67">
        <f t="shared" si="325"/>
        <v>0.86003785858934856</v>
      </c>
      <c r="AG214" s="90">
        <f t="shared" si="328"/>
        <v>1843.4592743140279</v>
      </c>
      <c r="AH214" s="90">
        <f t="shared" si="329"/>
        <v>1661.6889041142092</v>
      </c>
      <c r="AI214" s="66">
        <f t="shared" si="326"/>
        <v>0.52592905648304544</v>
      </c>
      <c r="AJ214" s="66">
        <f t="shared" si="327"/>
        <v>4.6731336259043319</v>
      </c>
    </row>
    <row r="215" spans="19:36" x14ac:dyDescent="0.25">
      <c r="S215" s="50">
        <v>0.48</v>
      </c>
      <c r="T215" s="66">
        <f t="shared" si="314"/>
        <v>0.4726477024070021</v>
      </c>
      <c r="U215" s="66">
        <f t="shared" si="315"/>
        <v>0.52735229759299773</v>
      </c>
      <c r="V215" s="66">
        <f t="shared" si="316"/>
        <v>0.4726477024070021</v>
      </c>
      <c r="W215" s="66">
        <f t="shared" si="317"/>
        <v>0.52735229759299773</v>
      </c>
      <c r="X215" s="66">
        <f t="shared" si="318"/>
        <v>0.45253118121790165</v>
      </c>
      <c r="Y215" s="66">
        <f t="shared" si="319"/>
        <v>0.54746881878209841</v>
      </c>
      <c r="Z215" s="66"/>
      <c r="AA215" s="66">
        <f t="shared" si="320"/>
        <v>1.4976115041557274</v>
      </c>
      <c r="AB215" s="66">
        <f t="shared" si="321"/>
        <v>0.82550582421602425</v>
      </c>
      <c r="AC215" s="66">
        <f t="shared" si="322"/>
        <v>-0.13915978576096819</v>
      </c>
      <c r="AD215" s="66">
        <f t="shared" si="323"/>
        <v>-0.15639593685010444</v>
      </c>
      <c r="AE215" s="67">
        <f t="shared" si="324"/>
        <v>0.87008898951902569</v>
      </c>
      <c r="AF215" s="67">
        <f t="shared" si="325"/>
        <v>0.85522051001254673</v>
      </c>
      <c r="AG215" s="90">
        <f t="shared" si="328"/>
        <v>1894.4068210416071</v>
      </c>
      <c r="AH215" s="90">
        <f t="shared" si="329"/>
        <v>1621.2042455517376</v>
      </c>
      <c r="AI215" s="66">
        <f t="shared" si="326"/>
        <v>0.53885563139875492</v>
      </c>
      <c r="AJ215" s="66">
        <f t="shared" si="327"/>
        <v>4.6870829575786264</v>
      </c>
    </row>
    <row r="216" spans="19:36" x14ac:dyDescent="0.25">
      <c r="S216" s="50">
        <v>0.49</v>
      </c>
      <c r="T216" s="66">
        <f t="shared" si="314"/>
        <v>0.48263669655259495</v>
      </c>
      <c r="U216" s="66">
        <f t="shared" si="315"/>
        <v>0.517363303447405</v>
      </c>
      <c r="V216" s="66">
        <f t="shared" si="316"/>
        <v>0.48263669655259495</v>
      </c>
      <c r="W216" s="66">
        <f t="shared" si="317"/>
        <v>0.517363303447405</v>
      </c>
      <c r="X216" s="66">
        <f t="shared" si="318"/>
        <v>0.46246786632390741</v>
      </c>
      <c r="Y216" s="66">
        <f t="shared" si="319"/>
        <v>0.53753213367609254</v>
      </c>
      <c r="Z216" s="66"/>
      <c r="AA216" s="66">
        <f t="shared" si="320"/>
        <v>1.4976115041557274</v>
      </c>
      <c r="AB216" s="66">
        <f t="shared" si="321"/>
        <v>0.82550582421602425</v>
      </c>
      <c r="AC216" s="66">
        <f t="shared" si="322"/>
        <v>-0.13311978954641429</v>
      </c>
      <c r="AD216" s="66">
        <f t="shared" si="323"/>
        <v>-0.1620839315756531</v>
      </c>
      <c r="AE216" s="67">
        <f t="shared" si="324"/>
        <v>0.87536022682349379</v>
      </c>
      <c r="AF216" s="67">
        <f t="shared" si="325"/>
        <v>0.85036982866532229</v>
      </c>
      <c r="AG216" s="90">
        <f t="shared" si="328"/>
        <v>1945.5895657030765</v>
      </c>
      <c r="AH216" s="90">
        <f t="shared" si="329"/>
        <v>1581.0088468734409</v>
      </c>
      <c r="AI216" s="66">
        <f t="shared" si="326"/>
        <v>0.55169013822632484</v>
      </c>
      <c r="AJ216" s="66">
        <f t="shared" si="327"/>
        <v>4.7017315069008498</v>
      </c>
    </row>
    <row r="217" spans="19:36" x14ac:dyDescent="0.25">
      <c r="S217" s="61">
        <v>0.5</v>
      </c>
      <c r="T217" s="61">
        <f t="shared" si="314"/>
        <v>0.49263157894736836</v>
      </c>
      <c r="U217" s="61">
        <f t="shared" si="315"/>
        <v>0.50736842105263158</v>
      </c>
      <c r="V217" s="61">
        <f t="shared" si="316"/>
        <v>0.49263157894736836</v>
      </c>
      <c r="W217" s="61">
        <f t="shared" si="317"/>
        <v>0.50736842105263158</v>
      </c>
      <c r="X217" s="61">
        <f t="shared" si="318"/>
        <v>0.47242647058823528</v>
      </c>
      <c r="Y217" s="61">
        <f t="shared" si="319"/>
        <v>0.52757352941176472</v>
      </c>
      <c r="Z217" s="61"/>
      <c r="AA217" s="61">
        <f t="shared" si="320"/>
        <v>1.4976115041557274</v>
      </c>
      <c r="AB217" s="61">
        <f t="shared" si="321"/>
        <v>0.82550582421602425</v>
      </c>
      <c r="AC217" s="61">
        <f t="shared" si="322"/>
        <v>-0.1272458225969991</v>
      </c>
      <c r="AD217" s="61">
        <f t="shared" si="323"/>
        <v>-0.16784142391736467</v>
      </c>
      <c r="AE217" s="65">
        <f t="shared" si="324"/>
        <v>0.88051719496713132</v>
      </c>
      <c r="AF217" s="65">
        <f t="shared" si="325"/>
        <v>0.84548789821355741</v>
      </c>
      <c r="AG217" s="64">
        <f t="shared" si="328"/>
        <v>1996.9913521817821</v>
      </c>
      <c r="AH217" s="64">
        <f t="shared" si="329"/>
        <v>1541.1101515056641</v>
      </c>
      <c r="AI217" s="61">
        <f t="shared" si="326"/>
        <v>0.5644245508786272</v>
      </c>
      <c r="AJ217" s="61">
        <f t="shared" si="327"/>
        <v>4.7170676579381015</v>
      </c>
    </row>
    <row r="218" spans="19:36" x14ac:dyDescent="0.25">
      <c r="S218" s="50">
        <v>0.51</v>
      </c>
      <c r="T218" s="66">
        <f t="shared" si="314"/>
        <v>0.50263235479930934</v>
      </c>
      <c r="U218" s="66">
        <f t="shared" si="315"/>
        <v>0.49736764520069077</v>
      </c>
      <c r="V218" s="66">
        <f t="shared" si="316"/>
        <v>0.50263235479930934</v>
      </c>
      <c r="W218" s="66">
        <f t="shared" si="317"/>
        <v>0.49736764520069077</v>
      </c>
      <c r="X218" s="66">
        <f t="shared" si="318"/>
        <v>0.48240706661759292</v>
      </c>
      <c r="Y218" s="66">
        <f t="shared" si="319"/>
        <v>0.51759293338240708</v>
      </c>
      <c r="Z218" s="66"/>
      <c r="AA218" s="66">
        <f t="shared" si="320"/>
        <v>1.4976115041557274</v>
      </c>
      <c r="AB218" s="66">
        <f t="shared" si="321"/>
        <v>0.82550582421602425</v>
      </c>
      <c r="AC218" s="66">
        <f t="shared" si="322"/>
        <v>-0.12153543949597351</v>
      </c>
      <c r="AD218" s="66">
        <f t="shared" si="323"/>
        <v>-0.17366700839996024</v>
      </c>
      <c r="AE218" s="67">
        <f t="shared" si="324"/>
        <v>0.88555966900442395</v>
      </c>
      <c r="AF218" s="67">
        <f t="shared" si="325"/>
        <v>0.84057675605955362</v>
      </c>
      <c r="AG218" s="90">
        <f t="shared" si="328"/>
        <v>2048.5961105245497</v>
      </c>
      <c r="AH218" s="90">
        <f t="shared" si="329"/>
        <v>1501.5152163949213</v>
      </c>
      <c r="AI218" s="66">
        <f t="shared" si="326"/>
        <v>0.57705123075736686</v>
      </c>
      <c r="AJ218" s="66">
        <f t="shared" si="327"/>
        <v>4.7330793943697147</v>
      </c>
    </row>
    <row r="219" spans="19:36" x14ac:dyDescent="0.25">
      <c r="S219" s="50">
        <v>0.52</v>
      </c>
      <c r="T219" s="66">
        <f t="shared" si="314"/>
        <v>0.51263902932254801</v>
      </c>
      <c r="U219" s="66">
        <f t="shared" si="315"/>
        <v>0.48736097067745204</v>
      </c>
      <c r="V219" s="66">
        <f t="shared" si="316"/>
        <v>0.51263902932254801</v>
      </c>
      <c r="W219" s="66">
        <f t="shared" si="317"/>
        <v>0.48736097067745204</v>
      </c>
      <c r="X219" s="66">
        <f t="shared" si="318"/>
        <v>0.49240972733971999</v>
      </c>
      <c r="Y219" s="66">
        <f t="shared" si="319"/>
        <v>0.50759027266028001</v>
      </c>
      <c r="Z219" s="66"/>
      <c r="AA219" s="66">
        <f t="shared" si="320"/>
        <v>1.4976115041557274</v>
      </c>
      <c r="AB219" s="66">
        <f t="shared" si="321"/>
        <v>0.82550582421602425</v>
      </c>
      <c r="AC219" s="66">
        <f t="shared" si="322"/>
        <v>-0.11598623337121497</v>
      </c>
      <c r="AD219" s="66">
        <f t="shared" si="323"/>
        <v>-0.1795593029460944</v>
      </c>
      <c r="AE219" s="67">
        <f t="shared" si="324"/>
        <v>0.89048748222369589</v>
      </c>
      <c r="AF219" s="67">
        <f t="shared" si="325"/>
        <v>0.83563839365511228</v>
      </c>
      <c r="AG219" s="90">
        <f t="shared" si="328"/>
        <v>2100.3878673203653</v>
      </c>
      <c r="AH219" s="90">
        <f t="shared" si="329"/>
        <v>1462.2307209884136</v>
      </c>
      <c r="AI219" s="66">
        <f t="shared" si="326"/>
        <v>0.58956293390852332</v>
      </c>
      <c r="AJ219" s="66">
        <f t="shared" si="327"/>
        <v>4.7497543252973307</v>
      </c>
    </row>
    <row r="220" spans="19:36" x14ac:dyDescent="0.25">
      <c r="S220" s="50">
        <v>0.53</v>
      </c>
      <c r="T220" s="66">
        <f t="shared" si="314"/>
        <v>0.52265160773736774</v>
      </c>
      <c r="U220" s="66">
        <f t="shared" si="315"/>
        <v>0.47734839226263226</v>
      </c>
      <c r="V220" s="66">
        <f t="shared" si="316"/>
        <v>0.52265160773736774</v>
      </c>
      <c r="W220" s="66">
        <f t="shared" si="317"/>
        <v>0.47734839226263226</v>
      </c>
      <c r="X220" s="66">
        <f t="shared" si="318"/>
        <v>0.50243452600516414</v>
      </c>
      <c r="Y220" s="66">
        <f t="shared" si="319"/>
        <v>0.49756547399483581</v>
      </c>
      <c r="Z220" s="66"/>
      <c r="AA220" s="66">
        <f t="shared" si="320"/>
        <v>1.4976115041557274</v>
      </c>
      <c r="AB220" s="66">
        <f t="shared" si="321"/>
        <v>0.82550582421602425</v>
      </c>
      <c r="AC220" s="66">
        <f t="shared" si="322"/>
        <v>-0.11059583516038038</v>
      </c>
      <c r="AD220" s="66">
        <f t="shared" si="323"/>
        <v>-0.18551694841301086</v>
      </c>
      <c r="AE220" s="67">
        <f t="shared" si="324"/>
        <v>0.8953005248085818</v>
      </c>
      <c r="AF220" s="67">
        <f t="shared" si="325"/>
        <v>0.83067475684276015</v>
      </c>
      <c r="AG220" s="90">
        <f t="shared" si="328"/>
        <v>2152.3507556897703</v>
      </c>
      <c r="AH220" s="90">
        <f t="shared" si="329"/>
        <v>1423.2629761942917</v>
      </c>
      <c r="AI220" s="66">
        <f t="shared" si="326"/>
        <v>0.60195281623880936</v>
      </c>
      <c r="AJ220" s="66">
        <f t="shared" si="327"/>
        <v>4.76707971050896</v>
      </c>
    </row>
    <row r="221" spans="19:36" x14ac:dyDescent="0.25">
      <c r="S221" s="50">
        <v>0.54</v>
      </c>
      <c r="T221" s="66">
        <f t="shared" si="314"/>
        <v>0.53267009527021325</v>
      </c>
      <c r="U221" s="66">
        <f t="shared" si="315"/>
        <v>0.46732990472978664</v>
      </c>
      <c r="V221" s="66">
        <f t="shared" si="316"/>
        <v>0.53267009527021325</v>
      </c>
      <c r="W221" s="66">
        <f t="shared" si="317"/>
        <v>0.46732990472978664</v>
      </c>
      <c r="X221" s="66">
        <f t="shared" si="318"/>
        <v>0.51248153618906933</v>
      </c>
      <c r="Y221" s="66">
        <f t="shared" si="319"/>
        <v>0.48751846381093056</v>
      </c>
      <c r="Z221" s="66"/>
      <c r="AA221" s="66">
        <f t="shared" si="320"/>
        <v>1.4976115041557274</v>
      </c>
      <c r="AB221" s="66">
        <f t="shared" si="321"/>
        <v>0.82550582421602425</v>
      </c>
      <c r="AC221" s="66">
        <f t="shared" si="322"/>
        <v>-0.10536191289239516</v>
      </c>
      <c r="AD221" s="66">
        <f t="shared" si="323"/>
        <v>-0.19153860813962575</v>
      </c>
      <c r="AE221" s="67">
        <f t="shared" si="324"/>
        <v>0.89999874248976652</v>
      </c>
      <c r="AF221" s="67">
        <f t="shared" si="325"/>
        <v>0.8256877462233011</v>
      </c>
      <c r="AG221" s="90">
        <f t="shared" si="328"/>
        <v>2204.4690248861339</v>
      </c>
      <c r="AH221" s="90">
        <f t="shared" si="329"/>
        <v>1384.6179333114258</v>
      </c>
      <c r="AI221" s="66">
        <f t="shared" si="326"/>
        <v>0.61421443686424881</v>
      </c>
      <c r="AJ221" s="66">
        <f t="shared" si="327"/>
        <v>4.7850424851849382</v>
      </c>
    </row>
    <row r="222" spans="19:36" x14ac:dyDescent="0.25">
      <c r="S222" s="50">
        <v>0.55000000000000004</v>
      </c>
      <c r="T222" s="66">
        <f t="shared" si="314"/>
        <v>0.54269449715370011</v>
      </c>
      <c r="U222" s="66">
        <f t="shared" si="315"/>
        <v>0.45730550284629978</v>
      </c>
      <c r="V222" s="66">
        <f t="shared" si="316"/>
        <v>0.54269449715370011</v>
      </c>
      <c r="W222" s="66">
        <f t="shared" si="317"/>
        <v>0.45730550284629978</v>
      </c>
      <c r="X222" s="66">
        <f t="shared" si="318"/>
        <v>0.5225508317929759</v>
      </c>
      <c r="Y222" s="66">
        <f t="shared" si="319"/>
        <v>0.47744916820702399</v>
      </c>
      <c r="Z222" s="66"/>
      <c r="AA222" s="66">
        <f t="shared" si="320"/>
        <v>1.4976115041557274</v>
      </c>
      <c r="AB222" s="66">
        <f t="shared" si="321"/>
        <v>0.82550582421602425</v>
      </c>
      <c r="AC222" s="66">
        <f t="shared" si="322"/>
        <v>-0.10028217098479603</v>
      </c>
      <c r="AD222" s="66">
        <f t="shared" si="323"/>
        <v>-0.19762296750380293</v>
      </c>
      <c r="AE222" s="67">
        <f t="shared" si="324"/>
        <v>0.90458213518903208</v>
      </c>
      <c r="AF222" s="67">
        <f t="shared" si="325"/>
        <v>0.82067921754791751</v>
      </c>
      <c r="AG222" s="90">
        <f t="shared" si="328"/>
        <v>2256.7270495107905</v>
      </c>
      <c r="AH222" s="90">
        <f t="shared" si="329"/>
        <v>1346.3011929190573</v>
      </c>
      <c r="AI222" s="66">
        <f t="shared" si="326"/>
        <v>0.62634175967182415</v>
      </c>
      <c r="AJ222" s="66">
        <f t="shared" si="327"/>
        <v>4.8036292840355967</v>
      </c>
    </row>
    <row r="223" spans="19:36" x14ac:dyDescent="0.25">
      <c r="S223" s="50">
        <v>0.56000000000000005</v>
      </c>
      <c r="T223" s="66">
        <f t="shared" si="314"/>
        <v>0.55272481862662393</v>
      </c>
      <c r="U223" s="66">
        <f t="shared" si="315"/>
        <v>0.44727518137337607</v>
      </c>
      <c r="V223" s="66">
        <f t="shared" si="316"/>
        <v>0.55272481862662393</v>
      </c>
      <c r="W223" s="66">
        <f t="shared" si="317"/>
        <v>0.44727518137337607</v>
      </c>
      <c r="X223" s="66">
        <f t="shared" si="318"/>
        <v>0.5326424870466322</v>
      </c>
      <c r="Y223" s="66">
        <f t="shared" si="319"/>
        <v>0.46735751295336786</v>
      </c>
      <c r="Z223" s="66"/>
      <c r="AA223" s="66">
        <f t="shared" si="320"/>
        <v>1.4976115041557274</v>
      </c>
      <c r="AB223" s="66">
        <f t="shared" si="321"/>
        <v>0.82550582421602425</v>
      </c>
      <c r="AC223" s="66">
        <f t="shared" si="322"/>
        <v>-9.5354349556527218E-2</v>
      </c>
      <c r="AD223" s="66">
        <f t="shared" si="323"/>
        <v>-0.20376873348956442</v>
      </c>
      <c r="AE223" s="67">
        <f t="shared" si="324"/>
        <v>0.90905075565751525</v>
      </c>
      <c r="AF223" s="67">
        <f t="shared" si="325"/>
        <v>0.8156509821331257</v>
      </c>
      <c r="AG223" s="90">
        <f t="shared" si="328"/>
        <v>2309.1093383444422</v>
      </c>
      <c r="AH223" s="90">
        <f t="shared" si="329"/>
        <v>1308.3180137173447</v>
      </c>
      <c r="AI223" s="66">
        <f t="shared" si="326"/>
        <v>0.63832915318350303</v>
      </c>
      <c r="AJ223" s="66">
        <f t="shared" si="327"/>
        <v>4.8228264648618504</v>
      </c>
    </row>
    <row r="224" spans="19:36" x14ac:dyDescent="0.25">
      <c r="S224" s="50">
        <v>0.56999999999999995</v>
      </c>
      <c r="T224" s="66">
        <f t="shared" si="314"/>
        <v>0.56276106493396905</v>
      </c>
      <c r="U224" s="66">
        <f t="shared" si="315"/>
        <v>0.43723893506603106</v>
      </c>
      <c r="V224" s="66">
        <f t="shared" si="316"/>
        <v>0.56276106493396905</v>
      </c>
      <c r="W224" s="66">
        <f t="shared" si="317"/>
        <v>0.43723893506603106</v>
      </c>
      <c r="X224" s="66">
        <f t="shared" si="318"/>
        <v>0.54275657650981846</v>
      </c>
      <c r="Y224" s="66">
        <f t="shared" si="319"/>
        <v>0.45724342349018166</v>
      </c>
      <c r="Z224" s="66"/>
      <c r="AA224" s="66">
        <f t="shared" si="320"/>
        <v>1.4976115041557274</v>
      </c>
      <c r="AB224" s="66">
        <f t="shared" si="321"/>
        <v>0.82550582421602425</v>
      </c>
      <c r="AC224" s="66">
        <f t="shared" si="322"/>
        <v>-9.057622375583696E-2</v>
      </c>
      <c r="AD224" s="66">
        <f t="shared" si="323"/>
        <v>-0.20997463426390767</v>
      </c>
      <c r="AE224" s="67">
        <f t="shared" si="324"/>
        <v>0.91340470810996566</v>
      </c>
      <c r="AF224" s="67">
        <f t="shared" si="325"/>
        <v>0.81060480729702644</v>
      </c>
      <c r="AG224" s="90">
        <f t="shared" si="328"/>
        <v>2361.6005427976115</v>
      </c>
      <c r="AH224" s="90">
        <f t="shared" si="329"/>
        <v>1270.6733213105256</v>
      </c>
      <c r="AI224" s="66">
        <f t="shared" si="326"/>
        <v>0.65017138881885372</v>
      </c>
      <c r="AJ224" s="66">
        <f t="shared" si="327"/>
        <v>4.8426201315314001</v>
      </c>
    </row>
    <row r="225" spans="19:36" x14ac:dyDescent="0.25">
      <c r="S225" s="50">
        <v>0.57999999999999996</v>
      </c>
      <c r="T225" s="66">
        <f t="shared" si="314"/>
        <v>0.57280324132691818</v>
      </c>
      <c r="U225" s="66">
        <f t="shared" si="315"/>
        <v>0.42719675867308193</v>
      </c>
      <c r="V225" s="66">
        <f t="shared" si="316"/>
        <v>0.57280324132691818</v>
      </c>
      <c r="W225" s="66">
        <f t="shared" si="317"/>
        <v>0.42719675867308193</v>
      </c>
      <c r="X225" s="66">
        <f t="shared" si="318"/>
        <v>0.5528931750741839</v>
      </c>
      <c r="Y225" s="66">
        <f t="shared" si="319"/>
        <v>0.44710682492581616</v>
      </c>
      <c r="Z225" s="66"/>
      <c r="AA225" s="66">
        <f t="shared" si="320"/>
        <v>1.4976115041557274</v>
      </c>
      <c r="AB225" s="66">
        <f t="shared" si="321"/>
        <v>0.82550582421602425</v>
      </c>
      <c r="AC225" s="66">
        <f t="shared" si="322"/>
        <v>-8.5945603102873747E-2</v>
      </c>
      <c r="AD225" s="66">
        <f t="shared" si="323"/>
        <v>-0.21623941876307706</v>
      </c>
      <c r="AE225" s="67">
        <f t="shared" si="324"/>
        <v>0.91764414685676587</v>
      </c>
      <c r="AF225" s="67">
        <f t="shared" si="325"/>
        <v>0.80554241681520999</v>
      </c>
      <c r="AG225" s="90">
        <f t="shared" si="328"/>
        <v>2414.1854649835113</v>
      </c>
      <c r="AH225" s="90">
        <f t="shared" si="329"/>
        <v>1233.3717169247516</v>
      </c>
      <c r="AI225" s="66">
        <f t="shared" si="326"/>
        <v>0.66186363765803979</v>
      </c>
      <c r="AJ225" s="66">
        <f t="shared" si="327"/>
        <v>4.8629961563644439</v>
      </c>
    </row>
    <row r="226" spans="19:36" x14ac:dyDescent="0.25">
      <c r="S226" s="50">
        <v>0.59</v>
      </c>
      <c r="T226" s="66">
        <f t="shared" si="314"/>
        <v>0.5828513530628614</v>
      </c>
      <c r="U226" s="66">
        <f t="shared" si="315"/>
        <v>0.41714864693713855</v>
      </c>
      <c r="V226" s="66">
        <f t="shared" si="316"/>
        <v>0.5828513530628614</v>
      </c>
      <c r="W226" s="66">
        <f t="shared" si="317"/>
        <v>0.41714864693713855</v>
      </c>
      <c r="X226" s="66">
        <f t="shared" si="318"/>
        <v>0.56305235796509467</v>
      </c>
      <c r="Y226" s="66">
        <f t="shared" si="319"/>
        <v>0.43694764203490538</v>
      </c>
      <c r="Z226" s="66"/>
      <c r="AA226" s="66">
        <f t="shared" si="320"/>
        <v>1.4976115041557274</v>
      </c>
      <c r="AB226" s="66">
        <f t="shared" si="321"/>
        <v>0.82550582421602425</v>
      </c>
      <c r="AC226" s="66">
        <f t="shared" si="322"/>
        <v>-8.1460330846563789E-2</v>
      </c>
      <c r="AD226" s="66">
        <f t="shared" si="323"/>
        <v>-0.22256185628799163</v>
      </c>
      <c r="AE226" s="67">
        <f t="shared" si="324"/>
        <v>0.92176927493542971</v>
      </c>
      <c r="AF226" s="67">
        <f t="shared" si="325"/>
        <v>0.80046549139486345</v>
      </c>
      <c r="AG226" s="90">
        <f t="shared" si="328"/>
        <v>2466.8490654172092</v>
      </c>
      <c r="AH226" s="90">
        <f t="shared" si="329"/>
        <v>1196.4174860534115</v>
      </c>
      <c r="AI226" s="66">
        <f t="shared" si="326"/>
        <v>0.6734014658111328</v>
      </c>
      <c r="AJ226" s="66">
        <f t="shared" si="327"/>
        <v>4.8839402019244611</v>
      </c>
    </row>
    <row r="227" spans="19:36" x14ac:dyDescent="0.25">
      <c r="S227" s="61">
        <v>0.6</v>
      </c>
      <c r="T227" s="61">
        <f t="shared" si="314"/>
        <v>0.59290540540540537</v>
      </c>
      <c r="U227" s="61">
        <f t="shared" si="315"/>
        <v>0.40709459459459463</v>
      </c>
      <c r="V227" s="61">
        <f t="shared" si="316"/>
        <v>0.59290540540540537</v>
      </c>
      <c r="W227" s="61">
        <f t="shared" si="317"/>
        <v>0.40709459459459463</v>
      </c>
      <c r="X227" s="61">
        <f t="shared" si="318"/>
        <v>0.5732342007434944</v>
      </c>
      <c r="Y227" s="61">
        <f t="shared" si="319"/>
        <v>0.42676579925650565</v>
      </c>
      <c r="Z227" s="61"/>
      <c r="AA227" s="61">
        <f t="shared" si="320"/>
        <v>1.4976115041557274</v>
      </c>
      <c r="AB227" s="61">
        <f t="shared" si="321"/>
        <v>0.82550582421602425</v>
      </c>
      <c r="AC227" s="61">
        <f t="shared" si="322"/>
        <v>-7.7118283335483956E-2</v>
      </c>
      <c r="AD227" s="61">
        <f t="shared" si="323"/>
        <v>-0.22894073610859761</v>
      </c>
      <c r="AE227" s="65">
        <f t="shared" si="324"/>
        <v>0.92578034274310284</v>
      </c>
      <c r="AF227" s="65">
        <f t="shared" si="325"/>
        <v>0.7953756691656404</v>
      </c>
      <c r="AG227" s="64">
        <f t="shared" si="328"/>
        <v>2519.5764703450795</v>
      </c>
      <c r="AH227" s="64">
        <f t="shared" si="329"/>
        <v>1159.814607023194</v>
      </c>
      <c r="AI227" s="61">
        <f t="shared" si="326"/>
        <v>0.68478082850253452</v>
      </c>
      <c r="AJ227" s="61">
        <f t="shared" si="327"/>
        <v>4.9054377422104407</v>
      </c>
    </row>
    <row r="228" spans="19:36" x14ac:dyDescent="0.25">
      <c r="S228" s="50">
        <v>0.61</v>
      </c>
      <c r="T228" s="66">
        <f t="shared" si="314"/>
        <v>0.60296540362438222</v>
      </c>
      <c r="U228" s="66">
        <f t="shared" si="315"/>
        <v>0.39703459637561789</v>
      </c>
      <c r="V228" s="66">
        <f t="shared" si="316"/>
        <v>0.60296540362438222</v>
      </c>
      <c r="W228" s="66">
        <f t="shared" si="317"/>
        <v>0.39703459637561789</v>
      </c>
      <c r="X228" s="66">
        <f t="shared" si="318"/>
        <v>0.5834387793077781</v>
      </c>
      <c r="Y228" s="66">
        <f t="shared" si="319"/>
        <v>0.41656122069222185</v>
      </c>
      <c r="Z228" s="66"/>
      <c r="AA228" s="66">
        <f t="shared" si="320"/>
        <v>1.4976115041557274</v>
      </c>
      <c r="AB228" s="66">
        <f t="shared" si="321"/>
        <v>0.82550582421602425</v>
      </c>
      <c r="AC228" s="66">
        <f t="shared" si="322"/>
        <v>-7.2917369402351245E-2</v>
      </c>
      <c r="AD228" s="66">
        <f t="shared" si="323"/>
        <v>-0.23537486707694411</v>
      </c>
      <c r="AE228" s="67">
        <f t="shared" si="324"/>
        <v>0.92967764667161146</v>
      </c>
      <c r="AF228" s="67">
        <f t="shared" si="325"/>
        <v>0.79027454618589066</v>
      </c>
      <c r="AG228" s="90">
        <f t="shared" si="328"/>
        <v>2572.3529787091215</v>
      </c>
      <c r="AH228" s="90">
        <f t="shared" si="329"/>
        <v>1123.5667594746203</v>
      </c>
      <c r="AI228" s="66">
        <f t="shared" si="326"/>
        <v>0.69599806298099798</v>
      </c>
      <c r="AJ228" s="66">
        <f t="shared" si="327"/>
        <v>4.9274740832482591</v>
      </c>
    </row>
    <row r="229" spans="19:36" x14ac:dyDescent="0.25">
      <c r="S229" s="50">
        <v>0.62</v>
      </c>
      <c r="T229" s="66">
        <f t="shared" si="314"/>
        <v>0.61303135299585898</v>
      </c>
      <c r="U229" s="66">
        <f t="shared" si="315"/>
        <v>0.38696864700414096</v>
      </c>
      <c r="V229" s="66">
        <f t="shared" si="316"/>
        <v>0.61303135299585898</v>
      </c>
      <c r="W229" s="66">
        <f t="shared" si="317"/>
        <v>0.38696864700414096</v>
      </c>
      <c r="X229" s="66">
        <f t="shared" si="318"/>
        <v>0.593666169895678</v>
      </c>
      <c r="Y229" s="66">
        <f t="shared" si="319"/>
        <v>0.40633383010432189</v>
      </c>
      <c r="Z229" s="66"/>
      <c r="AA229" s="66">
        <f t="shared" si="320"/>
        <v>1.4976115041557274</v>
      </c>
      <c r="AB229" s="66">
        <f t="shared" si="321"/>
        <v>0.82550582421602425</v>
      </c>
      <c r="AC229" s="66">
        <f t="shared" si="322"/>
        <v>-6.8855529761758988E-2</v>
      </c>
      <c r="AD229" s="66">
        <f t="shared" si="323"/>
        <v>-0.24186307724875145</v>
      </c>
      <c r="AE229" s="67">
        <f t="shared" si="324"/>
        <v>0.93346152774653235</v>
      </c>
      <c r="AF229" s="67">
        <f t="shared" si="325"/>
        <v>0.78516367696293421</v>
      </c>
      <c r="AG229" s="90">
        <f t="shared" si="328"/>
        <v>2625.164068751114</v>
      </c>
      <c r="AH229" s="90">
        <f t="shared" si="329"/>
        <v>1087.677332751306</v>
      </c>
      <c r="AI229" s="66">
        <f t="shared" si="326"/>
        <v>0.70704988036624139</v>
      </c>
      <c r="AJ229" s="66">
        <f t="shared" si="327"/>
        <v>4.9500343830802063</v>
      </c>
    </row>
    <row r="230" spans="19:36" x14ac:dyDescent="0.25">
      <c r="S230" s="50">
        <v>0.63</v>
      </c>
      <c r="T230" s="66">
        <f t="shared" si="314"/>
        <v>0.62310325880214723</v>
      </c>
      <c r="U230" s="66">
        <f t="shared" si="315"/>
        <v>0.37689674119785288</v>
      </c>
      <c r="V230" s="66">
        <f t="shared" si="316"/>
        <v>0.62310325880214723</v>
      </c>
      <c r="W230" s="66">
        <f t="shared" si="317"/>
        <v>0.37689674119785288</v>
      </c>
      <c r="X230" s="66">
        <f t="shared" si="318"/>
        <v>0.60391644908616182</v>
      </c>
      <c r="Y230" s="66">
        <f t="shared" si="319"/>
        <v>0.39608355091383812</v>
      </c>
      <c r="Z230" s="66"/>
      <c r="AA230" s="66">
        <f t="shared" si="320"/>
        <v>1.4976115041557274</v>
      </c>
      <c r="AB230" s="66">
        <f t="shared" si="321"/>
        <v>0.82550582421602425</v>
      </c>
      <c r="AC230" s="66">
        <f t="shared" si="322"/>
        <v>-6.4930736420855312E-2</v>
      </c>
      <c r="AD230" s="66">
        <f t="shared" si="323"/>
        <v>-0.248404213513224</v>
      </c>
      <c r="AE230" s="67">
        <f t="shared" si="324"/>
        <v>0.93713237027163299</v>
      </c>
      <c r="AF230" s="67">
        <f t="shared" si="325"/>
        <v>0.78004457498613911</v>
      </c>
      <c r="AG230" s="90">
        <f t="shared" si="328"/>
        <v>2677.9954042617264</v>
      </c>
      <c r="AH230" s="90">
        <f t="shared" si="329"/>
        <v>1052.1494341926939</v>
      </c>
      <c r="AI230" s="66">
        <f t="shared" si="326"/>
        <v>0.71793335654262413</v>
      </c>
      <c r="AJ230" s="66">
        <f t="shared" si="327"/>
        <v>4.9731036711524634</v>
      </c>
    </row>
    <row r="231" spans="19:36" x14ac:dyDescent="0.25">
      <c r="S231" s="50">
        <v>0.64</v>
      </c>
      <c r="T231" s="66">
        <f t="shared" si="314"/>
        <v>0.63318112633181123</v>
      </c>
      <c r="U231" s="66">
        <f t="shared" si="315"/>
        <v>0.36681887366818872</v>
      </c>
      <c r="V231" s="66">
        <f t="shared" si="316"/>
        <v>0.63318112633181123</v>
      </c>
      <c r="W231" s="66">
        <f t="shared" si="317"/>
        <v>0.36681887366818872</v>
      </c>
      <c r="X231" s="66">
        <f t="shared" si="318"/>
        <v>0.61418969380134436</v>
      </c>
      <c r="Y231" s="66">
        <f t="shared" si="319"/>
        <v>0.38581030619865569</v>
      </c>
      <c r="Z231" s="66"/>
      <c r="AA231" s="66">
        <f t="shared" si="320"/>
        <v>1.4976115041557274</v>
      </c>
      <c r="AB231" s="66">
        <f t="shared" si="321"/>
        <v>0.82550582421602425</v>
      </c>
      <c r="AC231" s="66">
        <f t="shared" si="322"/>
        <v>-6.1140992102679648E-2</v>
      </c>
      <c r="AD231" s="66">
        <f t="shared" si="323"/>
        <v>-0.25499714123097256</v>
      </c>
      <c r="AE231" s="67">
        <f t="shared" si="324"/>
        <v>0.94069060047995023</v>
      </c>
      <c r="AF231" s="67">
        <f t="shared" si="325"/>
        <v>0.77491871327153072</v>
      </c>
      <c r="AG231" s="90">
        <f t="shared" ref="AG231:AG267" si="330">S231*AE231*EXP($P$64-$P$65/($P$66+$S$164))</f>
        <v>2730.8328404799736</v>
      </c>
      <c r="AH231" s="90">
        <f t="shared" ref="AH231:AH267" si="331">(1-S231)*AF231*EXP($Q$64-$Q$65/($Q$66+$S$164))</f>
        <v>1016.9858973253197</v>
      </c>
      <c r="AI231" s="66">
        <f t="shared" si="326"/>
        <v>0.72864592220891067</v>
      </c>
      <c r="AJ231" s="66">
        <f t="shared" si="327"/>
        <v>4.9966668671011298</v>
      </c>
    </row>
    <row r="232" spans="19:36" x14ac:dyDescent="0.25">
      <c r="S232" s="50">
        <v>0.65</v>
      </c>
      <c r="T232" s="66">
        <f t="shared" ref="T232:T267" si="332">S232*$P$72/(S232*$P$72+(1-S232)*$Q$72)</f>
        <v>0.64326496087967855</v>
      </c>
      <c r="U232" s="66">
        <f t="shared" ref="U232:U267" si="333">(1-S232)*$Q$72/(S232*$P$72+(1-S232)*$Q$72)</f>
        <v>0.35673503912032145</v>
      </c>
      <c r="V232" s="66">
        <f t="shared" ref="V232:V267" si="334">S232*$P$73/(S232*$P$73+(1-S232)*$Q$73)</f>
        <v>0.64326496087967855</v>
      </c>
      <c r="W232" s="66">
        <f t="shared" ref="W232:W267" si="335">(1-S232)*$Q$73/(S232*$P$73+(1-S232)*$Q$73)</f>
        <v>0.35673503912032145</v>
      </c>
      <c r="X232" s="66">
        <f t="shared" ref="X232:X267" si="336">S232*$P$71/(S232*$P$71+(1-S232)*$Q$71)</f>
        <v>0.62448598130841126</v>
      </c>
      <c r="Y232" s="66">
        <f t="shared" ref="Y232:Y267" si="337">(1-S232)*$Q$71/(S232*$P$71+(1-S232)*$Q$71)</f>
        <v>0.37551401869158879</v>
      </c>
      <c r="Z232" s="66"/>
      <c r="AA232" s="66">
        <f t="shared" ref="AA232:AA267" si="338">EXP(-1*$P$70/($S$59*$S$164))</f>
        <v>1.4976115041557274</v>
      </c>
      <c r="AB232" s="66">
        <f t="shared" ref="AB232:AB267" si="339">EXP(-1*$Q$70/($S$59*$S$164))</f>
        <v>0.82550582421602425</v>
      </c>
      <c r="AC232" s="66">
        <f t="shared" ref="AC232:AC267" si="340">IF($P$61,1,LN(X232/S232)+($P$75/2)*$P$72*LN(T232/X232)+Y232*$P$76-$P$73*LN(V232+W232*AB232)+W232*$P$73*(AB232/(V232+W232*AB232)-AA232/(W232+V232*AA232)))</f>
        <v>-5.7484329681733864E-2</v>
      </c>
      <c r="AD232" s="66">
        <f t="shared" ref="AD232:AD267" si="341">IF($P$61,1,LN(Y232/(1-S232))+($P$75/2)*$Q$72*LN(U232/Y232)+X232*$Q$76-$Q$73*LN(W232+V232*AA232)+V232*$Q$73*(AA232/(W232+V232*AA232)-AB232/(V232+W232*AB232))   )</f>
        <v>-0.26164074387975694</v>
      </c>
      <c r="AE232" s="67">
        <f t="shared" ref="AE232:AE267" si="342">EXP(AC232)</f>
        <v>0.94413668519284588</v>
      </c>
      <c r="AF232" s="67">
        <f t="shared" ref="AF232:AF267" si="343">EXP(AD232)</f>
        <v>0.76978752491683922</v>
      </c>
      <c r="AG232" s="90">
        <f t="shared" si="330"/>
        <v>2783.662429649075</v>
      </c>
      <c r="AH232" s="90">
        <f t="shared" si="331"/>
        <v>982.18928994827365</v>
      </c>
      <c r="AI232" s="66">
        <f t="shared" ref="AI232:AI267" si="344">AG232/(AG232+AH232)</f>
        <v>0.73918535219084758</v>
      </c>
      <c r="AJ232" s="66">
        <f t="shared" ref="AJ232:AJ267" si="345">(AG232+AH232)/750.06376</f>
        <v>5.0207087989391042</v>
      </c>
    </row>
    <row r="233" spans="19:36" x14ac:dyDescent="0.25">
      <c r="S233" s="50">
        <v>0.66</v>
      </c>
      <c r="T233" s="66">
        <f t="shared" si="332"/>
        <v>0.65335476774684831</v>
      </c>
      <c r="U233" s="66">
        <f t="shared" si="333"/>
        <v>0.34664523225315175</v>
      </c>
      <c r="V233" s="66">
        <f t="shared" si="334"/>
        <v>0.65335476774684831</v>
      </c>
      <c r="W233" s="66">
        <f t="shared" si="335"/>
        <v>0.34664523225315175</v>
      </c>
      <c r="X233" s="66">
        <f t="shared" si="336"/>
        <v>0.63480538922155694</v>
      </c>
      <c r="Y233" s="66">
        <f t="shared" si="337"/>
        <v>0.36519461077844317</v>
      </c>
      <c r="Z233" s="66"/>
      <c r="AA233" s="66">
        <f t="shared" si="338"/>
        <v>1.4976115041557274</v>
      </c>
      <c r="AB233" s="66">
        <f t="shared" si="339"/>
        <v>0.82550582421602425</v>
      </c>
      <c r="AC233" s="66">
        <f t="shared" si="340"/>
        <v>-5.3958811631641707E-2</v>
      </c>
      <c r="AD233" s="66">
        <f t="shared" si="341"/>
        <v>-0.2683339227079406</v>
      </c>
      <c r="AE233" s="67">
        <f t="shared" si="342"/>
        <v>0.94747113048805698</v>
      </c>
      <c r="AF233" s="67">
        <f t="shared" si="343"/>
        <v>0.764652403665809</v>
      </c>
      <c r="AG233" s="90">
        <f t="shared" si="330"/>
        <v>2836.4704262342912</v>
      </c>
      <c r="AH233" s="90">
        <f t="shared" si="331"/>
        <v>947.76192210873751</v>
      </c>
      <c r="AI233" s="66">
        <f t="shared" si="344"/>
        <v>0.74954975412021774</v>
      </c>
      <c r="AJ233" s="66">
        <f t="shared" si="345"/>
        <v>5.04521422064576</v>
      </c>
    </row>
    <row r="234" spans="19:36" x14ac:dyDescent="0.25">
      <c r="S234" s="50">
        <v>0.67</v>
      </c>
      <c r="T234" s="66">
        <f t="shared" si="332"/>
        <v>0.66345055224070071</v>
      </c>
      <c r="U234" s="66">
        <f t="shared" si="333"/>
        <v>0.33654944775929918</v>
      </c>
      <c r="V234" s="66">
        <f t="shared" si="334"/>
        <v>0.66345055224070071</v>
      </c>
      <c r="W234" s="66">
        <f t="shared" si="335"/>
        <v>0.33654944775929918</v>
      </c>
      <c r="X234" s="66">
        <f t="shared" si="336"/>
        <v>0.64514799550393409</v>
      </c>
      <c r="Y234" s="66">
        <f t="shared" si="337"/>
        <v>0.35485200449606591</v>
      </c>
      <c r="Z234" s="66"/>
      <c r="AA234" s="66">
        <f t="shared" si="338"/>
        <v>1.4976115041557274</v>
      </c>
      <c r="AB234" s="66">
        <f t="shared" si="339"/>
        <v>0.82550582421602425</v>
      </c>
      <c r="AC234" s="66">
        <f t="shared" si="340"/>
        <v>-5.0562529484453361E-2</v>
      </c>
      <c r="AD234" s="66">
        <f t="shared" si="341"/>
        <v>-0.27507559639537732</v>
      </c>
      <c r="AE234" s="67">
        <f t="shared" si="342"/>
        <v>0.95069448037797999</v>
      </c>
      <c r="AF234" s="67">
        <f t="shared" si="343"/>
        <v>0.75951470448077596</v>
      </c>
      <c r="AG234" s="90">
        <f t="shared" si="330"/>
        <v>2889.2432918093659</v>
      </c>
      <c r="AH234" s="90">
        <f t="shared" si="331"/>
        <v>913.70585396403771</v>
      </c>
      <c r="AI234" s="66">
        <f t="shared" si="344"/>
        <v>0.75973755658038966</v>
      </c>
      <c r="AJ234" s="66">
        <f t="shared" si="345"/>
        <v>5.0701678291634886</v>
      </c>
    </row>
    <row r="235" spans="19:36" x14ac:dyDescent="0.25">
      <c r="S235" s="50">
        <v>0.68</v>
      </c>
      <c r="T235" s="66">
        <f t="shared" si="332"/>
        <v>0.67355231967490681</v>
      </c>
      <c r="U235" s="66">
        <f t="shared" si="333"/>
        <v>0.32644768032509308</v>
      </c>
      <c r="V235" s="66">
        <f t="shared" si="334"/>
        <v>0.67355231967490681</v>
      </c>
      <c r="W235" s="66">
        <f t="shared" si="335"/>
        <v>0.32644768032509308</v>
      </c>
      <c r="X235" s="66">
        <f t="shared" si="336"/>
        <v>0.65551387846961739</v>
      </c>
      <c r="Y235" s="66">
        <f t="shared" si="337"/>
        <v>0.34448612153038255</v>
      </c>
      <c r="Z235" s="66"/>
      <c r="AA235" s="66">
        <f t="shared" si="338"/>
        <v>1.4976115041557274</v>
      </c>
      <c r="AB235" s="66">
        <f t="shared" si="339"/>
        <v>0.82550582421602425</v>
      </c>
      <c r="AC235" s="66">
        <f t="shared" si="340"/>
        <v>-4.7293603301393372E-2</v>
      </c>
      <c r="AD235" s="66">
        <f t="shared" si="341"/>
        <v>-0.28186470072162401</v>
      </c>
      <c r="AE235" s="67">
        <f t="shared" si="342"/>
        <v>0.9538073154991461</v>
      </c>
      <c r="AF235" s="67">
        <f t="shared" si="343"/>
        <v>0.75437574412244301</v>
      </c>
      <c r="AG235" s="90">
        <f t="shared" si="330"/>
        <v>2941.9676996177682</v>
      </c>
      <c r="AH235" s="90">
        <f t="shared" si="331"/>
        <v>880.02290352685293</v>
      </c>
      <c r="AI235" s="66">
        <f t="shared" si="344"/>
        <v>0.76974749681414811</v>
      </c>
      <c r="AJ235" s="66">
        <f t="shared" si="345"/>
        <v>5.0955542808049028</v>
      </c>
    </row>
    <row r="236" spans="19:36" x14ac:dyDescent="0.25">
      <c r="S236" s="50">
        <v>0.69</v>
      </c>
      <c r="T236" s="66">
        <f t="shared" si="332"/>
        <v>0.68366007536943718</v>
      </c>
      <c r="U236" s="66">
        <f t="shared" si="333"/>
        <v>0.31633992463056282</v>
      </c>
      <c r="V236" s="66">
        <f t="shared" si="334"/>
        <v>0.68366007536943718</v>
      </c>
      <c r="W236" s="66">
        <f t="shared" si="335"/>
        <v>0.31633992463056282</v>
      </c>
      <c r="X236" s="66">
        <f t="shared" si="336"/>
        <v>0.66590311678558012</v>
      </c>
      <c r="Y236" s="66">
        <f t="shared" si="337"/>
        <v>0.33409688321441994</v>
      </c>
      <c r="Z236" s="66"/>
      <c r="AA236" s="66">
        <f t="shared" si="338"/>
        <v>1.4976115041557274</v>
      </c>
      <c r="AB236" s="66">
        <f t="shared" si="339"/>
        <v>0.82550582421602425</v>
      </c>
      <c r="AC236" s="66">
        <f t="shared" si="340"/>
        <v>-4.4150181154755302E-2</v>
      </c>
      <c r="AD236" s="66">
        <f t="shared" si="341"/>
        <v>-0.28870018824125093</v>
      </c>
      <c r="AE236" s="67">
        <f t="shared" si="342"/>
        <v>0.95681025181387669</v>
      </c>
      <c r="AF236" s="67">
        <f t="shared" si="343"/>
        <v>0.74923680173592411</v>
      </c>
      <c r="AG236" s="90">
        <f t="shared" si="330"/>
        <v>2994.6305388153883</v>
      </c>
      <c r="AH236" s="90">
        <f t="shared" si="331"/>
        <v>846.71465429069553</v>
      </c>
      <c r="AI236" s="66">
        <f t="shared" si="344"/>
        <v>0.77957860808493284</v>
      </c>
      <c r="AJ236" s="66">
        <f t="shared" si="345"/>
        <v>5.1213582070757342</v>
      </c>
    </row>
    <row r="237" spans="19:36" x14ac:dyDescent="0.25">
      <c r="S237" s="61">
        <v>0.7</v>
      </c>
      <c r="T237" s="61">
        <f t="shared" si="332"/>
        <v>0.69377382465057169</v>
      </c>
      <c r="U237" s="61">
        <f t="shared" si="333"/>
        <v>0.30622617534942825</v>
      </c>
      <c r="V237" s="61">
        <f t="shared" si="334"/>
        <v>0.69377382465057169</v>
      </c>
      <c r="W237" s="61">
        <f t="shared" si="335"/>
        <v>0.30622617534942825</v>
      </c>
      <c r="X237" s="61">
        <f t="shared" si="336"/>
        <v>0.67631578947368409</v>
      </c>
      <c r="Y237" s="61">
        <f t="shared" si="337"/>
        <v>0.32368421052631585</v>
      </c>
      <c r="Z237" s="61"/>
      <c r="AA237" s="61">
        <f t="shared" si="338"/>
        <v>1.4976115041557274</v>
      </c>
      <c r="AB237" s="61">
        <f t="shared" si="339"/>
        <v>0.82550582421602425</v>
      </c>
      <c r="AC237" s="61">
        <f t="shared" si="340"/>
        <v>-4.1130438620666121E-2</v>
      </c>
      <c r="AD237" s="61">
        <f t="shared" si="341"/>
        <v>-0.29558102796607227</v>
      </c>
      <c r="AE237" s="65">
        <f t="shared" si="342"/>
        <v>0.95970393932503695</v>
      </c>
      <c r="AF237" s="65">
        <f t="shared" si="343"/>
        <v>0.74409911944214213</v>
      </c>
      <c r="AG237" s="64">
        <f t="shared" si="330"/>
        <v>3047.2189184014765</v>
      </c>
      <c r="AH237" s="64">
        <f t="shared" si="331"/>
        <v>813.78246273305888</v>
      </c>
      <c r="AI237" s="61">
        <f t="shared" si="344"/>
        <v>0.78923020677761757</v>
      </c>
      <c r="AJ237" s="61">
        <f t="shared" si="345"/>
        <v>5.1475642299189808</v>
      </c>
    </row>
    <row r="238" spans="19:36" x14ac:dyDescent="0.25">
      <c r="S238" s="50">
        <v>0.71</v>
      </c>
      <c r="T238" s="66">
        <f t="shared" si="332"/>
        <v>0.70389357285090881</v>
      </c>
      <c r="U238" s="66">
        <f t="shared" si="333"/>
        <v>0.2961064271490913</v>
      </c>
      <c r="V238" s="66">
        <f t="shared" si="334"/>
        <v>0.70389357285090881</v>
      </c>
      <c r="W238" s="66">
        <f t="shared" si="335"/>
        <v>0.2961064271490913</v>
      </c>
      <c r="X238" s="66">
        <f t="shared" si="336"/>
        <v>0.68675197591268333</v>
      </c>
      <c r="Y238" s="66">
        <f t="shared" si="337"/>
        <v>0.31324802408731656</v>
      </c>
      <c r="Z238" s="66"/>
      <c r="AA238" s="66">
        <f t="shared" si="338"/>
        <v>1.4976115041557274</v>
      </c>
      <c r="AB238" s="66">
        <f t="shared" si="339"/>
        <v>0.82550582421602425</v>
      </c>
      <c r="AC238" s="66">
        <f t="shared" si="340"/>
        <v>-3.8232578282445084E-2</v>
      </c>
      <c r="AD238" s="66">
        <f t="shared" si="341"/>
        <v>-0.30250620505417414</v>
      </c>
      <c r="AE238" s="67">
        <f t="shared" si="342"/>
        <v>0.96248906080475161</v>
      </c>
      <c r="AF238" s="67">
        <f t="shared" si="343"/>
        <v>0.73896390293366776</v>
      </c>
      <c r="AG238" s="90">
        <f t="shared" si="330"/>
        <v>3099.7201708447415</v>
      </c>
      <c r="AH238" s="90">
        <f t="shared" si="331"/>
        <v>781.22746569390836</v>
      </c>
      <c r="AI238" s="66">
        <f t="shared" si="344"/>
        <v>0.79870187931969328</v>
      </c>
      <c r="AJ238" s="66">
        <f t="shared" si="345"/>
        <v>5.1741569763864472</v>
      </c>
    </row>
    <row r="239" spans="19:36" x14ac:dyDescent="0.25">
      <c r="S239" s="50">
        <v>0.72</v>
      </c>
      <c r="T239" s="66">
        <f t="shared" si="332"/>
        <v>0.7140193253093744</v>
      </c>
      <c r="U239" s="66">
        <f t="shared" si="333"/>
        <v>0.28598067469062555</v>
      </c>
      <c r="V239" s="66">
        <f t="shared" si="334"/>
        <v>0.7140193253093744</v>
      </c>
      <c r="W239" s="66">
        <f t="shared" si="335"/>
        <v>0.28598067469062555</v>
      </c>
      <c r="X239" s="66">
        <f t="shared" si="336"/>
        <v>0.69721175584024109</v>
      </c>
      <c r="Y239" s="66">
        <f t="shared" si="337"/>
        <v>0.30278824415975891</v>
      </c>
      <c r="Z239" s="66"/>
      <c r="AA239" s="66">
        <f t="shared" si="338"/>
        <v>1.4976115041557274</v>
      </c>
      <c r="AB239" s="66">
        <f t="shared" si="339"/>
        <v>0.82550582421602425</v>
      </c>
      <c r="AC239" s="66">
        <f t="shared" si="340"/>
        <v>-3.5454829244347716E-2</v>
      </c>
      <c r="AD239" s="66">
        <f t="shared" si="341"/>
        <v>-0.30947472050552172</v>
      </c>
      <c r="AE239" s="67">
        <f t="shared" si="342"/>
        <v>0.96516633053783452</v>
      </c>
      <c r="AF239" s="67">
        <f t="shared" si="343"/>
        <v>0.73383232207421001</v>
      </c>
      <c r="AG239" s="90">
        <f t="shared" si="330"/>
        <v>3152.1218554115339</v>
      </c>
      <c r="AH239" s="90">
        <f t="shared" si="331"/>
        <v>749.05058762756721</v>
      </c>
      <c r="AI239" s="66">
        <f t="shared" si="344"/>
        <v>0.80799346899824809</v>
      </c>
      <c r="AJ239" s="66">
        <f t="shared" si="345"/>
        <v>5.2011210927443043</v>
      </c>
    </row>
    <row r="240" spans="19:36" x14ac:dyDescent="0.25">
      <c r="S240" s="50">
        <v>0.73</v>
      </c>
      <c r="T240" s="66">
        <f t="shared" si="332"/>
        <v>0.72415108737123224</v>
      </c>
      <c r="U240" s="66">
        <f t="shared" si="333"/>
        <v>0.27584891262876765</v>
      </c>
      <c r="V240" s="66">
        <f t="shared" si="334"/>
        <v>0.72415108737123224</v>
      </c>
      <c r="W240" s="66">
        <f t="shared" si="335"/>
        <v>0.27584891262876765</v>
      </c>
      <c r="X240" s="66">
        <f t="shared" si="336"/>
        <v>0.70769520935496044</v>
      </c>
      <c r="Y240" s="66">
        <f t="shared" si="337"/>
        <v>0.29230479064503967</v>
      </c>
      <c r="Z240" s="66"/>
      <c r="AA240" s="66">
        <f t="shared" si="338"/>
        <v>1.4976115041557274</v>
      </c>
      <c r="AB240" s="66">
        <f t="shared" si="339"/>
        <v>0.82550582421602425</v>
      </c>
      <c r="AC240" s="66">
        <f t="shared" si="340"/>
        <v>-3.2795446655356719E-2</v>
      </c>
      <c r="AD240" s="66">
        <f t="shared" si="341"/>
        <v>-0.3164855908639897</v>
      </c>
      <c r="AE240" s="67">
        <f t="shared" si="342"/>
        <v>0.96773649308075604</v>
      </c>
      <c r="AF240" s="67">
        <f t="shared" si="343"/>
        <v>0.72870551150096341</v>
      </c>
      <c r="AG240" s="90">
        <f t="shared" si="330"/>
        <v>3204.4117612034788</v>
      </c>
      <c r="AH240" s="90">
        <f t="shared" si="331"/>
        <v>717.25254772629171</v>
      </c>
      <c r="AI240" s="66">
        <f t="shared" si="344"/>
        <v>0.81710506274260097</v>
      </c>
      <c r="AJ240" s="66">
        <f t="shared" si="345"/>
        <v>5.2284412580202124</v>
      </c>
    </row>
    <row r="241" spans="19:36" x14ac:dyDescent="0.25">
      <c r="S241" s="50">
        <v>0.74</v>
      </c>
      <c r="T241" s="66">
        <f t="shared" si="332"/>
        <v>0.73428886438809249</v>
      </c>
      <c r="U241" s="66">
        <f t="shared" si="333"/>
        <v>0.2657111356119074</v>
      </c>
      <c r="V241" s="66">
        <f t="shared" si="334"/>
        <v>0.73428886438809249</v>
      </c>
      <c r="W241" s="66">
        <f t="shared" si="335"/>
        <v>0.2657111356119074</v>
      </c>
      <c r="X241" s="66">
        <f t="shared" si="336"/>
        <v>0.7182024169184289</v>
      </c>
      <c r="Y241" s="66">
        <f t="shared" si="337"/>
        <v>0.28179758308157099</v>
      </c>
      <c r="Z241" s="66"/>
      <c r="AA241" s="66">
        <f t="shared" si="338"/>
        <v>1.4976115041557274</v>
      </c>
      <c r="AB241" s="66">
        <f t="shared" si="339"/>
        <v>0.82550582421602425</v>
      </c>
      <c r="AC241" s="66">
        <f t="shared" si="340"/>
        <v>-3.0252711242886338E-2</v>
      </c>
      <c r="AD241" s="66">
        <f t="shared" si="341"/>
        <v>-0.32353784792570756</v>
      </c>
      <c r="AE241" s="67">
        <f t="shared" si="342"/>
        <v>0.97020032203672957</v>
      </c>
      <c r="AF241" s="67">
        <f t="shared" si="343"/>
        <v>0.72358457122902575</v>
      </c>
      <c r="AG241" s="90">
        <f t="shared" si="330"/>
        <v>3256.5779099114657</v>
      </c>
      <c r="AH241" s="90">
        <f t="shared" si="331"/>
        <v>685.83386691405497</v>
      </c>
      <c r="AI241" s="66">
        <f t="shared" si="344"/>
        <v>0.82603697793681585</v>
      </c>
      <c r="AJ241" s="66">
        <f t="shared" si="345"/>
        <v>5.2561021969992527</v>
      </c>
    </row>
    <row r="242" spans="19:36" x14ac:dyDescent="0.25">
      <c r="S242" s="50">
        <v>0.75</v>
      </c>
      <c r="T242" s="66">
        <f t="shared" si="332"/>
        <v>0.74443266171792155</v>
      </c>
      <c r="U242" s="66">
        <f t="shared" si="333"/>
        <v>0.2555673382820785</v>
      </c>
      <c r="V242" s="66">
        <f t="shared" si="334"/>
        <v>0.74443266171792155</v>
      </c>
      <c r="W242" s="66">
        <f t="shared" si="335"/>
        <v>0.2555673382820785</v>
      </c>
      <c r="X242" s="66">
        <f t="shared" si="336"/>
        <v>0.72873345935727796</v>
      </c>
      <c r="Y242" s="66">
        <f t="shared" si="337"/>
        <v>0.27126654064272215</v>
      </c>
      <c r="Z242" s="66"/>
      <c r="AA242" s="66">
        <f t="shared" si="338"/>
        <v>1.4976115041557274</v>
      </c>
      <c r="AB242" s="66">
        <f t="shared" si="339"/>
        <v>0.82550582421602425</v>
      </c>
      <c r="AC242" s="66">
        <f t="shared" si="340"/>
        <v>-2.7824928856096331E-2</v>
      </c>
      <c r="AD242" s="66">
        <f t="shared" si="341"/>
        <v>-0.33063053845351947</v>
      </c>
      <c r="AE242" s="67">
        <f t="shared" si="342"/>
        <v>0.97255861884761685</v>
      </c>
      <c r="AF242" s="67">
        <f t="shared" si="343"/>
        <v>0.71847056725721314</v>
      </c>
      <c r="AG242" s="90">
        <f t="shared" si="330"/>
        <v>3308.6085582934843</v>
      </c>
      <c r="AH242" s="90">
        <f t="shared" si="331"/>
        <v>654.79487470940217</v>
      </c>
      <c r="AI242" s="66">
        <f t="shared" si="344"/>
        <v>0.83478974932075123</v>
      </c>
      <c r="AJ242" s="66">
        <f t="shared" si="345"/>
        <v>5.2840886926771216</v>
      </c>
    </row>
    <row r="243" spans="19:36" x14ac:dyDescent="0.25">
      <c r="S243" s="50">
        <v>0.76</v>
      </c>
      <c r="T243" s="66">
        <f t="shared" si="332"/>
        <v>0.75458248472505096</v>
      </c>
      <c r="U243" s="66">
        <f t="shared" si="333"/>
        <v>0.24541751527494912</v>
      </c>
      <c r="V243" s="66">
        <f t="shared" si="334"/>
        <v>0.75458248472505096</v>
      </c>
      <c r="W243" s="66">
        <f t="shared" si="335"/>
        <v>0.24541751527494912</v>
      </c>
      <c r="X243" s="66">
        <f t="shared" si="336"/>
        <v>0.73928841786525357</v>
      </c>
      <c r="Y243" s="66">
        <f t="shared" si="337"/>
        <v>0.26071158213474638</v>
      </c>
      <c r="Z243" s="66"/>
      <c r="AA243" s="66">
        <f t="shared" si="338"/>
        <v>1.4976115041557274</v>
      </c>
      <c r="AB243" s="66">
        <f t="shared" si="339"/>
        <v>0.82550582421602425</v>
      </c>
      <c r="AC243" s="66">
        <f t="shared" si="340"/>
        <v>-2.5510430018568314E-2</v>
      </c>
      <c r="AD243" s="66">
        <f t="shared" si="341"/>
        <v>-0.33776272389740275</v>
      </c>
      <c r="AE243" s="67">
        <f t="shared" si="342"/>
        <v>0.9748122116032506</v>
      </c>
      <c r="AF243" s="67">
        <f t="shared" si="343"/>
        <v>0.71336453217460261</v>
      </c>
      <c r="AG243" s="90">
        <f t="shared" si="330"/>
        <v>3360.4922003837141</v>
      </c>
      <c r="AH243" s="90">
        <f t="shared" si="331"/>
        <v>624.13571595643145</v>
      </c>
      <c r="AI243" s="66">
        <f t="shared" si="344"/>
        <v>0.84336411603277228</v>
      </c>
      <c r="AJ243" s="66">
        <f t="shared" si="345"/>
        <v>5.3123855981792074</v>
      </c>
    </row>
    <row r="244" spans="19:36" x14ac:dyDescent="0.25">
      <c r="S244" s="50">
        <v>0.77</v>
      </c>
      <c r="T244" s="66">
        <f t="shared" si="332"/>
        <v>0.7647383387801876</v>
      </c>
      <c r="U244" s="66">
        <f t="shared" si="333"/>
        <v>0.23526166121981246</v>
      </c>
      <c r="V244" s="66">
        <f t="shared" si="334"/>
        <v>0.7647383387801876</v>
      </c>
      <c r="W244" s="66">
        <f t="shared" si="335"/>
        <v>0.23526166121981246</v>
      </c>
      <c r="X244" s="66">
        <f t="shared" si="336"/>
        <v>0.74986737400530501</v>
      </c>
      <c r="Y244" s="66">
        <f t="shared" si="337"/>
        <v>0.25013262599469499</v>
      </c>
      <c r="Z244" s="66"/>
      <c r="AA244" s="66">
        <f t="shared" si="338"/>
        <v>1.4976115041557274</v>
      </c>
      <c r="AB244" s="66">
        <f t="shared" si="339"/>
        <v>0.82550582421602425</v>
      </c>
      <c r="AC244" s="66">
        <f t="shared" si="340"/>
        <v>-2.3307569490202767E-2</v>
      </c>
      <c r="AD244" s="66">
        <f t="shared" si="341"/>
        <v>-0.34493348012076602</v>
      </c>
      <c r="AE244" s="67">
        <f t="shared" si="342"/>
        <v>0.9769619538686326</v>
      </c>
      <c r="AF244" s="67">
        <f t="shared" si="343"/>
        <v>0.70826746576711852</v>
      </c>
      <c r="AG244" s="90">
        <f t="shared" si="330"/>
        <v>3412.2175694399934</v>
      </c>
      <c r="AH244" s="90">
        <f t="shared" si="331"/>
        <v>593.85635742314321</v>
      </c>
      <c r="AI244" s="66">
        <f t="shared" si="344"/>
        <v>0.85176100884185413</v>
      </c>
      <c r="AJ244" s="66">
        <f t="shared" si="345"/>
        <v>5.3409778481540515</v>
      </c>
    </row>
    <row r="245" spans="19:36" x14ac:dyDescent="0.25">
      <c r="S245" s="50">
        <v>0.78</v>
      </c>
      <c r="T245" s="66">
        <f t="shared" si="332"/>
        <v>0.7749002292604229</v>
      </c>
      <c r="U245" s="66">
        <f t="shared" si="333"/>
        <v>0.22509977073957715</v>
      </c>
      <c r="V245" s="66">
        <f t="shared" si="334"/>
        <v>0.7749002292604229</v>
      </c>
      <c r="W245" s="66">
        <f t="shared" si="335"/>
        <v>0.22509977073957715</v>
      </c>
      <c r="X245" s="66">
        <f t="shared" si="336"/>
        <v>0.76047040971168434</v>
      </c>
      <c r="Y245" s="66">
        <f t="shared" si="337"/>
        <v>0.23952959028831561</v>
      </c>
      <c r="Z245" s="66"/>
      <c r="AA245" s="66">
        <f t="shared" si="338"/>
        <v>1.4976115041557274</v>
      </c>
      <c r="AB245" s="66">
        <f t="shared" si="339"/>
        <v>0.82550582421602425</v>
      </c>
      <c r="AC245" s="66">
        <f t="shared" si="340"/>
        <v>-2.1214725838016979E-2</v>
      </c>
      <c r="AD245" s="66">
        <f t="shared" si="341"/>
        <v>-0.35214189713239941</v>
      </c>
      <c r="AE245" s="67">
        <f t="shared" si="342"/>
        <v>0.97900872352958979</v>
      </c>
      <c r="AF245" s="67">
        <f t="shared" si="343"/>
        <v>0.70318033562362503</v>
      </c>
      <c r="AG245" s="90">
        <f t="shared" si="330"/>
        <v>3463.7736396374071</v>
      </c>
      <c r="AH245" s="90">
        <f t="shared" si="331"/>
        <v>563.95659426671455</v>
      </c>
      <c r="AI245" s="66">
        <f t="shared" si="344"/>
        <v>0.85998153761155316</v>
      </c>
      <c r="AJ245" s="66">
        <f t="shared" si="345"/>
        <v>5.3698504696509026</v>
      </c>
    </row>
    <row r="246" spans="19:36" x14ac:dyDescent="0.25">
      <c r="S246" s="50">
        <v>0.79</v>
      </c>
      <c r="T246" s="66">
        <f t="shared" si="332"/>
        <v>0.78506816154924186</v>
      </c>
      <c r="U246" s="66">
        <f t="shared" si="333"/>
        <v>0.21493183845075803</v>
      </c>
      <c r="V246" s="66">
        <f t="shared" si="334"/>
        <v>0.78506816154924186</v>
      </c>
      <c r="W246" s="66">
        <f t="shared" si="335"/>
        <v>0.21493183845075803</v>
      </c>
      <c r="X246" s="66">
        <f t="shared" si="336"/>
        <v>0.77109760729206234</v>
      </c>
      <c r="Y246" s="66">
        <f t="shared" si="337"/>
        <v>0.22890239270793766</v>
      </c>
      <c r="Z246" s="66"/>
      <c r="AA246" s="66">
        <f t="shared" si="338"/>
        <v>1.4976115041557274</v>
      </c>
      <c r="AB246" s="66">
        <f t="shared" si="339"/>
        <v>0.82550582421602425</v>
      </c>
      <c r="AC246" s="66">
        <f t="shared" si="340"/>
        <v>-1.9230301015735141E-2</v>
      </c>
      <c r="AD246" s="66">
        <f t="shared" si="341"/>
        <v>-0.359387078824012</v>
      </c>
      <c r="AE246" s="67">
        <f t="shared" si="342"/>
        <v>0.98095342165723498</v>
      </c>
      <c r="AF246" s="67">
        <f t="shared" si="343"/>
        <v>0.69810407774090255</v>
      </c>
      <c r="AG246" s="90">
        <f t="shared" si="330"/>
        <v>3515.1496275150989</v>
      </c>
      <c r="AH246" s="90">
        <f t="shared" si="331"/>
        <v>534.43605636534949</v>
      </c>
      <c r="AI246" s="66">
        <f t="shared" si="344"/>
        <v>0.86802697903326376</v>
      </c>
      <c r="AJ246" s="66">
        <f t="shared" si="345"/>
        <v>5.3989885924903884</v>
      </c>
    </row>
    <row r="247" spans="19:36" x14ac:dyDescent="0.25">
      <c r="S247" s="61">
        <v>0.8</v>
      </c>
      <c r="T247" s="61">
        <f t="shared" si="332"/>
        <v>0.79524214103653368</v>
      </c>
      <c r="U247" s="61">
        <f t="shared" si="333"/>
        <v>0.20475785896346643</v>
      </c>
      <c r="V247" s="61">
        <f t="shared" si="334"/>
        <v>0.79524214103653368</v>
      </c>
      <c r="W247" s="61">
        <f t="shared" si="335"/>
        <v>0.20475785896346643</v>
      </c>
      <c r="X247" s="61">
        <f t="shared" si="336"/>
        <v>0.78174904942965784</v>
      </c>
      <c r="Y247" s="61">
        <f t="shared" si="337"/>
        <v>0.21825095057034216</v>
      </c>
      <c r="Z247" s="61"/>
      <c r="AA247" s="61">
        <f t="shared" si="338"/>
        <v>1.4976115041557274</v>
      </c>
      <c r="AB247" s="61">
        <f t="shared" si="339"/>
        <v>0.82550582421602425</v>
      </c>
      <c r="AC247" s="61">
        <f t="shared" si="340"/>
        <v>-1.7352719951865506E-2</v>
      </c>
      <c r="AD247" s="61">
        <f t="shared" si="341"/>
        <v>-0.36666814271318976</v>
      </c>
      <c r="AE247" s="65">
        <f t="shared" si="342"/>
        <v>0.98279697139172217</v>
      </c>
      <c r="AF247" s="65">
        <f t="shared" si="343"/>
        <v>0.69303959712699881</v>
      </c>
      <c r="AG247" s="64">
        <f t="shared" si="330"/>
        <v>3566.3349931840521</v>
      </c>
      <c r="AH247" s="64">
        <f t="shared" si="331"/>
        <v>505.2942145166175</v>
      </c>
      <c r="AI247" s="61">
        <f t="shared" si="344"/>
        <v>0.8758987646613412</v>
      </c>
      <c r="AJ247" s="61">
        <f t="shared" si="345"/>
        <v>5.4283774591384999</v>
      </c>
    </row>
    <row r="248" spans="19:36" x14ac:dyDescent="0.25">
      <c r="S248" s="50">
        <v>0.81</v>
      </c>
      <c r="T248" s="66">
        <f t="shared" si="332"/>
        <v>0.80542217311859943</v>
      </c>
      <c r="U248" s="66">
        <f t="shared" si="333"/>
        <v>0.19457782688140055</v>
      </c>
      <c r="V248" s="66">
        <f t="shared" si="334"/>
        <v>0.80542217311859943</v>
      </c>
      <c r="W248" s="66">
        <f t="shared" si="335"/>
        <v>0.19457782688140055</v>
      </c>
      <c r="X248" s="66">
        <f t="shared" si="336"/>
        <v>0.79242481918538266</v>
      </c>
      <c r="Y248" s="66">
        <f t="shared" si="337"/>
        <v>0.2075751808146174</v>
      </c>
      <c r="Z248" s="66"/>
      <c r="AA248" s="66">
        <f t="shared" si="338"/>
        <v>1.4976115041557274</v>
      </c>
      <c r="AB248" s="66">
        <f t="shared" si="339"/>
        <v>0.82550582421602425</v>
      </c>
      <c r="AC248" s="66">
        <f t="shared" si="340"/>
        <v>-1.5580430146163893E-2</v>
      </c>
      <c r="AD248" s="66">
        <f t="shared" si="341"/>
        <v>-0.37398421969164669</v>
      </c>
      <c r="AE248" s="67">
        <f t="shared" si="342"/>
        <v>0.98454031684555965</v>
      </c>
      <c r="AF248" s="67">
        <f t="shared" si="343"/>
        <v>0.68798776840244791</v>
      </c>
      <c r="AG248" s="90">
        <f t="shared" si="330"/>
        <v>3617.3194413029323</v>
      </c>
      <c r="AH248" s="90">
        <f t="shared" si="331"/>
        <v>476.53038650234419</v>
      </c>
      <c r="AI248" s="66">
        <f t="shared" si="344"/>
        <v>0.88359846927804542</v>
      </c>
      <c r="AJ248" s="66">
        <f t="shared" si="345"/>
        <v>5.4580024340934381</v>
      </c>
    </row>
    <row r="249" spans="19:36" x14ac:dyDescent="0.25">
      <c r="S249" s="50">
        <v>0.82</v>
      </c>
      <c r="T249" s="66">
        <f t="shared" si="332"/>
        <v>0.81560826319816371</v>
      </c>
      <c r="U249" s="66">
        <f t="shared" si="333"/>
        <v>0.18439173680183635</v>
      </c>
      <c r="V249" s="66">
        <f t="shared" si="334"/>
        <v>0.81560826319816371</v>
      </c>
      <c r="W249" s="66">
        <f t="shared" si="335"/>
        <v>0.18439173680183635</v>
      </c>
      <c r="X249" s="66">
        <f t="shared" si="336"/>
        <v>0.80312499999999998</v>
      </c>
      <c r="Y249" s="66">
        <f t="shared" si="337"/>
        <v>0.19687500000000008</v>
      </c>
      <c r="Z249" s="66"/>
      <c r="AA249" s="66">
        <f t="shared" si="338"/>
        <v>1.4976115041557274</v>
      </c>
      <c r="AB249" s="66">
        <f t="shared" si="339"/>
        <v>0.82550582421602425</v>
      </c>
      <c r="AC249" s="66">
        <f t="shared" si="340"/>
        <v>-1.3911901274180308E-2</v>
      </c>
      <c r="AD249" s="66">
        <f t="shared" si="341"/>
        <v>-0.38133445377864428</v>
      </c>
      <c r="AE249" s="67">
        <f t="shared" si="342"/>
        <v>0.98618442202689938</v>
      </c>
      <c r="AF249" s="67">
        <f t="shared" si="343"/>
        <v>0.68294943639888117</v>
      </c>
      <c r="AG249" s="90">
        <f t="shared" si="330"/>
        <v>3668.092921829767</v>
      </c>
      <c r="AH249" s="90">
        <f t="shared" si="331"/>
        <v>448.14374302028773</v>
      </c>
      <c r="AI249" s="66">
        <f t="shared" si="344"/>
        <v>0.89112779961192712</v>
      </c>
      <c r="AJ249" s="66">
        <f t="shared" si="345"/>
        <v>5.4878490127959987</v>
      </c>
    </row>
    <row r="250" spans="19:36" x14ac:dyDescent="0.25">
      <c r="S250" s="50">
        <v>0.83</v>
      </c>
      <c r="T250" s="66">
        <f t="shared" si="332"/>
        <v>0.82580041668438287</v>
      </c>
      <c r="U250" s="66">
        <f t="shared" si="333"/>
        <v>0.17419958331561725</v>
      </c>
      <c r="V250" s="66">
        <f t="shared" si="334"/>
        <v>0.82580041668438287</v>
      </c>
      <c r="W250" s="66">
        <f t="shared" si="335"/>
        <v>0.17419958331561725</v>
      </c>
      <c r="X250" s="66">
        <f t="shared" si="336"/>
        <v>0.81384967569629907</v>
      </c>
      <c r="Y250" s="66">
        <f t="shared" si="337"/>
        <v>0.18615032430370093</v>
      </c>
      <c r="Z250" s="66"/>
      <c r="AA250" s="66">
        <f t="shared" si="338"/>
        <v>1.4976115041557274</v>
      </c>
      <c r="AB250" s="66">
        <f t="shared" si="339"/>
        <v>0.82550582421602425</v>
      </c>
      <c r="AC250" s="66">
        <f t="shared" si="340"/>
        <v>-1.2345624799810065E-2</v>
      </c>
      <c r="AD250" s="66">
        <f t="shared" si="341"/>
        <v>-0.38871800187947353</v>
      </c>
      <c r="AE250" s="67">
        <f t="shared" si="342"/>
        <v>0.98773026978297152</v>
      </c>
      <c r="AF250" s="67">
        <f t="shared" si="343"/>
        <v>0.67792541675457552</v>
      </c>
      <c r="AG250" s="90">
        <f t="shared" si="330"/>
        <v>3718.6456305564247</v>
      </c>
      <c r="AH250" s="90">
        <f t="shared" si="331"/>
        <v>420.13331348298044</v>
      </c>
      <c r="AI250" s="66">
        <f t="shared" si="344"/>
        <v>0.89848858342916593</v>
      </c>
      <c r="AJ250" s="66">
        <f t="shared" si="345"/>
        <v>5.5179028300732798</v>
      </c>
    </row>
    <row r="251" spans="19:36" x14ac:dyDescent="0.25">
      <c r="S251" s="50">
        <v>0.84</v>
      </c>
      <c r="T251" s="66">
        <f t="shared" si="332"/>
        <v>0.83599863899285465</v>
      </c>
      <c r="U251" s="66">
        <f t="shared" si="333"/>
        <v>0.16400136100714532</v>
      </c>
      <c r="V251" s="66">
        <f t="shared" si="334"/>
        <v>0.83599863899285465</v>
      </c>
      <c r="W251" s="66">
        <f t="shared" si="335"/>
        <v>0.16400136100714532</v>
      </c>
      <c r="X251" s="66">
        <f t="shared" si="336"/>
        <v>0.82459893048128341</v>
      </c>
      <c r="Y251" s="66">
        <f t="shared" si="337"/>
        <v>0.17540106951871662</v>
      </c>
      <c r="Z251" s="66"/>
      <c r="AA251" s="66">
        <f t="shared" si="338"/>
        <v>1.4976115041557274</v>
      </c>
      <c r="AB251" s="66">
        <f t="shared" si="339"/>
        <v>0.82550582421602425</v>
      </c>
      <c r="AC251" s="66">
        <f t="shared" si="340"/>
        <v>-1.0880113595579624E-2</v>
      </c>
      <c r="AD251" s="66">
        <f t="shared" si="341"/>
        <v>-0.39613403354886156</v>
      </c>
      <c r="AE251" s="67">
        <f t="shared" si="342"/>
        <v>0.9891788607639882</v>
      </c>
      <c r="AF251" s="67">
        <f t="shared" si="343"/>
        <v>0.67291649650653229</v>
      </c>
      <c r="AG251" s="90">
        <f t="shared" si="330"/>
        <v>3768.9680094335426</v>
      </c>
      <c r="AH251" s="90">
        <f t="shared" si="331"/>
        <v>392.49799168428649</v>
      </c>
      <c r="AI251" s="66">
        <f t="shared" si="344"/>
        <v>0.90568275901356488</v>
      </c>
      <c r="AJ251" s="66">
        <f t="shared" si="345"/>
        <v>5.5481496681266531</v>
      </c>
    </row>
    <row r="252" spans="19:36" x14ac:dyDescent="0.25">
      <c r="S252" s="50">
        <v>0.85</v>
      </c>
      <c r="T252" s="66">
        <f t="shared" si="332"/>
        <v>0.84620293554562864</v>
      </c>
      <c r="U252" s="66">
        <f t="shared" si="333"/>
        <v>0.15379706445437147</v>
      </c>
      <c r="V252" s="66">
        <f t="shared" si="334"/>
        <v>0.84620293554562864</v>
      </c>
      <c r="W252" s="66">
        <f t="shared" si="335"/>
        <v>0.15379706445437147</v>
      </c>
      <c r="X252" s="66">
        <f t="shared" si="336"/>
        <v>0.8353728489483746</v>
      </c>
      <c r="Y252" s="66">
        <f t="shared" si="337"/>
        <v>0.16462715105162526</v>
      </c>
      <c r="Z252" s="66"/>
      <c r="AA252" s="66">
        <f t="shared" si="338"/>
        <v>1.4976115041557274</v>
      </c>
      <c r="AB252" s="66">
        <f t="shared" si="339"/>
        <v>0.82550582421602425</v>
      </c>
      <c r="AC252" s="66">
        <f t="shared" si="340"/>
        <v>-9.5139015705068553E-3</v>
      </c>
      <c r="AD252" s="66">
        <f t="shared" si="341"/>
        <v>-0.40358173075916692</v>
      </c>
      <c r="AE252" s="67">
        <f t="shared" si="342"/>
        <v>0.99053121240769959</v>
      </c>
      <c r="AF252" s="67">
        <f t="shared" si="343"/>
        <v>0.66792343467871051</v>
      </c>
      <c r="AG252" s="90">
        <f t="shared" si="330"/>
        <v>3819.0507466930926</v>
      </c>
      <c r="AH252" s="90">
        <f t="shared" si="331"/>
        <v>365.23654133434849</v>
      </c>
      <c r="AI252" s="66">
        <f t="shared" si="344"/>
        <v>0.9127123650473512</v>
      </c>
      <c r="AJ252" s="66">
        <f t="shared" si="345"/>
        <v>5.5785754640744685</v>
      </c>
    </row>
    <row r="253" spans="19:36" x14ac:dyDescent="0.25">
      <c r="S253" s="50">
        <v>0.86</v>
      </c>
      <c r="T253" s="66">
        <f t="shared" si="332"/>
        <v>0.85641331177121449</v>
      </c>
      <c r="U253" s="66">
        <f t="shared" si="333"/>
        <v>0.14358668822878543</v>
      </c>
      <c r="V253" s="66">
        <f t="shared" si="334"/>
        <v>0.85641331177121449</v>
      </c>
      <c r="W253" s="66">
        <f t="shared" si="335"/>
        <v>0.14358668822878543</v>
      </c>
      <c r="X253" s="66">
        <f t="shared" si="336"/>
        <v>0.84617151607963237</v>
      </c>
      <c r="Y253" s="66">
        <f t="shared" si="337"/>
        <v>0.15382848392036755</v>
      </c>
      <c r="Z253" s="66"/>
      <c r="AA253" s="66">
        <f t="shared" si="338"/>
        <v>1.4976115041557274</v>
      </c>
      <c r="AB253" s="66">
        <f t="shared" si="339"/>
        <v>0.82550582421602425</v>
      </c>
      <c r="AC253" s="66">
        <f t="shared" si="340"/>
        <v>-8.2455433054159782E-3</v>
      </c>
      <c r="AD253" s="66">
        <f t="shared" si="341"/>
        <v>-0.41106028767333475</v>
      </c>
      <c r="AE253" s="67">
        <f t="shared" si="342"/>
        <v>0.99178835794471931</v>
      </c>
      <c r="AF253" s="67">
        <f t="shared" si="343"/>
        <v>0.66294696286599297</v>
      </c>
      <c r="AG253" s="90">
        <f t="shared" si="330"/>
        <v>3868.8847767756138</v>
      </c>
      <c r="AH253" s="90">
        <f t="shared" si="331"/>
        <v>338.34760146369342</v>
      </c>
      <c r="AI253" s="66">
        <f t="shared" si="344"/>
        <v>0.91957953090166866</v>
      </c>
      <c r="AJ253" s="66">
        <f t="shared" si="345"/>
        <v>5.6091663170599082</v>
      </c>
    </row>
    <row r="254" spans="19:36" x14ac:dyDescent="0.25">
      <c r="S254" s="50">
        <v>0.87</v>
      </c>
      <c r="T254" s="66">
        <f t="shared" si="332"/>
        <v>0.86662977310459333</v>
      </c>
      <c r="U254" s="66">
        <f t="shared" si="333"/>
        <v>0.13337022689540676</v>
      </c>
      <c r="V254" s="66">
        <f t="shared" si="334"/>
        <v>0.86662977310459333</v>
      </c>
      <c r="W254" s="66">
        <f t="shared" si="335"/>
        <v>0.13337022689540676</v>
      </c>
      <c r="X254" s="66">
        <f t="shared" si="336"/>
        <v>0.85699501724798777</v>
      </c>
      <c r="Y254" s="66">
        <f t="shared" si="337"/>
        <v>0.14300498275201229</v>
      </c>
      <c r="Z254" s="66"/>
      <c r="AA254" s="66">
        <f t="shared" si="338"/>
        <v>1.4976115041557274</v>
      </c>
      <c r="AB254" s="66">
        <f t="shared" si="339"/>
        <v>0.82550582421602425</v>
      </c>
      <c r="AC254" s="66">
        <f t="shared" si="340"/>
        <v>-7.0736136954369089E-3</v>
      </c>
      <c r="AD254" s="66">
        <f t="shared" si="341"/>
        <v>-0.41856891042235972</v>
      </c>
      <c r="AE254" s="67">
        <f t="shared" si="342"/>
        <v>0.99295134542485353</v>
      </c>
      <c r="AF254" s="67">
        <f t="shared" si="343"/>
        <v>0.6579877858136397</v>
      </c>
      <c r="AG254" s="90">
        <f t="shared" si="330"/>
        <v>3918.4612800696177</v>
      </c>
      <c r="AH254" s="90">
        <f t="shared" si="331"/>
        <v>311.82969169746946</v>
      </c>
      <c r="AI254" s="66">
        <f t="shared" si="344"/>
        <v>0.92628646734264442</v>
      </c>
      <c r="AJ254" s="66">
        <f t="shared" si="345"/>
        <v>5.6399084949352671</v>
      </c>
    </row>
    <row r="255" spans="19:36" x14ac:dyDescent="0.25">
      <c r="S255" s="50">
        <v>0.88</v>
      </c>
      <c r="T255" s="66">
        <f t="shared" si="332"/>
        <v>0.87685232498722532</v>
      </c>
      <c r="U255" s="66">
        <f t="shared" si="333"/>
        <v>0.12314767501277467</v>
      </c>
      <c r="V255" s="66">
        <f t="shared" si="334"/>
        <v>0.87685232498722532</v>
      </c>
      <c r="W255" s="66">
        <f t="shared" si="335"/>
        <v>0.12314767501277467</v>
      </c>
      <c r="X255" s="66">
        <f t="shared" si="336"/>
        <v>0.8678434382194935</v>
      </c>
      <c r="Y255" s="66">
        <f t="shared" si="337"/>
        <v>0.13215656178050653</v>
      </c>
      <c r="Z255" s="66"/>
      <c r="AA255" s="66">
        <f t="shared" si="338"/>
        <v>1.4976115041557274</v>
      </c>
      <c r="AB255" s="66">
        <f t="shared" si="339"/>
        <v>0.82550582421602425</v>
      </c>
      <c r="AC255" s="66">
        <f t="shared" si="340"/>
        <v>-5.9967075996256933E-3</v>
      </c>
      <c r="AD255" s="66">
        <f t="shared" si="341"/>
        <v>-0.42610681688731711</v>
      </c>
      <c r="AE255" s="67">
        <f t="shared" si="342"/>
        <v>0.99402123676443976</v>
      </c>
      <c r="AF255" s="67">
        <f t="shared" si="343"/>
        <v>0.65304658199180055</v>
      </c>
      <c r="AG255" s="90">
        <f t="shared" si="330"/>
        <v>3967.7716824698655</v>
      </c>
      <c r="AH255" s="90">
        <f t="shared" si="331"/>
        <v>285.68121740077731</v>
      </c>
      <c r="AI255" s="66">
        <f t="shared" si="344"/>
        <v>0.9328354576561867</v>
      </c>
      <c r="AJ255" s="66">
        <f t="shared" si="345"/>
        <v>5.670788440532899</v>
      </c>
    </row>
    <row r="256" spans="19:36" x14ac:dyDescent="0.25">
      <c r="S256" s="50">
        <v>0.89</v>
      </c>
      <c r="T256" s="66">
        <f t="shared" si="332"/>
        <v>0.88708097286706145</v>
      </c>
      <c r="U256" s="66">
        <f t="shared" si="333"/>
        <v>0.11291902713293864</v>
      </c>
      <c r="V256" s="66">
        <f t="shared" si="334"/>
        <v>0.88708097286706145</v>
      </c>
      <c r="W256" s="66">
        <f t="shared" si="335"/>
        <v>0.11291902713293864</v>
      </c>
      <c r="X256" s="66">
        <f t="shared" si="336"/>
        <v>0.87871686515558967</v>
      </c>
      <c r="Y256" s="66">
        <f t="shared" si="337"/>
        <v>0.12128313484441028</v>
      </c>
      <c r="Z256" s="66"/>
      <c r="AA256" s="66">
        <f t="shared" si="338"/>
        <v>1.4976115041557274</v>
      </c>
      <c r="AB256" s="66">
        <f t="shared" si="339"/>
        <v>0.82550582421602425</v>
      </c>
      <c r="AC256" s="66">
        <f t="shared" si="340"/>
        <v>-5.013439497456508E-3</v>
      </c>
      <c r="AD256" s="66">
        <f t="shared" si="341"/>
        <v>-0.43367323648572575</v>
      </c>
      <c r="AE256" s="67">
        <f t="shared" si="342"/>
        <v>0.99499910681485826</v>
      </c>
      <c r="AF256" s="67">
        <f t="shared" si="343"/>
        <v>0.64812400416488158</v>
      </c>
      <c r="AG256" s="90">
        <f t="shared" si="330"/>
        <v>4016.8076547618521</v>
      </c>
      <c r="AH256" s="90">
        <f t="shared" si="331"/>
        <v>259.90047469627524</v>
      </c>
      <c r="AI256" s="66">
        <f t="shared" si="344"/>
        <v>0.93922884919219263</v>
      </c>
      <c r="AJ256" s="66">
        <f t="shared" si="345"/>
        <v>5.7017927775341759</v>
      </c>
    </row>
    <row r="257" spans="19:36" x14ac:dyDescent="0.25">
      <c r="S257" s="61">
        <v>0.9</v>
      </c>
      <c r="T257" s="61">
        <f t="shared" si="332"/>
        <v>0.89731572219855127</v>
      </c>
      <c r="U257" s="61">
        <f t="shared" si="333"/>
        <v>0.10268427780144865</v>
      </c>
      <c r="V257" s="61">
        <f t="shared" si="334"/>
        <v>0.89731572219855127</v>
      </c>
      <c r="W257" s="61">
        <f t="shared" si="335"/>
        <v>0.10268427780144865</v>
      </c>
      <c r="X257" s="61">
        <f t="shared" si="336"/>
        <v>0.88961538461538459</v>
      </c>
      <c r="Y257" s="61">
        <f t="shared" si="337"/>
        <v>0.11038461538461537</v>
      </c>
      <c r="Z257" s="61"/>
      <c r="AA257" s="61">
        <f t="shared" si="338"/>
        <v>1.4976115041557274</v>
      </c>
      <c r="AB257" s="61">
        <f t="shared" si="339"/>
        <v>0.82550582421602425</v>
      </c>
      <c r="AC257" s="61">
        <f t="shared" si="340"/>
        <v>-4.1224431521008076E-3</v>
      </c>
      <c r="AD257" s="61">
        <f t="shared" si="341"/>
        <v>-0.44126740996218988</v>
      </c>
      <c r="AE257" s="65">
        <f t="shared" si="342"/>
        <v>0.99588604245219192</v>
      </c>
      <c r="AF257" s="65">
        <f t="shared" si="343"/>
        <v>0.64322067995545906</v>
      </c>
      <c r="AG257" s="64">
        <f t="shared" si="330"/>
        <v>4065.5611118391039</v>
      </c>
      <c r="AH257" s="64">
        <f t="shared" si="331"/>
        <v>234.48565535525921</v>
      </c>
      <c r="AI257" s="61">
        <f t="shared" si="344"/>
        <v>0.94546904532662712</v>
      </c>
      <c r="AJ257" s="61">
        <f t="shared" si="345"/>
        <v>5.7329083159468519</v>
      </c>
    </row>
    <row r="258" spans="19:36" x14ac:dyDescent="0.25">
      <c r="S258" s="50">
        <v>0.91</v>
      </c>
      <c r="T258" s="66">
        <f t="shared" si="332"/>
        <v>0.90755657844265447</v>
      </c>
      <c r="U258" s="66">
        <f t="shared" si="333"/>
        <v>9.2443421557345584E-2</v>
      </c>
      <c r="V258" s="66">
        <f t="shared" si="334"/>
        <v>0.90755657844265447</v>
      </c>
      <c r="W258" s="66">
        <f t="shared" si="335"/>
        <v>9.2443421557345584E-2</v>
      </c>
      <c r="X258" s="66">
        <f t="shared" si="336"/>
        <v>0.90053908355795154</v>
      </c>
      <c r="Y258" s="66">
        <f t="shared" si="337"/>
        <v>9.9460916442048505E-2</v>
      </c>
      <c r="Z258" s="66"/>
      <c r="AA258" s="66">
        <f t="shared" si="338"/>
        <v>1.4976115041557274</v>
      </c>
      <c r="AB258" s="66">
        <f t="shared" si="339"/>
        <v>0.82550582421602425</v>
      </c>
      <c r="AC258" s="66">
        <f t="shared" si="340"/>
        <v>-3.322371280272747E-3</v>
      </c>
      <c r="AD258" s="66">
        <f t="shared" si="341"/>
        <v>-0.44888858918322855</v>
      </c>
      <c r="AE258" s="67">
        <f t="shared" si="342"/>
        <v>0.99668314168812333</v>
      </c>
      <c r="AF258" s="67">
        <f t="shared" si="343"/>
        <v>0.63833721240248642</v>
      </c>
      <c r="AG258" s="90">
        <f t="shared" si="330"/>
        <v>4114.024211760393</v>
      </c>
      <c r="AH258" s="90">
        <f t="shared" si="331"/>
        <v>209.43485156352577</v>
      </c>
      <c r="AI258" s="66">
        <f t="shared" si="344"/>
        <v>0.95155849783795343</v>
      </c>
      <c r="AJ258" s="66">
        <f t="shared" si="345"/>
        <v>5.7641220572020684</v>
      </c>
    </row>
    <row r="259" spans="19:36" x14ac:dyDescent="0.25">
      <c r="S259" s="50">
        <v>0.92</v>
      </c>
      <c r="T259" s="66">
        <f t="shared" si="332"/>
        <v>0.91780354706684852</v>
      </c>
      <c r="U259" s="66">
        <f t="shared" si="333"/>
        <v>8.2196452933151393E-2</v>
      </c>
      <c r="V259" s="66">
        <f t="shared" si="334"/>
        <v>0.91780354706684852</v>
      </c>
      <c r="W259" s="66">
        <f t="shared" si="335"/>
        <v>8.2196452933151393E-2</v>
      </c>
      <c r="X259" s="66">
        <f t="shared" si="336"/>
        <v>0.91148804934464145</v>
      </c>
      <c r="Y259" s="66">
        <f t="shared" si="337"/>
        <v>8.8511950655358482E-2</v>
      </c>
      <c r="Z259" s="66"/>
      <c r="AA259" s="66">
        <f t="shared" si="338"/>
        <v>1.4976115041557274</v>
      </c>
      <c r="AB259" s="66">
        <f t="shared" si="339"/>
        <v>0.82550582421602425</v>
      </c>
      <c r="AC259" s="66">
        <f t="shared" si="340"/>
        <v>-2.6118952285553929E-3</v>
      </c>
      <c r="AD259" s="66">
        <f t="shared" si="341"/>
        <v>-0.45653603693619227</v>
      </c>
      <c r="AE259" s="67">
        <f t="shared" si="342"/>
        <v>0.99739151280200178</v>
      </c>
      <c r="AF259" s="67">
        <f t="shared" si="343"/>
        <v>0.63347418051356497</v>
      </c>
      <c r="AG259" s="90">
        <f t="shared" si="330"/>
        <v>4162.189354653312</v>
      </c>
      <c r="AH259" s="90">
        <f t="shared" si="331"/>
        <v>184.74606056340721</v>
      </c>
      <c r="AI259" s="66">
        <f t="shared" si="344"/>
        <v>0.95749969969264048</v>
      </c>
      <c r="AJ259" s="66">
        <f t="shared" si="345"/>
        <v>5.7954211988814377</v>
      </c>
    </row>
    <row r="260" spans="19:36" x14ac:dyDescent="0.25">
      <c r="S260" s="50">
        <v>0.93</v>
      </c>
      <c r="T260" s="66">
        <f t="shared" si="332"/>
        <v>0.92805663354514056</v>
      </c>
      <c r="U260" s="66">
        <f t="shared" si="333"/>
        <v>7.1943366454859436E-2</v>
      </c>
      <c r="V260" s="66">
        <f t="shared" si="334"/>
        <v>0.92805663354514056</v>
      </c>
      <c r="W260" s="66">
        <f t="shared" si="335"/>
        <v>7.1943366454859436E-2</v>
      </c>
      <c r="X260" s="66">
        <f t="shared" si="336"/>
        <v>0.9224623697414126</v>
      </c>
      <c r="Y260" s="66">
        <f t="shared" si="337"/>
        <v>7.753763025858737E-2</v>
      </c>
      <c r="Z260" s="66"/>
      <c r="AA260" s="66">
        <f t="shared" si="338"/>
        <v>1.4976115041557274</v>
      </c>
      <c r="AB260" s="66">
        <f t="shared" si="339"/>
        <v>0.82550582421602425</v>
      </c>
      <c r="AC260" s="66">
        <f t="shared" si="340"/>
        <v>-1.9897046560112056E-3</v>
      </c>
      <c r="AD260" s="66">
        <f t="shared" si="341"/>
        <v>-0.46420902673217157</v>
      </c>
      <c r="AE260" s="67">
        <f t="shared" si="342"/>
        <v>0.99801227349410215</v>
      </c>
      <c r="AF260" s="67">
        <f t="shared" si="343"/>
        <v>0.62863213981106614</v>
      </c>
      <c r="AG260" s="90">
        <f t="shared" si="330"/>
        <v>4210.0491814710349</v>
      </c>
      <c r="AH260" s="90">
        <f t="shared" si="331"/>
        <v>160.41718917344019</v>
      </c>
      <c r="AI260" s="66">
        <f t="shared" si="344"/>
        <v>0.96329517823293875</v>
      </c>
      <c r="AJ260" s="66">
        <f t="shared" si="345"/>
        <v>5.8267931390852361</v>
      </c>
    </row>
    <row r="261" spans="19:36" x14ac:dyDescent="0.25">
      <c r="S261" s="50">
        <v>0.94</v>
      </c>
      <c r="T261" s="66">
        <f t="shared" si="332"/>
        <v>0.93831584335807527</v>
      </c>
      <c r="U261" s="66">
        <f t="shared" si="333"/>
        <v>6.1684156641924816E-2</v>
      </c>
      <c r="V261" s="66">
        <f t="shared" si="334"/>
        <v>0.93831584335807527</v>
      </c>
      <c r="W261" s="66">
        <f t="shared" si="335"/>
        <v>6.1684156641924816E-2</v>
      </c>
      <c r="X261" s="66">
        <f t="shared" si="336"/>
        <v>0.93346213292117464</v>
      </c>
      <c r="Y261" s="66">
        <f t="shared" si="337"/>
        <v>6.6537867078825419E-2</v>
      </c>
      <c r="Z261" s="66"/>
      <c r="AA261" s="66">
        <f t="shared" si="338"/>
        <v>1.4976115041557274</v>
      </c>
      <c r="AB261" s="66">
        <f t="shared" si="339"/>
        <v>0.82550582421602425</v>
      </c>
      <c r="AC261" s="66">
        <f t="shared" si="340"/>
        <v>-1.4545072229530075E-3</v>
      </c>
      <c r="AD261" s="66">
        <f t="shared" si="341"/>
        <v>-0.47190684261278215</v>
      </c>
      <c r="AE261" s="67">
        <f t="shared" si="342"/>
        <v>0.99854655006000714</v>
      </c>
      <c r="AF261" s="67">
        <f t="shared" si="343"/>
        <v>0.62381162287192715</v>
      </c>
      <c r="AG261" s="90">
        <f t="shared" si="330"/>
        <v>4257.5965726086943</v>
      </c>
      <c r="AH261" s="90">
        <f t="shared" si="331"/>
        <v>136.44605818719717</v>
      </c>
      <c r="AI261" s="66">
        <f t="shared" si="344"/>
        <v>0.96894748875877823</v>
      </c>
      <c r="AJ261" s="66">
        <f t="shared" si="345"/>
        <v>5.8582254804523437</v>
      </c>
    </row>
    <row r="262" spans="19:36" x14ac:dyDescent="0.25">
      <c r="S262" s="50">
        <v>0.95</v>
      </c>
      <c r="T262" s="66">
        <f t="shared" si="332"/>
        <v>0.94858118199274577</v>
      </c>
      <c r="U262" s="66">
        <f t="shared" si="333"/>
        <v>5.1418818007254154E-2</v>
      </c>
      <c r="V262" s="66">
        <f t="shared" si="334"/>
        <v>0.94858118199274577</v>
      </c>
      <c r="W262" s="66">
        <f t="shared" si="335"/>
        <v>5.1418818007254154E-2</v>
      </c>
      <c r="X262" s="66">
        <f t="shared" si="336"/>
        <v>0.94448742746615089</v>
      </c>
      <c r="Y262" s="66">
        <f t="shared" si="337"/>
        <v>5.551257253384919E-2</v>
      </c>
      <c r="Z262" s="66"/>
      <c r="AA262" s="66">
        <f t="shared" si="338"/>
        <v>1.4976115041557274</v>
      </c>
      <c r="AB262" s="66">
        <f t="shared" si="339"/>
        <v>0.82550582421602425</v>
      </c>
      <c r="AC262" s="66">
        <f t="shared" si="340"/>
        <v>-1.0050282857523192E-3</v>
      </c>
      <c r="AD262" s="66">
        <f t="shared" si="341"/>
        <v>-0.47962877896078082</v>
      </c>
      <c r="AE262" s="67">
        <f t="shared" si="342"/>
        <v>0.99899547658602428</v>
      </c>
      <c r="AF262" s="67">
        <f t="shared" si="343"/>
        <v>0.61901313986091611</v>
      </c>
      <c r="AG262" s="90">
        <f t="shared" si="330"/>
        <v>4304.8246463857076</v>
      </c>
      <c r="AH262" s="90">
        <f t="shared" si="331"/>
        <v>112.83040665285743</v>
      </c>
      <c r="AI262" s="66">
        <f t="shared" si="344"/>
        <v>0.9744592084945044</v>
      </c>
      <c r="AJ262" s="66">
        <f t="shared" si="345"/>
        <v>5.8897060338424625</v>
      </c>
    </row>
    <row r="263" spans="19:36" x14ac:dyDescent="0.25">
      <c r="S263" s="50">
        <v>0.96</v>
      </c>
      <c r="T263" s="66">
        <f t="shared" si="332"/>
        <v>0.95885265494280347</v>
      </c>
      <c r="U263" s="66">
        <f t="shared" si="333"/>
        <v>4.1147345057196562E-2</v>
      </c>
      <c r="V263" s="66">
        <f t="shared" si="334"/>
        <v>0.95885265494280347</v>
      </c>
      <c r="W263" s="66">
        <f t="shared" si="335"/>
        <v>4.1147345057196562E-2</v>
      </c>
      <c r="X263" s="66">
        <f t="shared" si="336"/>
        <v>0.95553834237025548</v>
      </c>
      <c r="Y263" s="66">
        <f t="shared" si="337"/>
        <v>4.4461657629744432E-2</v>
      </c>
      <c r="Z263" s="66"/>
      <c r="AA263" s="66">
        <f t="shared" si="338"/>
        <v>1.4976115041557274</v>
      </c>
      <c r="AB263" s="66">
        <f t="shared" si="339"/>
        <v>0.82550582421602425</v>
      </c>
      <c r="AC263" s="66">
        <f t="shared" si="340"/>
        <v>-6.4001059751814596E-4</v>
      </c>
      <c r="AD263" s="66">
        <f t="shared" si="341"/>
        <v>-0.48737414031438259</v>
      </c>
      <c r="AE263" s="67">
        <f t="shared" si="342"/>
        <v>0.99936019416557842</v>
      </c>
      <c r="AF263" s="67">
        <f t="shared" si="343"/>
        <v>0.6142371790572313</v>
      </c>
      <c r="AG263" s="90">
        <f t="shared" si="330"/>
        <v>4351.7267574004609</v>
      </c>
      <c r="AH263" s="90">
        <f t="shared" si="331"/>
        <v>89.567896035167493</v>
      </c>
      <c r="AI263" s="66">
        <f t="shared" si="344"/>
        <v>0.97983293093020041</v>
      </c>
      <c r="AJ263" s="66">
        <f t="shared" si="345"/>
        <v>5.9212228216913569</v>
      </c>
    </row>
    <row r="264" spans="19:36" x14ac:dyDescent="0.25">
      <c r="S264" s="50">
        <v>0.97</v>
      </c>
      <c r="T264" s="66">
        <f t="shared" si="332"/>
        <v>0.96913026770846666</v>
      </c>
      <c r="U264" s="66">
        <f t="shared" si="333"/>
        <v>3.0869732291533274E-2</v>
      </c>
      <c r="V264" s="66">
        <f t="shared" si="334"/>
        <v>0.96913026770846666</v>
      </c>
      <c r="W264" s="66">
        <f t="shared" si="335"/>
        <v>3.0869732291533274E-2</v>
      </c>
      <c r="X264" s="66">
        <f t="shared" si="336"/>
        <v>0.96661496704148897</v>
      </c>
      <c r="Y264" s="66">
        <f t="shared" si="337"/>
        <v>3.3385032958511085E-2</v>
      </c>
      <c r="Z264" s="66"/>
      <c r="AA264" s="66">
        <f t="shared" si="338"/>
        <v>1.4976115041557274</v>
      </c>
      <c r="AB264" s="66">
        <f t="shared" si="339"/>
        <v>0.82550582421602425</v>
      </c>
      <c r="AC264" s="66">
        <f t="shared" si="340"/>
        <v>-3.5821401456097475E-4</v>
      </c>
      <c r="AD264" s="66">
        <f t="shared" si="341"/>
        <v>-0.49514224118524192</v>
      </c>
      <c r="AE264" s="67">
        <f t="shared" si="342"/>
        <v>0.99964185013641893</v>
      </c>
      <c r="AF264" s="67">
        <f t="shared" si="343"/>
        <v>0.60948420737426245</v>
      </c>
      <c r="AG264" s="90">
        <f t="shared" si="330"/>
        <v>4398.2964947633209</v>
      </c>
      <c r="AH264" s="90">
        <f t="shared" si="331"/>
        <v>66.656114261468346</v>
      </c>
      <c r="AI264" s="66">
        <f t="shared" si="344"/>
        <v>0.98507126052654181</v>
      </c>
      <c r="AJ264" s="66">
        <f t="shared" si="345"/>
        <v>5.9527640810493088</v>
      </c>
    </row>
    <row r="265" spans="19:36" x14ac:dyDescent="0.25">
      <c r="S265" s="50">
        <v>0.98</v>
      </c>
      <c r="T265" s="66">
        <f t="shared" si="332"/>
        <v>0.97941402579653203</v>
      </c>
      <c r="U265" s="66">
        <f t="shared" si="333"/>
        <v>2.0585974203468034E-2</v>
      </c>
      <c r="V265" s="66">
        <f t="shared" si="334"/>
        <v>0.97941402579653203</v>
      </c>
      <c r="W265" s="66">
        <f t="shared" si="335"/>
        <v>2.0585974203468034E-2</v>
      </c>
      <c r="X265" s="66">
        <f t="shared" si="336"/>
        <v>0.97771739130434787</v>
      </c>
      <c r="Y265" s="66">
        <f t="shared" si="337"/>
        <v>2.2282608695652198E-2</v>
      </c>
      <c r="Z265" s="66"/>
      <c r="AA265" s="66">
        <f t="shared" si="338"/>
        <v>1.4976115041557274</v>
      </c>
      <c r="AB265" s="66">
        <f t="shared" si="339"/>
        <v>0.82550582421602425</v>
      </c>
      <c r="AC265" s="66">
        <f t="shared" si="340"/>
        <v>-1.5841520842598163E-4</v>
      </c>
      <c r="AD265" s="66">
        <f t="shared" si="341"/>
        <v>-0.50293240587996513</v>
      </c>
      <c r="AE265" s="67">
        <f t="shared" si="342"/>
        <v>0.99984159733860056</v>
      </c>
      <c r="AF265" s="67">
        <f t="shared" si="343"/>
        <v>0.6047546708724163</v>
      </c>
      <c r="AG265" s="90">
        <f t="shared" si="330"/>
        <v>4444.5276802143799</v>
      </c>
      <c r="AH265" s="90">
        <f t="shared" si="331"/>
        <v>44.092579653531175</v>
      </c>
      <c r="AI265" s="66">
        <f t="shared" si="344"/>
        <v>0.99017680777147565</v>
      </c>
      <c r="AJ265" s="66">
        <f t="shared" si="345"/>
        <v>5.984318266313668</v>
      </c>
    </row>
    <row r="266" spans="19:36" x14ac:dyDescent="0.25">
      <c r="S266" s="50">
        <v>0.99</v>
      </c>
      <c r="T266" s="66">
        <f t="shared" si="332"/>
        <v>0.98970393472038265</v>
      </c>
      <c r="U266" s="66">
        <f t="shared" si="333"/>
        <v>1.0296065279617218E-2</v>
      </c>
      <c r="V266" s="66">
        <f t="shared" si="334"/>
        <v>0.98970393472038265</v>
      </c>
      <c r="W266" s="66">
        <f t="shared" si="335"/>
        <v>1.0296065279617218E-2</v>
      </c>
      <c r="X266" s="66">
        <f t="shared" si="336"/>
        <v>0.98884570540225414</v>
      </c>
      <c r="Y266" s="66">
        <f t="shared" si="337"/>
        <v>1.1154294597745832E-2</v>
      </c>
      <c r="Z266" s="66"/>
      <c r="AA266" s="66">
        <f t="shared" si="338"/>
        <v>1.4976115041557274</v>
      </c>
      <c r="AB266" s="66">
        <f t="shared" si="339"/>
        <v>0.82550582421602425</v>
      </c>
      <c r="AC266" s="66">
        <f t="shared" si="340"/>
        <v>-3.9407383514046893E-5</v>
      </c>
      <c r="AD266" s="66">
        <f t="shared" si="341"/>
        <v>-0.51074396832509594</v>
      </c>
      <c r="AE266" s="67">
        <f t="shared" si="342"/>
        <v>0.99996059339294674</v>
      </c>
      <c r="AF266" s="67">
        <f t="shared" si="343"/>
        <v>0.60004899526487465</v>
      </c>
      <c r="AG266" s="90">
        <f t="shared" si="330"/>
        <v>4490.4143661312419</v>
      </c>
      <c r="AH266" s="90">
        <f t="shared" si="331"/>
        <v>21.874744746964968</v>
      </c>
      <c r="AI266" s="66">
        <f t="shared" si="344"/>
        <v>0.99515218457650922</v>
      </c>
      <c r="AJ266" s="66">
        <f t="shared" si="345"/>
        <v>6.0158740516648965</v>
      </c>
    </row>
    <row r="267" spans="19:36" x14ac:dyDescent="0.25">
      <c r="S267" s="61">
        <v>0.99999899999999997</v>
      </c>
      <c r="T267" s="61">
        <f t="shared" si="332"/>
        <v>0.99999897008550087</v>
      </c>
      <c r="U267" s="61">
        <f t="shared" si="333"/>
        <v>1.0299144991347378E-6</v>
      </c>
      <c r="V267" s="61">
        <f t="shared" si="334"/>
        <v>0.99999897008550087</v>
      </c>
      <c r="W267" s="61">
        <f t="shared" si="335"/>
        <v>1.0299144991347378E-6</v>
      </c>
      <c r="X267" s="61">
        <f t="shared" si="336"/>
        <v>0.99999888326861286</v>
      </c>
      <c r="Y267" s="61">
        <f t="shared" si="337"/>
        <v>1.1167313871840906E-6</v>
      </c>
      <c r="Z267" s="61"/>
      <c r="AA267" s="61">
        <f t="shared" si="338"/>
        <v>1.4976115041557274</v>
      </c>
      <c r="AB267" s="61">
        <f t="shared" si="339"/>
        <v>0.82550582421602425</v>
      </c>
      <c r="AC267" s="61">
        <f t="shared" si="340"/>
        <v>-3.9289680004304231E-13</v>
      </c>
      <c r="AD267" s="61">
        <f t="shared" si="341"/>
        <v>-0.51857548764986017</v>
      </c>
      <c r="AE267" s="65">
        <f t="shared" si="342"/>
        <v>0.99999999999960709</v>
      </c>
      <c r="AF267" s="65">
        <f t="shared" si="343"/>
        <v>0.59536805333080067</v>
      </c>
      <c r="AG267" s="64">
        <f t="shared" si="330"/>
        <v>4535.9462974807448</v>
      </c>
      <c r="AH267" s="64">
        <f t="shared" si="331"/>
        <v>2.1704101332149241E-3</v>
      </c>
      <c r="AI267" s="61">
        <f t="shared" si="344"/>
        <v>0.99999952150908478</v>
      </c>
      <c r="AJ267" s="61">
        <f t="shared" si="345"/>
        <v>6.0474171794286908</v>
      </c>
    </row>
  </sheetData>
  <sortState ref="AY7:BB20">
    <sortCondition ref="AY7:AY20"/>
  </sortState>
  <mergeCells count="17">
    <mergeCell ref="DJ60:DQ60"/>
    <mergeCell ref="DR60:DY60"/>
    <mergeCell ref="DZ60:EG60"/>
    <mergeCell ref="EH60:EO60"/>
    <mergeCell ref="EP60:EW60"/>
    <mergeCell ref="CT60:DA60"/>
    <mergeCell ref="DB60:DI60"/>
    <mergeCell ref="B2:J2"/>
    <mergeCell ref="AH60:AO60"/>
    <mergeCell ref="AP60:AW60"/>
    <mergeCell ref="AX60:BE60"/>
    <mergeCell ref="BF60:BM60"/>
    <mergeCell ref="Z60:AG60"/>
    <mergeCell ref="BN60:BU60"/>
    <mergeCell ref="BV60:CC60"/>
    <mergeCell ref="CD60:CK60"/>
    <mergeCell ref="CL60:CS60"/>
  </mergeCells>
  <hyperlinks>
    <hyperlink ref="B3" r:id="rId1"/>
  </hyperlinks>
  <pageMargins left="0.25" right="0.25" top="0.75" bottom="0.75" header="0.3" footer="0.3"/>
  <pageSetup paperSize="9" orientation="portrait" horizontalDpi="4294967293" verticalDpi="429496729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Q481"/>
  <sheetViews>
    <sheetView topLeftCell="A7" zoomScale="85" zoomScaleNormal="85" workbookViewId="0">
      <pane ySplit="6" topLeftCell="A373" activePane="bottomLeft" state="frozen"/>
      <selection activeCell="A7" sqref="A7"/>
      <selection pane="bottomLeft" activeCell="A7" sqref="A7"/>
    </sheetView>
  </sheetViews>
  <sheetFormatPr defaultColWidth="16.28515625" defaultRowHeight="12.75" x14ac:dyDescent="0.2"/>
  <cols>
    <col min="1" max="1" width="11.140625" style="22" customWidth="1"/>
    <col min="2" max="2" width="52.28515625" style="22" customWidth="1"/>
    <col min="3" max="256" width="16.28515625" style="22"/>
    <col min="257" max="257" width="11.140625" style="22" customWidth="1"/>
    <col min="258" max="258" width="52.28515625" style="22" customWidth="1"/>
    <col min="259" max="512" width="16.28515625" style="22"/>
    <col min="513" max="513" width="11.140625" style="22" customWidth="1"/>
    <col min="514" max="514" width="52.28515625" style="22" customWidth="1"/>
    <col min="515" max="768" width="16.28515625" style="22"/>
    <col min="769" max="769" width="11.140625" style="22" customWidth="1"/>
    <col min="770" max="770" width="52.28515625" style="22" customWidth="1"/>
    <col min="771" max="1024" width="16.28515625" style="22"/>
    <col min="1025" max="1025" width="11.140625" style="22" customWidth="1"/>
    <col min="1026" max="1026" width="52.28515625" style="22" customWidth="1"/>
    <col min="1027" max="1280" width="16.28515625" style="22"/>
    <col min="1281" max="1281" width="11.140625" style="22" customWidth="1"/>
    <col min="1282" max="1282" width="52.28515625" style="22" customWidth="1"/>
    <col min="1283" max="1536" width="16.28515625" style="22"/>
    <col min="1537" max="1537" width="11.140625" style="22" customWidth="1"/>
    <col min="1538" max="1538" width="52.28515625" style="22" customWidth="1"/>
    <col min="1539" max="1792" width="16.28515625" style="22"/>
    <col min="1793" max="1793" width="11.140625" style="22" customWidth="1"/>
    <col min="1794" max="1794" width="52.28515625" style="22" customWidth="1"/>
    <col min="1795" max="2048" width="16.28515625" style="22"/>
    <col min="2049" max="2049" width="11.140625" style="22" customWidth="1"/>
    <col min="2050" max="2050" width="52.28515625" style="22" customWidth="1"/>
    <col min="2051" max="2304" width="16.28515625" style="22"/>
    <col min="2305" max="2305" width="11.140625" style="22" customWidth="1"/>
    <col min="2306" max="2306" width="52.28515625" style="22" customWidth="1"/>
    <col min="2307" max="2560" width="16.28515625" style="22"/>
    <col min="2561" max="2561" width="11.140625" style="22" customWidth="1"/>
    <col min="2562" max="2562" width="52.28515625" style="22" customWidth="1"/>
    <col min="2563" max="2816" width="16.28515625" style="22"/>
    <col min="2817" max="2817" width="11.140625" style="22" customWidth="1"/>
    <col min="2818" max="2818" width="52.28515625" style="22" customWidth="1"/>
    <col min="2819" max="3072" width="16.28515625" style="22"/>
    <col min="3073" max="3073" width="11.140625" style="22" customWidth="1"/>
    <col min="3074" max="3074" width="52.28515625" style="22" customWidth="1"/>
    <col min="3075" max="3328" width="16.28515625" style="22"/>
    <col min="3329" max="3329" width="11.140625" style="22" customWidth="1"/>
    <col min="3330" max="3330" width="52.28515625" style="22" customWidth="1"/>
    <col min="3331" max="3584" width="16.28515625" style="22"/>
    <col min="3585" max="3585" width="11.140625" style="22" customWidth="1"/>
    <col min="3586" max="3586" width="52.28515625" style="22" customWidth="1"/>
    <col min="3587" max="3840" width="16.28515625" style="22"/>
    <col min="3841" max="3841" width="11.140625" style="22" customWidth="1"/>
    <col min="3842" max="3842" width="52.28515625" style="22" customWidth="1"/>
    <col min="3843" max="4096" width="16.28515625" style="22"/>
    <col min="4097" max="4097" width="11.140625" style="22" customWidth="1"/>
    <col min="4098" max="4098" width="52.28515625" style="22" customWidth="1"/>
    <col min="4099" max="4352" width="16.28515625" style="22"/>
    <col min="4353" max="4353" width="11.140625" style="22" customWidth="1"/>
    <col min="4354" max="4354" width="52.28515625" style="22" customWidth="1"/>
    <col min="4355" max="4608" width="16.28515625" style="22"/>
    <col min="4609" max="4609" width="11.140625" style="22" customWidth="1"/>
    <col min="4610" max="4610" width="52.28515625" style="22" customWidth="1"/>
    <col min="4611" max="4864" width="16.28515625" style="22"/>
    <col min="4865" max="4865" width="11.140625" style="22" customWidth="1"/>
    <col min="4866" max="4866" width="52.28515625" style="22" customWidth="1"/>
    <col min="4867" max="5120" width="16.28515625" style="22"/>
    <col min="5121" max="5121" width="11.140625" style="22" customWidth="1"/>
    <col min="5122" max="5122" width="52.28515625" style="22" customWidth="1"/>
    <col min="5123" max="5376" width="16.28515625" style="22"/>
    <col min="5377" max="5377" width="11.140625" style="22" customWidth="1"/>
    <col min="5378" max="5378" width="52.28515625" style="22" customWidth="1"/>
    <col min="5379" max="5632" width="16.28515625" style="22"/>
    <col min="5633" max="5633" width="11.140625" style="22" customWidth="1"/>
    <col min="5634" max="5634" width="52.28515625" style="22" customWidth="1"/>
    <col min="5635" max="5888" width="16.28515625" style="22"/>
    <col min="5889" max="5889" width="11.140625" style="22" customWidth="1"/>
    <col min="5890" max="5890" width="52.28515625" style="22" customWidth="1"/>
    <col min="5891" max="6144" width="16.28515625" style="22"/>
    <col min="6145" max="6145" width="11.140625" style="22" customWidth="1"/>
    <col min="6146" max="6146" width="52.28515625" style="22" customWidth="1"/>
    <col min="6147" max="6400" width="16.28515625" style="22"/>
    <col min="6401" max="6401" width="11.140625" style="22" customWidth="1"/>
    <col min="6402" max="6402" width="52.28515625" style="22" customWidth="1"/>
    <col min="6403" max="6656" width="16.28515625" style="22"/>
    <col min="6657" max="6657" width="11.140625" style="22" customWidth="1"/>
    <col min="6658" max="6658" width="52.28515625" style="22" customWidth="1"/>
    <col min="6659" max="6912" width="16.28515625" style="22"/>
    <col min="6913" max="6913" width="11.140625" style="22" customWidth="1"/>
    <col min="6914" max="6914" width="52.28515625" style="22" customWidth="1"/>
    <col min="6915" max="7168" width="16.28515625" style="22"/>
    <col min="7169" max="7169" width="11.140625" style="22" customWidth="1"/>
    <col min="7170" max="7170" width="52.28515625" style="22" customWidth="1"/>
    <col min="7171" max="7424" width="16.28515625" style="22"/>
    <col min="7425" max="7425" width="11.140625" style="22" customWidth="1"/>
    <col min="7426" max="7426" width="52.28515625" style="22" customWidth="1"/>
    <col min="7427" max="7680" width="16.28515625" style="22"/>
    <col min="7681" max="7681" width="11.140625" style="22" customWidth="1"/>
    <col min="7682" max="7682" width="52.28515625" style="22" customWidth="1"/>
    <col min="7683" max="7936" width="16.28515625" style="22"/>
    <col min="7937" max="7937" width="11.140625" style="22" customWidth="1"/>
    <col min="7938" max="7938" width="52.28515625" style="22" customWidth="1"/>
    <col min="7939" max="8192" width="16.28515625" style="22"/>
    <col min="8193" max="8193" width="11.140625" style="22" customWidth="1"/>
    <col min="8194" max="8194" width="52.28515625" style="22" customWidth="1"/>
    <col min="8195" max="8448" width="16.28515625" style="22"/>
    <col min="8449" max="8449" width="11.140625" style="22" customWidth="1"/>
    <col min="8450" max="8450" width="52.28515625" style="22" customWidth="1"/>
    <col min="8451" max="8704" width="16.28515625" style="22"/>
    <col min="8705" max="8705" width="11.140625" style="22" customWidth="1"/>
    <col min="8706" max="8706" width="52.28515625" style="22" customWidth="1"/>
    <col min="8707" max="8960" width="16.28515625" style="22"/>
    <col min="8961" max="8961" width="11.140625" style="22" customWidth="1"/>
    <col min="8962" max="8962" width="52.28515625" style="22" customWidth="1"/>
    <col min="8963" max="9216" width="16.28515625" style="22"/>
    <col min="9217" max="9217" width="11.140625" style="22" customWidth="1"/>
    <col min="9218" max="9218" width="52.28515625" style="22" customWidth="1"/>
    <col min="9219" max="9472" width="16.28515625" style="22"/>
    <col min="9473" max="9473" width="11.140625" style="22" customWidth="1"/>
    <col min="9474" max="9474" width="52.28515625" style="22" customWidth="1"/>
    <col min="9475" max="9728" width="16.28515625" style="22"/>
    <col min="9729" max="9729" width="11.140625" style="22" customWidth="1"/>
    <col min="9730" max="9730" width="52.28515625" style="22" customWidth="1"/>
    <col min="9731" max="9984" width="16.28515625" style="22"/>
    <col min="9985" max="9985" width="11.140625" style="22" customWidth="1"/>
    <col min="9986" max="9986" width="52.28515625" style="22" customWidth="1"/>
    <col min="9987" max="10240" width="16.28515625" style="22"/>
    <col min="10241" max="10241" width="11.140625" style="22" customWidth="1"/>
    <col min="10242" max="10242" width="52.28515625" style="22" customWidth="1"/>
    <col min="10243" max="10496" width="16.28515625" style="22"/>
    <col min="10497" max="10497" width="11.140625" style="22" customWidth="1"/>
    <col min="10498" max="10498" width="52.28515625" style="22" customWidth="1"/>
    <col min="10499" max="10752" width="16.28515625" style="22"/>
    <col min="10753" max="10753" width="11.140625" style="22" customWidth="1"/>
    <col min="10754" max="10754" width="52.28515625" style="22" customWidth="1"/>
    <col min="10755" max="11008" width="16.28515625" style="22"/>
    <col min="11009" max="11009" width="11.140625" style="22" customWidth="1"/>
    <col min="11010" max="11010" width="52.28515625" style="22" customWidth="1"/>
    <col min="11011" max="11264" width="16.28515625" style="22"/>
    <col min="11265" max="11265" width="11.140625" style="22" customWidth="1"/>
    <col min="11266" max="11266" width="52.28515625" style="22" customWidth="1"/>
    <col min="11267" max="11520" width="16.28515625" style="22"/>
    <col min="11521" max="11521" width="11.140625" style="22" customWidth="1"/>
    <col min="11522" max="11522" width="52.28515625" style="22" customWidth="1"/>
    <col min="11523" max="11776" width="16.28515625" style="22"/>
    <col min="11777" max="11777" width="11.140625" style="22" customWidth="1"/>
    <col min="11778" max="11778" width="52.28515625" style="22" customWidth="1"/>
    <col min="11779" max="12032" width="16.28515625" style="22"/>
    <col min="12033" max="12033" width="11.140625" style="22" customWidth="1"/>
    <col min="12034" max="12034" width="52.28515625" style="22" customWidth="1"/>
    <col min="12035" max="12288" width="16.28515625" style="22"/>
    <col min="12289" max="12289" width="11.140625" style="22" customWidth="1"/>
    <col min="12290" max="12290" width="52.28515625" style="22" customWidth="1"/>
    <col min="12291" max="12544" width="16.28515625" style="22"/>
    <col min="12545" max="12545" width="11.140625" style="22" customWidth="1"/>
    <col min="12546" max="12546" width="52.28515625" style="22" customWidth="1"/>
    <col min="12547" max="12800" width="16.28515625" style="22"/>
    <col min="12801" max="12801" width="11.140625" style="22" customWidth="1"/>
    <col min="12802" max="12802" width="52.28515625" style="22" customWidth="1"/>
    <col min="12803" max="13056" width="16.28515625" style="22"/>
    <col min="13057" max="13057" width="11.140625" style="22" customWidth="1"/>
    <col min="13058" max="13058" width="52.28515625" style="22" customWidth="1"/>
    <col min="13059" max="13312" width="16.28515625" style="22"/>
    <col min="13313" max="13313" width="11.140625" style="22" customWidth="1"/>
    <col min="13314" max="13314" width="52.28515625" style="22" customWidth="1"/>
    <col min="13315" max="13568" width="16.28515625" style="22"/>
    <col min="13569" max="13569" width="11.140625" style="22" customWidth="1"/>
    <col min="13570" max="13570" width="52.28515625" style="22" customWidth="1"/>
    <col min="13571" max="13824" width="16.28515625" style="22"/>
    <col min="13825" max="13825" width="11.140625" style="22" customWidth="1"/>
    <col min="13826" max="13826" width="52.28515625" style="22" customWidth="1"/>
    <col min="13827" max="14080" width="16.28515625" style="22"/>
    <col min="14081" max="14081" width="11.140625" style="22" customWidth="1"/>
    <col min="14082" max="14082" width="52.28515625" style="22" customWidth="1"/>
    <col min="14083" max="14336" width="16.28515625" style="22"/>
    <col min="14337" max="14337" width="11.140625" style="22" customWidth="1"/>
    <col min="14338" max="14338" width="52.28515625" style="22" customWidth="1"/>
    <col min="14339" max="14592" width="16.28515625" style="22"/>
    <col min="14593" max="14593" width="11.140625" style="22" customWidth="1"/>
    <col min="14594" max="14594" width="52.28515625" style="22" customWidth="1"/>
    <col min="14595" max="14848" width="16.28515625" style="22"/>
    <col min="14849" max="14849" width="11.140625" style="22" customWidth="1"/>
    <col min="14850" max="14850" width="52.28515625" style="22" customWidth="1"/>
    <col min="14851" max="15104" width="16.28515625" style="22"/>
    <col min="15105" max="15105" width="11.140625" style="22" customWidth="1"/>
    <col min="15106" max="15106" width="52.28515625" style="22" customWidth="1"/>
    <col min="15107" max="15360" width="16.28515625" style="22"/>
    <col min="15361" max="15361" width="11.140625" style="22" customWidth="1"/>
    <col min="15362" max="15362" width="52.28515625" style="22" customWidth="1"/>
    <col min="15363" max="15616" width="16.28515625" style="22"/>
    <col min="15617" max="15617" width="11.140625" style="22" customWidth="1"/>
    <col min="15618" max="15618" width="52.28515625" style="22" customWidth="1"/>
    <col min="15619" max="15872" width="16.28515625" style="22"/>
    <col min="15873" max="15873" width="11.140625" style="22" customWidth="1"/>
    <col min="15874" max="15874" width="52.28515625" style="22" customWidth="1"/>
    <col min="15875" max="16128" width="16.28515625" style="22"/>
    <col min="16129" max="16129" width="11.140625" style="22" customWidth="1"/>
    <col min="16130" max="16130" width="52.28515625" style="22" customWidth="1"/>
    <col min="16131" max="16384" width="16.28515625" style="22"/>
  </cols>
  <sheetData>
    <row r="2" spans="1:43" ht="15" x14ac:dyDescent="0.2">
      <c r="A2" s="21"/>
    </row>
    <row r="3" spans="1:43" ht="15" x14ac:dyDescent="0.2">
      <c r="A3" s="21"/>
    </row>
    <row r="6" spans="1:43" ht="15" x14ac:dyDescent="0.2">
      <c r="AL6" s="21"/>
      <c r="AQ6" s="21"/>
    </row>
    <row r="7" spans="1:43" ht="15" x14ac:dyDescent="0.2">
      <c r="AL7" s="21"/>
      <c r="AQ7" s="21"/>
    </row>
    <row r="8" spans="1:43" ht="15" x14ac:dyDescent="0.2">
      <c r="A8" s="21" t="s">
        <v>11</v>
      </c>
      <c r="B8" s="23" t="s">
        <v>12</v>
      </c>
      <c r="C8" s="23" t="s">
        <v>13</v>
      </c>
      <c r="D8" s="23" t="s">
        <v>14</v>
      </c>
      <c r="E8" s="23" t="s">
        <v>15</v>
      </c>
      <c r="F8" s="23" t="s">
        <v>16</v>
      </c>
      <c r="G8" s="23" t="s">
        <v>16</v>
      </c>
      <c r="H8" s="23" t="s">
        <v>17</v>
      </c>
      <c r="I8" s="23" t="s">
        <v>16</v>
      </c>
      <c r="J8" s="23" t="s">
        <v>18</v>
      </c>
      <c r="K8" s="23" t="s">
        <v>19</v>
      </c>
      <c r="L8" s="23" t="s">
        <v>20</v>
      </c>
      <c r="M8" s="23" t="s">
        <v>21</v>
      </c>
      <c r="O8" s="21" t="s">
        <v>22</v>
      </c>
      <c r="R8" s="21" t="s">
        <v>23</v>
      </c>
      <c r="T8" s="23" t="s">
        <v>24</v>
      </c>
      <c r="U8" s="23" t="s">
        <v>25</v>
      </c>
      <c r="V8" s="24" t="s">
        <v>26</v>
      </c>
      <c r="Y8" s="23" t="s">
        <v>27</v>
      </c>
      <c r="Z8" s="23" t="s">
        <v>27</v>
      </c>
      <c r="AB8" s="23" t="s">
        <v>28</v>
      </c>
      <c r="AE8" s="23" t="s">
        <v>29</v>
      </c>
      <c r="AF8" s="25"/>
      <c r="AI8" s="21"/>
      <c r="AJ8" s="21"/>
      <c r="AL8" s="21"/>
      <c r="AQ8" s="21"/>
    </row>
    <row r="9" spans="1:43" ht="15" x14ac:dyDescent="0.2">
      <c r="D9" s="23" t="s">
        <v>30</v>
      </c>
      <c r="E9" s="23" t="s">
        <v>30</v>
      </c>
      <c r="F9" s="23" t="s">
        <v>31</v>
      </c>
      <c r="G9" s="23" t="s">
        <v>32</v>
      </c>
      <c r="H9" s="23" t="s">
        <v>33</v>
      </c>
      <c r="I9" s="23" t="s">
        <v>34</v>
      </c>
      <c r="J9" s="23" t="s">
        <v>35</v>
      </c>
      <c r="K9" s="23" t="s">
        <v>36</v>
      </c>
      <c r="L9" s="23" t="s">
        <v>37</v>
      </c>
      <c r="M9" s="23" t="s">
        <v>38</v>
      </c>
      <c r="N9" s="21" t="s">
        <v>39</v>
      </c>
      <c r="R9" s="21" t="s">
        <v>40</v>
      </c>
      <c r="T9" s="23" t="s">
        <v>41</v>
      </c>
      <c r="U9" s="23" t="s">
        <v>41</v>
      </c>
      <c r="W9" s="21" t="s">
        <v>42</v>
      </c>
      <c r="Y9" s="23" t="s">
        <v>43</v>
      </c>
      <c r="Z9" s="23" t="s">
        <v>44</v>
      </c>
      <c r="AA9" s="21" t="s">
        <v>45</v>
      </c>
      <c r="AE9" s="23" t="s">
        <v>46</v>
      </c>
      <c r="AI9" s="21"/>
      <c r="AJ9" s="21"/>
      <c r="AL9" s="21"/>
      <c r="AQ9" s="21"/>
    </row>
    <row r="10" spans="1:43" ht="15" x14ac:dyDescent="0.2">
      <c r="D10" s="23" t="s">
        <v>47</v>
      </c>
      <c r="E10" s="23" t="s">
        <v>47</v>
      </c>
      <c r="F10" s="23" t="s">
        <v>47</v>
      </c>
      <c r="G10" s="23" t="s">
        <v>48</v>
      </c>
      <c r="H10" s="23" t="s">
        <v>49</v>
      </c>
      <c r="K10" s="23" t="s">
        <v>50</v>
      </c>
      <c r="L10" s="23" t="s">
        <v>47</v>
      </c>
      <c r="M10" s="23" t="s">
        <v>51</v>
      </c>
      <c r="N10" s="26" t="s">
        <v>52</v>
      </c>
      <c r="R10" s="21" t="s">
        <v>53</v>
      </c>
      <c r="T10" s="21" t="s">
        <v>54</v>
      </c>
      <c r="U10" s="21" t="s">
        <v>54</v>
      </c>
      <c r="V10" s="21" t="s">
        <v>55</v>
      </c>
      <c r="Y10" s="23" t="s">
        <v>47</v>
      </c>
      <c r="Z10" s="23" t="s">
        <v>47</v>
      </c>
      <c r="AB10" s="21" t="s">
        <v>56</v>
      </c>
      <c r="AE10" s="23" t="s">
        <v>57</v>
      </c>
    </row>
    <row r="11" spans="1:43" ht="15" x14ac:dyDescent="0.2">
      <c r="D11" s="23" t="s">
        <v>58</v>
      </c>
      <c r="E11" s="23" t="s">
        <v>59</v>
      </c>
      <c r="F11" s="23" t="s">
        <v>60</v>
      </c>
      <c r="G11" s="23" t="s">
        <v>61</v>
      </c>
      <c r="H11" s="23" t="s">
        <v>62</v>
      </c>
      <c r="I11" s="23" t="s">
        <v>63</v>
      </c>
      <c r="J11" s="23" t="s">
        <v>64</v>
      </c>
      <c r="K11" s="23" t="s">
        <v>65</v>
      </c>
      <c r="L11" s="23" t="s">
        <v>66</v>
      </c>
      <c r="M11" s="23" t="s">
        <v>67</v>
      </c>
      <c r="N11" s="23" t="s">
        <v>68</v>
      </c>
      <c r="O11" s="23" t="s">
        <v>69</v>
      </c>
      <c r="P11" s="23" t="s">
        <v>70</v>
      </c>
      <c r="Q11" s="23" t="s">
        <v>71</v>
      </c>
      <c r="R11" s="23" t="s">
        <v>7</v>
      </c>
      <c r="S11" s="23" t="s">
        <v>8</v>
      </c>
      <c r="T11" s="23" t="s">
        <v>72</v>
      </c>
      <c r="U11" s="23" t="s">
        <v>73</v>
      </c>
      <c r="V11" s="23" t="s">
        <v>6</v>
      </c>
      <c r="W11" s="23" t="s">
        <v>7</v>
      </c>
      <c r="X11" s="23" t="s">
        <v>8</v>
      </c>
      <c r="Y11" s="23" t="s">
        <v>74</v>
      </c>
      <c r="Z11" s="23" t="s">
        <v>75</v>
      </c>
      <c r="AA11" s="23" t="s">
        <v>6</v>
      </c>
      <c r="AB11" s="23" t="s">
        <v>7</v>
      </c>
      <c r="AC11" s="23" t="s">
        <v>8</v>
      </c>
      <c r="AD11" s="23" t="s">
        <v>76</v>
      </c>
      <c r="AE11" s="23" t="s">
        <v>77</v>
      </c>
    </row>
    <row r="12" spans="1:43" ht="15" x14ac:dyDescent="0.2">
      <c r="A12" s="21" t="s">
        <v>78</v>
      </c>
      <c r="B12" s="21" t="s">
        <v>79</v>
      </c>
      <c r="C12" s="21" t="s">
        <v>80</v>
      </c>
      <c r="D12" s="21" t="s">
        <v>80</v>
      </c>
      <c r="E12" s="21" t="s">
        <v>80</v>
      </c>
      <c r="F12" s="21" t="s">
        <v>80</v>
      </c>
      <c r="G12" s="21" t="s">
        <v>80</v>
      </c>
      <c r="H12" s="21" t="s">
        <v>80</v>
      </c>
      <c r="I12" s="21" t="s">
        <v>80</v>
      </c>
      <c r="J12" s="21" t="s">
        <v>80</v>
      </c>
      <c r="K12" s="21" t="s">
        <v>80</v>
      </c>
      <c r="L12" s="21" t="s">
        <v>80</v>
      </c>
      <c r="M12" s="21" t="s">
        <v>80</v>
      </c>
      <c r="N12" s="21" t="s">
        <v>80</v>
      </c>
      <c r="O12" s="21" t="s">
        <v>80</v>
      </c>
      <c r="P12" s="21" t="s">
        <v>80</v>
      </c>
      <c r="Q12" s="21" t="s">
        <v>80</v>
      </c>
      <c r="R12" s="21" t="s">
        <v>80</v>
      </c>
      <c r="S12" s="21" t="s">
        <v>80</v>
      </c>
      <c r="T12" s="21" t="s">
        <v>80</v>
      </c>
      <c r="U12" s="21" t="s">
        <v>80</v>
      </c>
      <c r="V12" s="21" t="s">
        <v>80</v>
      </c>
      <c r="W12" s="21" t="s">
        <v>80</v>
      </c>
      <c r="X12" s="21" t="s">
        <v>80</v>
      </c>
      <c r="Y12" s="21" t="s">
        <v>80</v>
      </c>
      <c r="Z12" s="21" t="s">
        <v>80</v>
      </c>
      <c r="AA12" s="21" t="s">
        <v>80</v>
      </c>
      <c r="AB12" s="21" t="s">
        <v>80</v>
      </c>
      <c r="AC12" s="21" t="s">
        <v>80</v>
      </c>
      <c r="AD12" s="21" t="s">
        <v>80</v>
      </c>
      <c r="AE12" s="21" t="s">
        <v>80</v>
      </c>
    </row>
    <row r="13" spans="1:43" ht="15" x14ac:dyDescent="0.2">
      <c r="AI13" s="21"/>
      <c r="AJ13" s="21"/>
      <c r="AL13" s="21"/>
      <c r="AO13" s="21"/>
      <c r="AP13" s="21"/>
      <c r="AQ13" s="21"/>
    </row>
    <row r="14" spans="1:43" ht="15" x14ac:dyDescent="0.2">
      <c r="A14" s="22">
        <v>1</v>
      </c>
      <c r="B14" s="21" t="s">
        <v>81</v>
      </c>
      <c r="C14" s="27">
        <v>84.040999999999997</v>
      </c>
      <c r="D14" s="28">
        <v>161.9</v>
      </c>
      <c r="E14" s="28">
        <v>225.5</v>
      </c>
      <c r="F14" s="28">
        <v>346.2</v>
      </c>
      <c r="G14" s="28">
        <v>37.1</v>
      </c>
      <c r="H14" s="28">
        <v>221</v>
      </c>
      <c r="I14" s="27">
        <v>0.28899999999999998</v>
      </c>
      <c r="J14" s="27">
        <v>0.25700000000000001</v>
      </c>
      <c r="K14" s="27">
        <v>0</v>
      </c>
      <c r="L14" s="28">
        <v>0</v>
      </c>
      <c r="M14" s="28">
        <v>2.2999999999999998</v>
      </c>
      <c r="N14" s="29">
        <v>1.3720000000000001</v>
      </c>
      <c r="O14" s="30">
        <v>7.5020000000000003E-2</v>
      </c>
      <c r="P14" s="30">
        <v>-6.2030000000000001E-5</v>
      </c>
      <c r="Q14" s="30">
        <v>2.0100000000000001E-8</v>
      </c>
      <c r="R14" s="31">
        <v>0</v>
      </c>
      <c r="S14" s="31">
        <v>0</v>
      </c>
      <c r="T14" s="22">
        <v>-178.2</v>
      </c>
      <c r="U14" s="22">
        <v>-162.22999999999999</v>
      </c>
      <c r="V14" s="29">
        <v>15.8965</v>
      </c>
      <c r="W14" s="31">
        <v>1814.91</v>
      </c>
      <c r="X14" s="31">
        <v>-29.92</v>
      </c>
      <c r="Y14" s="22">
        <v>300</v>
      </c>
      <c r="Z14" s="22">
        <v>270</v>
      </c>
      <c r="AA14" s="27">
        <v>50.588999999999999</v>
      </c>
      <c r="AB14" s="31">
        <v>-3540.17</v>
      </c>
      <c r="AC14" s="27">
        <v>-5.2229999999999999</v>
      </c>
      <c r="AD14" s="27">
        <v>1.79</v>
      </c>
      <c r="AE14" s="22">
        <v>4580</v>
      </c>
      <c r="AI14" s="21"/>
      <c r="AJ14" s="21"/>
      <c r="AL14" s="21"/>
      <c r="AO14" s="21"/>
      <c r="AP14" s="21"/>
      <c r="AQ14" s="21"/>
    </row>
    <row r="15" spans="1:43" ht="15" x14ac:dyDescent="0.2">
      <c r="A15" s="22">
        <v>2</v>
      </c>
      <c r="B15" s="21" t="s">
        <v>82</v>
      </c>
      <c r="C15" s="27">
        <v>203.83099999999999</v>
      </c>
      <c r="D15" s="28">
        <v>298</v>
      </c>
      <c r="E15" s="28">
        <v>364.7</v>
      </c>
      <c r="F15" s="28">
        <v>551</v>
      </c>
      <c r="G15" s="28">
        <v>0</v>
      </c>
      <c r="H15" s="28">
        <v>0</v>
      </c>
      <c r="I15" s="27">
        <v>0</v>
      </c>
      <c r="J15" s="27">
        <v>0</v>
      </c>
      <c r="K15" s="27">
        <v>1.645</v>
      </c>
      <c r="L15" s="28">
        <v>298</v>
      </c>
      <c r="M15" s="28">
        <v>0</v>
      </c>
      <c r="N15" s="29">
        <v>0</v>
      </c>
      <c r="O15" s="30">
        <v>0</v>
      </c>
      <c r="P15" s="30">
        <v>0</v>
      </c>
      <c r="Q15" s="30">
        <v>0</v>
      </c>
      <c r="R15" s="31">
        <v>0</v>
      </c>
      <c r="S15" s="31">
        <v>0</v>
      </c>
      <c r="T15" s="22">
        <v>0</v>
      </c>
      <c r="U15" s="22">
        <v>0</v>
      </c>
      <c r="V15" s="29">
        <v>0</v>
      </c>
      <c r="W15" s="31">
        <v>0</v>
      </c>
      <c r="X15" s="31">
        <v>0</v>
      </c>
      <c r="Y15" s="22">
        <v>0</v>
      </c>
      <c r="Z15" s="22">
        <v>0</v>
      </c>
      <c r="AA15" s="27">
        <v>75.314999999999998</v>
      </c>
      <c r="AB15" s="31">
        <v>-7113.72</v>
      </c>
      <c r="AC15" s="27">
        <v>-8.3439999999999994</v>
      </c>
      <c r="AD15" s="27">
        <v>4.95</v>
      </c>
      <c r="AE15" s="22">
        <v>0</v>
      </c>
      <c r="AL15" s="21"/>
      <c r="AO15" s="21"/>
      <c r="AP15" s="21"/>
      <c r="AQ15" s="21"/>
    </row>
    <row r="16" spans="1:43" ht="15" x14ac:dyDescent="0.2">
      <c r="A16" s="22">
        <v>3</v>
      </c>
      <c r="B16" s="21" t="s">
        <v>83</v>
      </c>
      <c r="C16" s="27">
        <v>133.405</v>
      </c>
      <c r="D16" s="28">
        <v>236.5</v>
      </c>
      <c r="E16" s="28">
        <v>386.9</v>
      </c>
      <c r="F16" s="28">
        <v>602</v>
      </c>
      <c r="G16" s="28">
        <v>41</v>
      </c>
      <c r="H16" s="28">
        <v>294</v>
      </c>
      <c r="I16" s="27">
        <v>0.24</v>
      </c>
      <c r="J16" s="27">
        <v>0.22</v>
      </c>
      <c r="K16" s="27">
        <v>1.4410000000000001</v>
      </c>
      <c r="L16" s="28">
        <v>293</v>
      </c>
      <c r="M16" s="28">
        <v>1.7</v>
      </c>
      <c r="N16" s="29">
        <v>1.51</v>
      </c>
      <c r="O16" s="30">
        <v>8.1939999999999999E-2</v>
      </c>
      <c r="P16" s="30">
        <v>-7.0640000000000001E-5</v>
      </c>
      <c r="Q16" s="30">
        <v>2.339E-8</v>
      </c>
      <c r="R16" s="31">
        <v>346.72</v>
      </c>
      <c r="S16" s="31">
        <v>304.43</v>
      </c>
      <c r="T16" s="22">
        <v>-33.1</v>
      </c>
      <c r="U16" s="22">
        <v>-18.52</v>
      </c>
      <c r="V16" s="29">
        <v>16.0381</v>
      </c>
      <c r="W16" s="31">
        <v>3110.79</v>
      </c>
      <c r="X16" s="31">
        <v>-56.16</v>
      </c>
      <c r="Y16" s="22">
        <v>428</v>
      </c>
      <c r="Z16" s="22">
        <v>302</v>
      </c>
      <c r="AA16" s="27">
        <v>0</v>
      </c>
      <c r="AB16" s="31">
        <v>0</v>
      </c>
      <c r="AC16" s="27">
        <v>0</v>
      </c>
      <c r="AD16" s="27">
        <v>0</v>
      </c>
      <c r="AE16" s="22">
        <v>7960</v>
      </c>
      <c r="AO16" s="21"/>
      <c r="AP16" s="21"/>
      <c r="AQ16" s="21"/>
    </row>
    <row r="17" spans="1:43" ht="15" x14ac:dyDescent="0.2">
      <c r="A17" s="22">
        <v>4</v>
      </c>
      <c r="B17" s="21" t="s">
        <v>84</v>
      </c>
      <c r="C17" s="27">
        <v>112.21599999999999</v>
      </c>
      <c r="D17" s="28">
        <v>0</v>
      </c>
      <c r="E17" s="28">
        <v>386.9</v>
      </c>
      <c r="F17" s="28">
        <v>579.5</v>
      </c>
      <c r="G17" s="28">
        <v>29</v>
      </c>
      <c r="H17" s="28">
        <v>0</v>
      </c>
      <c r="I17" s="27">
        <v>0</v>
      </c>
      <c r="J17" s="27">
        <v>0.252</v>
      </c>
      <c r="K17" s="27">
        <v>0</v>
      </c>
      <c r="L17" s="28">
        <v>0</v>
      </c>
      <c r="M17" s="28">
        <v>0</v>
      </c>
      <c r="N17" s="29">
        <v>0</v>
      </c>
      <c r="O17" s="30">
        <v>0</v>
      </c>
      <c r="P17" s="30">
        <v>0</v>
      </c>
      <c r="Q17" s="30">
        <v>0</v>
      </c>
      <c r="R17" s="31">
        <v>0</v>
      </c>
      <c r="S17" s="31">
        <v>0</v>
      </c>
      <c r="T17" s="22">
        <v>0</v>
      </c>
      <c r="U17" s="22">
        <v>0</v>
      </c>
      <c r="V17" s="29">
        <v>15.708399999999999</v>
      </c>
      <c r="W17" s="31">
        <v>3015.51</v>
      </c>
      <c r="X17" s="31">
        <v>-54.59</v>
      </c>
      <c r="Y17" s="22">
        <v>414</v>
      </c>
      <c r="Z17" s="22">
        <v>279</v>
      </c>
      <c r="AA17" s="27">
        <v>0</v>
      </c>
      <c r="AB17" s="31">
        <v>0</v>
      </c>
      <c r="AC17" s="27">
        <v>0</v>
      </c>
      <c r="AD17" s="27">
        <v>0</v>
      </c>
      <c r="AE17" s="22">
        <v>7790</v>
      </c>
      <c r="AQ17" s="21"/>
    </row>
    <row r="18" spans="1:43" ht="15" x14ac:dyDescent="0.2">
      <c r="A18" s="22">
        <v>5</v>
      </c>
      <c r="B18" s="21" t="s">
        <v>85</v>
      </c>
      <c r="C18" s="27">
        <v>112.21599999999999</v>
      </c>
      <c r="D18" s="28">
        <v>0</v>
      </c>
      <c r="E18" s="28">
        <v>378</v>
      </c>
      <c r="F18" s="28">
        <v>569.5</v>
      </c>
      <c r="G18" s="28">
        <v>27.9</v>
      </c>
      <c r="H18" s="28">
        <v>0</v>
      </c>
      <c r="I18" s="27">
        <v>0</v>
      </c>
      <c r="J18" s="27">
        <v>0.21099999999999999</v>
      </c>
      <c r="K18" s="27">
        <v>0</v>
      </c>
      <c r="L18" s="28">
        <v>0</v>
      </c>
      <c r="M18" s="28">
        <v>0</v>
      </c>
      <c r="N18" s="29">
        <v>0</v>
      </c>
      <c r="O18" s="30">
        <v>0</v>
      </c>
      <c r="P18" s="30">
        <v>0</v>
      </c>
      <c r="Q18" s="30">
        <v>0</v>
      </c>
      <c r="R18" s="31">
        <v>0</v>
      </c>
      <c r="S18" s="31">
        <v>0</v>
      </c>
      <c r="T18" s="22">
        <v>0</v>
      </c>
      <c r="U18" s="22">
        <v>0</v>
      </c>
      <c r="V18" s="29">
        <v>15.679399999999999</v>
      </c>
      <c r="W18" s="31">
        <v>2938.09</v>
      </c>
      <c r="X18" s="31">
        <v>-53.25</v>
      </c>
      <c r="Y18" s="22">
        <v>404</v>
      </c>
      <c r="Z18" s="22">
        <v>273</v>
      </c>
      <c r="AA18" s="27">
        <v>0</v>
      </c>
      <c r="AB18" s="31">
        <v>0</v>
      </c>
      <c r="AC18" s="27">
        <v>0</v>
      </c>
      <c r="AD18" s="27">
        <v>0</v>
      </c>
      <c r="AE18" s="22">
        <v>7570</v>
      </c>
      <c r="AQ18" s="21"/>
    </row>
    <row r="19" spans="1:43" ht="15" x14ac:dyDescent="0.2">
      <c r="A19" s="22">
        <v>6</v>
      </c>
      <c r="B19" s="21" t="s">
        <v>86</v>
      </c>
      <c r="C19" s="27">
        <v>170.922</v>
      </c>
      <c r="D19" s="28">
        <v>179</v>
      </c>
      <c r="E19" s="28">
        <v>277</v>
      </c>
      <c r="F19" s="28">
        <v>418.6</v>
      </c>
      <c r="G19" s="28">
        <v>32.6</v>
      </c>
      <c r="H19" s="28">
        <v>294</v>
      </c>
      <c r="I19" s="27">
        <v>0.27900000000000003</v>
      </c>
      <c r="J19" s="27">
        <v>0</v>
      </c>
      <c r="K19" s="27">
        <v>1.4550000000000001</v>
      </c>
      <c r="L19" s="28">
        <v>298</v>
      </c>
      <c r="M19" s="28">
        <v>0</v>
      </c>
      <c r="N19" s="29">
        <v>9.6620000000000008</v>
      </c>
      <c r="O19" s="30">
        <v>7.8299999999999995E-2</v>
      </c>
      <c r="P19" s="30">
        <v>6.5720000000000001E-5</v>
      </c>
      <c r="Q19" s="30">
        <v>1.8679999999999999E-8</v>
      </c>
      <c r="R19" s="31">
        <v>0</v>
      </c>
      <c r="S19" s="31">
        <v>0</v>
      </c>
      <c r="T19" s="22">
        <v>0</v>
      </c>
      <c r="U19" s="22">
        <v>0</v>
      </c>
      <c r="V19" s="29">
        <v>0</v>
      </c>
      <c r="W19" s="31">
        <v>0</v>
      </c>
      <c r="X19" s="31">
        <v>0</v>
      </c>
      <c r="Y19" s="22">
        <v>0</v>
      </c>
      <c r="Z19" s="22">
        <v>0</v>
      </c>
      <c r="AA19" s="27">
        <v>0</v>
      </c>
      <c r="AB19" s="31">
        <v>0</v>
      </c>
      <c r="AC19" s="27">
        <v>0</v>
      </c>
      <c r="AD19" s="27">
        <v>0</v>
      </c>
      <c r="AE19" s="22">
        <v>0</v>
      </c>
      <c r="AQ19" s="21"/>
    </row>
    <row r="20" spans="1:43" ht="15" x14ac:dyDescent="0.2">
      <c r="A20" s="22">
        <v>7</v>
      </c>
      <c r="B20" s="21" t="s">
        <v>87</v>
      </c>
      <c r="C20" s="27">
        <v>98.96</v>
      </c>
      <c r="D20" s="28">
        <v>176.2</v>
      </c>
      <c r="E20" s="28">
        <v>330.4</v>
      </c>
      <c r="F20" s="28">
        <v>523</v>
      </c>
      <c r="G20" s="28">
        <v>50</v>
      </c>
      <c r="H20" s="28">
        <v>240</v>
      </c>
      <c r="I20" s="27">
        <v>0.28000000000000003</v>
      </c>
      <c r="J20" s="27">
        <v>0.248</v>
      </c>
      <c r="K20" s="27">
        <v>1.1679999999999999</v>
      </c>
      <c r="L20" s="28">
        <v>298</v>
      </c>
      <c r="M20" s="28">
        <v>2</v>
      </c>
      <c r="N20" s="29">
        <v>2.9790000000000001</v>
      </c>
      <c r="O20" s="30">
        <v>6.4390000000000003E-2</v>
      </c>
      <c r="P20" s="30">
        <v>-4.8959999999999999E-5</v>
      </c>
      <c r="Q20" s="30">
        <v>1.5049999999999999E-8</v>
      </c>
      <c r="R20" s="31">
        <v>412.27</v>
      </c>
      <c r="S20" s="31">
        <v>239.1</v>
      </c>
      <c r="T20" s="22">
        <v>-31.05</v>
      </c>
      <c r="U20" s="22">
        <v>-17.47</v>
      </c>
      <c r="V20" s="29">
        <v>16.084199999999999</v>
      </c>
      <c r="W20" s="31">
        <v>2697.29</v>
      </c>
      <c r="X20" s="31">
        <v>-45.03</v>
      </c>
      <c r="Y20" s="22">
        <v>352</v>
      </c>
      <c r="Z20" s="22">
        <v>242</v>
      </c>
      <c r="AA20" s="27">
        <v>56.232999999999997</v>
      </c>
      <c r="AB20" s="31">
        <v>-5422.68</v>
      </c>
      <c r="AC20" s="27">
        <v>-5.726</v>
      </c>
      <c r="AD20" s="27">
        <v>3.17</v>
      </c>
      <c r="AE20" s="22">
        <v>6860</v>
      </c>
      <c r="AQ20" s="21"/>
    </row>
    <row r="21" spans="1:43" ht="15" x14ac:dyDescent="0.2">
      <c r="A21" s="22">
        <v>8</v>
      </c>
      <c r="B21" s="21" t="s">
        <v>88</v>
      </c>
      <c r="C21" s="27">
        <v>66.051000000000002</v>
      </c>
      <c r="D21" s="28">
        <v>156.19999999999999</v>
      </c>
      <c r="E21" s="28">
        <v>248.4</v>
      </c>
      <c r="F21" s="28">
        <v>386.6</v>
      </c>
      <c r="G21" s="28">
        <v>44.4</v>
      </c>
      <c r="H21" s="28">
        <v>181</v>
      </c>
      <c r="I21" s="27">
        <v>0.253</v>
      </c>
      <c r="J21" s="27">
        <v>0.26600000000000001</v>
      </c>
      <c r="K21" s="27">
        <v>0</v>
      </c>
      <c r="L21" s="28">
        <v>0</v>
      </c>
      <c r="M21" s="28">
        <v>2.2999999999999998</v>
      </c>
      <c r="N21" s="29">
        <v>2.0720000000000001</v>
      </c>
      <c r="O21" s="30">
        <v>5.722E-2</v>
      </c>
      <c r="P21" s="30">
        <v>-3.4799999999999999E-5</v>
      </c>
      <c r="Q21" s="30">
        <v>8.1069999999999994E-9</v>
      </c>
      <c r="R21" s="31">
        <v>319.27</v>
      </c>
      <c r="S21" s="31">
        <v>186.56</v>
      </c>
      <c r="T21" s="22">
        <v>-118</v>
      </c>
      <c r="U21" s="22">
        <v>-104.26</v>
      </c>
      <c r="V21" s="29">
        <v>16.187100000000001</v>
      </c>
      <c r="W21" s="31">
        <v>2095.35</v>
      </c>
      <c r="X21" s="31">
        <v>-29.16</v>
      </c>
      <c r="Y21" s="22">
        <v>273</v>
      </c>
      <c r="Z21" s="22">
        <v>238</v>
      </c>
      <c r="AA21" s="27">
        <v>48.591000000000001</v>
      </c>
      <c r="AB21" s="31">
        <v>-3837.61</v>
      </c>
      <c r="AC21" s="27">
        <v>-4.8109999999999999</v>
      </c>
      <c r="AD21" s="27">
        <v>1.87</v>
      </c>
      <c r="AE21" s="22">
        <v>5100</v>
      </c>
      <c r="AQ21" s="21"/>
    </row>
    <row r="22" spans="1:43" ht="15" x14ac:dyDescent="0.2">
      <c r="A22" s="22">
        <v>9</v>
      </c>
      <c r="B22" s="21" t="s">
        <v>89</v>
      </c>
      <c r="C22" s="27">
        <v>64.034999999999997</v>
      </c>
      <c r="D22" s="28">
        <v>0</v>
      </c>
      <c r="E22" s="28">
        <v>0</v>
      </c>
      <c r="F22" s="28">
        <v>302.8</v>
      </c>
      <c r="G22" s="28">
        <v>44</v>
      </c>
      <c r="H22" s="28">
        <v>154</v>
      </c>
      <c r="I22" s="27">
        <v>0.27300000000000002</v>
      </c>
      <c r="J22" s="27">
        <v>0</v>
      </c>
      <c r="K22" s="27">
        <v>0</v>
      </c>
      <c r="L22" s="28">
        <v>0</v>
      </c>
      <c r="M22" s="28">
        <v>1.4</v>
      </c>
      <c r="N22" s="29">
        <v>0.73399999999999999</v>
      </c>
      <c r="O22" s="30">
        <v>5.8389999999999997E-2</v>
      </c>
      <c r="P22" s="30">
        <v>-5.0139999999999998E-5</v>
      </c>
      <c r="Q22" s="30">
        <v>1.6770000000000001E-8</v>
      </c>
      <c r="R22" s="31">
        <v>0</v>
      </c>
      <c r="S22" s="31">
        <v>0</v>
      </c>
      <c r="T22" s="22">
        <v>-82.5</v>
      </c>
      <c r="U22" s="22">
        <v>-76.84</v>
      </c>
      <c r="V22" s="29">
        <v>0</v>
      </c>
      <c r="W22" s="31">
        <v>0</v>
      </c>
      <c r="X22" s="31">
        <v>0</v>
      </c>
      <c r="Y22" s="22">
        <v>0</v>
      </c>
      <c r="Z22" s="22">
        <v>0</v>
      </c>
      <c r="AA22" s="27">
        <v>0</v>
      </c>
      <c r="AB22" s="31">
        <v>0</v>
      </c>
      <c r="AC22" s="27">
        <v>0</v>
      </c>
      <c r="AD22" s="27">
        <v>0</v>
      </c>
      <c r="AE22" s="22">
        <v>0</v>
      </c>
      <c r="AQ22" s="21"/>
    </row>
    <row r="23" spans="1:43" ht="15" x14ac:dyDescent="0.2">
      <c r="A23" s="22">
        <v>10</v>
      </c>
      <c r="B23" s="21" t="s">
        <v>90</v>
      </c>
      <c r="C23" s="27">
        <v>112.21599999999999</v>
      </c>
      <c r="D23" s="28">
        <v>239.7</v>
      </c>
      <c r="E23" s="28">
        <v>392.7</v>
      </c>
      <c r="F23" s="28">
        <v>591</v>
      </c>
      <c r="G23" s="28">
        <v>29.3</v>
      </c>
      <c r="H23" s="28">
        <v>416</v>
      </c>
      <c r="I23" s="27">
        <v>0.25</v>
      </c>
      <c r="J23" s="27">
        <v>0.23799999999999999</v>
      </c>
      <c r="K23" s="27">
        <v>0.78500000000000003</v>
      </c>
      <c r="L23" s="28">
        <v>289</v>
      </c>
      <c r="M23" s="28">
        <v>0</v>
      </c>
      <c r="N23" s="29">
        <v>-17.122</v>
      </c>
      <c r="O23" s="30">
        <v>0.21490000000000001</v>
      </c>
      <c r="P23" s="30">
        <v>-1.199E-4</v>
      </c>
      <c r="Q23" s="30">
        <v>2.461E-8</v>
      </c>
      <c r="R23" s="31">
        <v>0</v>
      </c>
      <c r="S23" s="31">
        <v>0</v>
      </c>
      <c r="T23" s="22">
        <v>-43.26</v>
      </c>
      <c r="U23" s="22">
        <v>8.42</v>
      </c>
      <c r="V23" s="29">
        <v>16.964700000000001</v>
      </c>
      <c r="W23" s="31">
        <v>4276.08</v>
      </c>
      <c r="X23" s="31">
        <v>-52.8</v>
      </c>
      <c r="Y23" s="22">
        <v>480</v>
      </c>
      <c r="Z23" s="22">
        <v>345</v>
      </c>
      <c r="AA23" s="27">
        <v>0</v>
      </c>
      <c r="AB23" s="31">
        <v>0</v>
      </c>
      <c r="AC23" s="27">
        <v>0</v>
      </c>
      <c r="AD23" s="27">
        <v>0</v>
      </c>
      <c r="AE23" s="22">
        <v>0</v>
      </c>
      <c r="AQ23" s="21"/>
    </row>
    <row r="24" spans="1:43" ht="15" x14ac:dyDescent="0.2">
      <c r="A24" s="22">
        <v>11</v>
      </c>
      <c r="B24" s="21" t="s">
        <v>91</v>
      </c>
      <c r="C24" s="27">
        <v>98.188999999999993</v>
      </c>
      <c r="D24" s="28">
        <v>203.4</v>
      </c>
      <c r="E24" s="28">
        <v>361</v>
      </c>
      <c r="F24" s="28">
        <v>547</v>
      </c>
      <c r="G24" s="28">
        <v>34</v>
      </c>
      <c r="H24" s="28">
        <v>360</v>
      </c>
      <c r="I24" s="27">
        <v>0.27</v>
      </c>
      <c r="J24" s="27">
        <v>0.27300000000000002</v>
      </c>
      <c r="K24" s="27">
        <v>0.75900000000000001</v>
      </c>
      <c r="L24" s="28">
        <v>289</v>
      </c>
      <c r="M24" s="28">
        <v>0</v>
      </c>
      <c r="N24" s="29">
        <v>-13.827</v>
      </c>
      <c r="O24" s="30">
        <v>0.1832</v>
      </c>
      <c r="P24" s="30">
        <v>-1.075E-4</v>
      </c>
      <c r="Q24" s="30">
        <v>2.4129999999999998E-8</v>
      </c>
      <c r="R24" s="31">
        <v>0</v>
      </c>
      <c r="S24" s="31">
        <v>0</v>
      </c>
      <c r="T24" s="22">
        <v>-33.049999999999997</v>
      </c>
      <c r="U24" s="22">
        <v>9.33</v>
      </c>
      <c r="V24" s="29">
        <v>15.6973</v>
      </c>
      <c r="W24" s="31">
        <v>2807.94</v>
      </c>
      <c r="X24" s="31">
        <v>-51.2</v>
      </c>
      <c r="Y24" s="22">
        <v>390</v>
      </c>
      <c r="Z24" s="22">
        <v>260</v>
      </c>
      <c r="AA24" s="27">
        <v>0</v>
      </c>
      <c r="AB24" s="31">
        <v>0</v>
      </c>
      <c r="AC24" s="27">
        <v>0</v>
      </c>
      <c r="AD24" s="27">
        <v>0</v>
      </c>
      <c r="AE24" s="22">
        <v>7240</v>
      </c>
      <c r="AQ24" s="21"/>
    </row>
    <row r="25" spans="1:43" ht="15" x14ac:dyDescent="0.2">
      <c r="A25" s="22">
        <v>12</v>
      </c>
      <c r="B25" s="21" t="s">
        <v>92</v>
      </c>
      <c r="C25" s="27">
        <v>187.38</v>
      </c>
      <c r="D25" s="28">
        <v>238.2</v>
      </c>
      <c r="E25" s="28">
        <v>320.7</v>
      </c>
      <c r="F25" s="28">
        <v>487.2</v>
      </c>
      <c r="G25" s="28">
        <v>33.700000000000003</v>
      </c>
      <c r="H25" s="28">
        <v>304</v>
      </c>
      <c r="I25" s="27">
        <v>0.25600000000000001</v>
      </c>
      <c r="J25" s="27">
        <v>0.252</v>
      </c>
      <c r="K25" s="27">
        <v>1.58</v>
      </c>
      <c r="L25" s="28">
        <v>289</v>
      </c>
      <c r="M25" s="28">
        <v>0</v>
      </c>
      <c r="N25" s="29">
        <v>14.603</v>
      </c>
      <c r="O25" s="30">
        <v>6.8650000000000003E-2</v>
      </c>
      <c r="P25" s="30">
        <v>-5.7800000000000002E-5</v>
      </c>
      <c r="Q25" s="30">
        <v>1.6490000000000001E-8</v>
      </c>
      <c r="R25" s="31">
        <v>0</v>
      </c>
      <c r="S25" s="31">
        <v>0</v>
      </c>
      <c r="T25" s="22">
        <v>-178.1</v>
      </c>
      <c r="U25" s="22">
        <v>0</v>
      </c>
      <c r="V25" s="29">
        <v>15.8424</v>
      </c>
      <c r="W25" s="31">
        <v>2523.61</v>
      </c>
      <c r="X25" s="31">
        <v>-45.67</v>
      </c>
      <c r="Y25" s="22">
        <v>360</v>
      </c>
      <c r="Z25" s="22">
        <v>250</v>
      </c>
      <c r="AA25" s="27">
        <v>57.097000000000001</v>
      </c>
      <c r="AB25" s="31">
        <v>-5249.75</v>
      </c>
      <c r="AC25" s="27">
        <v>-5.9130000000000003</v>
      </c>
      <c r="AD25" s="27">
        <v>3.91</v>
      </c>
      <c r="AE25" s="22">
        <v>6570</v>
      </c>
      <c r="AQ25" s="21"/>
    </row>
    <row r="26" spans="1:43" ht="15" x14ac:dyDescent="0.2">
      <c r="A26" s="22">
        <v>13</v>
      </c>
      <c r="B26" s="21" t="s">
        <v>93</v>
      </c>
      <c r="C26" s="27">
        <v>132.20599999999999</v>
      </c>
      <c r="D26" s="28">
        <v>242</v>
      </c>
      <c r="E26" s="28">
        <v>480.7</v>
      </c>
      <c r="F26" s="28">
        <v>719</v>
      </c>
      <c r="G26" s="28">
        <v>34.700000000000003</v>
      </c>
      <c r="H26" s="28">
        <v>0</v>
      </c>
      <c r="I26" s="27">
        <v>0</v>
      </c>
      <c r="J26" s="27">
        <v>0.30299999999999999</v>
      </c>
      <c r="K26" s="27">
        <v>0.97299999999999998</v>
      </c>
      <c r="L26" s="28">
        <v>293</v>
      </c>
      <c r="M26" s="28">
        <v>0</v>
      </c>
      <c r="N26" s="29">
        <v>0</v>
      </c>
      <c r="O26" s="30">
        <v>0</v>
      </c>
      <c r="P26" s="30">
        <v>0</v>
      </c>
      <c r="Q26" s="30">
        <v>0</v>
      </c>
      <c r="R26" s="31">
        <v>0</v>
      </c>
      <c r="S26" s="31">
        <v>0</v>
      </c>
      <c r="T26" s="22">
        <v>6.6</v>
      </c>
      <c r="U26" s="22">
        <v>39.9</v>
      </c>
      <c r="V26" s="29">
        <v>16.2805</v>
      </c>
      <c r="W26" s="31">
        <v>4009.49</v>
      </c>
      <c r="X26" s="31">
        <v>-64.89</v>
      </c>
      <c r="Y26" s="22">
        <v>500</v>
      </c>
      <c r="Z26" s="22">
        <v>365</v>
      </c>
      <c r="AA26" s="27">
        <v>0</v>
      </c>
      <c r="AB26" s="31">
        <v>0</v>
      </c>
      <c r="AC26" s="27">
        <v>0</v>
      </c>
      <c r="AD26" s="27">
        <v>0</v>
      </c>
      <c r="AE26" s="22">
        <v>9490</v>
      </c>
      <c r="AQ26" s="21"/>
    </row>
    <row r="27" spans="1:43" ht="15" x14ac:dyDescent="0.2">
      <c r="A27" s="22">
        <v>14</v>
      </c>
      <c r="B27" s="21" t="s">
        <v>94</v>
      </c>
      <c r="C27" s="27">
        <v>147.43199999999999</v>
      </c>
      <c r="D27" s="28">
        <v>258.5</v>
      </c>
      <c r="E27" s="28">
        <v>429</v>
      </c>
      <c r="F27" s="28">
        <v>651</v>
      </c>
      <c r="G27" s="28">
        <v>39</v>
      </c>
      <c r="H27" s="28">
        <v>348</v>
      </c>
      <c r="I27" s="27">
        <v>0.25</v>
      </c>
      <c r="J27" s="27">
        <v>0.31</v>
      </c>
      <c r="K27" s="27">
        <v>1.389</v>
      </c>
      <c r="L27" s="28">
        <v>293</v>
      </c>
      <c r="M27" s="28">
        <v>0</v>
      </c>
      <c r="N27" s="29">
        <v>6.4210000000000003</v>
      </c>
      <c r="O27" s="30">
        <v>8.6510000000000004E-2</v>
      </c>
      <c r="P27" s="30">
        <v>-6.656E-5</v>
      </c>
      <c r="Q27" s="30">
        <v>2.0990000000000001E-8</v>
      </c>
      <c r="R27" s="31">
        <v>818.63</v>
      </c>
      <c r="S27" s="31">
        <v>342.88</v>
      </c>
      <c r="T27" s="22">
        <v>-44.4</v>
      </c>
      <c r="U27" s="22">
        <v>-23.37</v>
      </c>
      <c r="V27" s="29">
        <v>16.124600000000001</v>
      </c>
      <c r="W27" s="31">
        <v>3417.27</v>
      </c>
      <c r="X27" s="31">
        <v>-69.150000000000006</v>
      </c>
      <c r="Y27" s="22">
        <v>470</v>
      </c>
      <c r="Z27" s="22">
        <v>315</v>
      </c>
      <c r="AA27" s="27">
        <v>0</v>
      </c>
      <c r="AB27" s="31">
        <v>0</v>
      </c>
      <c r="AC27" s="27">
        <v>0</v>
      </c>
      <c r="AD27" s="27">
        <v>0</v>
      </c>
      <c r="AE27" s="22">
        <v>9180</v>
      </c>
      <c r="AQ27" s="21"/>
    </row>
    <row r="28" spans="1:43" ht="15" x14ac:dyDescent="0.2">
      <c r="A28" s="22">
        <v>15</v>
      </c>
      <c r="B28" s="21" t="s">
        <v>95</v>
      </c>
      <c r="C28" s="27">
        <v>120.19499999999999</v>
      </c>
      <c r="D28" s="28">
        <v>247.7</v>
      </c>
      <c r="E28" s="28">
        <v>449.2</v>
      </c>
      <c r="F28" s="28">
        <v>664.5</v>
      </c>
      <c r="G28" s="28">
        <v>34.1</v>
      </c>
      <c r="H28" s="28">
        <v>430</v>
      </c>
      <c r="I28" s="27">
        <v>0.27</v>
      </c>
      <c r="J28" s="27">
        <v>0.39</v>
      </c>
      <c r="K28" s="27">
        <v>0.89400000000000002</v>
      </c>
      <c r="L28" s="28">
        <v>293</v>
      </c>
      <c r="M28" s="28">
        <v>0.6</v>
      </c>
      <c r="N28" s="29">
        <v>-1.6579999999999999</v>
      </c>
      <c r="O28" s="30">
        <v>0.15129999999999999</v>
      </c>
      <c r="P28" s="30">
        <v>-7.9450000000000007E-5</v>
      </c>
      <c r="Q28" s="30">
        <v>1.5790000000000001E-8</v>
      </c>
      <c r="R28" s="31">
        <v>0</v>
      </c>
      <c r="S28" s="31">
        <v>0</v>
      </c>
      <c r="T28" s="22">
        <v>-2.29</v>
      </c>
      <c r="U28" s="22">
        <v>29.77</v>
      </c>
      <c r="V28" s="29">
        <v>16.2121</v>
      </c>
      <c r="W28" s="31">
        <v>3670.22</v>
      </c>
      <c r="X28" s="31">
        <v>-66.069999999999993</v>
      </c>
      <c r="Y28" s="22">
        <v>479</v>
      </c>
      <c r="Z28" s="22">
        <v>329</v>
      </c>
      <c r="AA28" s="27">
        <v>0</v>
      </c>
      <c r="AB28" s="31">
        <v>0</v>
      </c>
      <c r="AC28" s="27">
        <v>0</v>
      </c>
      <c r="AD28" s="27">
        <v>0</v>
      </c>
      <c r="AE28" s="22">
        <v>9570</v>
      </c>
      <c r="AQ28" s="21"/>
    </row>
    <row r="29" spans="1:43" ht="15" x14ac:dyDescent="0.2">
      <c r="A29" s="22">
        <v>16</v>
      </c>
      <c r="B29" s="21" t="s">
        <v>96</v>
      </c>
      <c r="C29" s="27">
        <v>134.22200000000001</v>
      </c>
      <c r="D29" s="28">
        <v>352</v>
      </c>
      <c r="E29" s="28">
        <v>470</v>
      </c>
      <c r="F29" s="28">
        <v>675</v>
      </c>
      <c r="G29" s="28">
        <v>29</v>
      </c>
      <c r="H29" s="28">
        <v>480</v>
      </c>
      <c r="I29" s="27">
        <v>0.25</v>
      </c>
      <c r="J29" s="27">
        <v>0.42599999999999999</v>
      </c>
      <c r="K29" s="27">
        <v>0.83799999999999997</v>
      </c>
      <c r="L29" s="28">
        <v>354</v>
      </c>
      <c r="M29" s="28">
        <v>0</v>
      </c>
      <c r="N29" s="29">
        <v>3.9460000000000002</v>
      </c>
      <c r="O29" s="30">
        <v>0.15570000000000001</v>
      </c>
      <c r="P29" s="30">
        <v>-6.8759999999999999E-5</v>
      </c>
      <c r="Q29" s="30">
        <v>7.7789999999999997E-9</v>
      </c>
      <c r="R29" s="31">
        <v>0</v>
      </c>
      <c r="S29" s="31">
        <v>0</v>
      </c>
      <c r="T29" s="22">
        <v>-10.82</v>
      </c>
      <c r="U29" s="22">
        <v>28.55</v>
      </c>
      <c r="V29" s="29">
        <v>16.302299999999999</v>
      </c>
      <c r="W29" s="31">
        <v>3850.91</v>
      </c>
      <c r="X29" s="31">
        <v>-71.72</v>
      </c>
      <c r="Y29" s="22">
        <v>500</v>
      </c>
      <c r="Z29" s="22">
        <v>361</v>
      </c>
      <c r="AA29" s="27">
        <v>64.138999999999996</v>
      </c>
      <c r="AB29" s="31">
        <v>-8300.92</v>
      </c>
      <c r="AC29" s="27">
        <v>-6.4779999999999998</v>
      </c>
      <c r="AD29" s="27">
        <v>8.8000000000000007</v>
      </c>
      <c r="AE29" s="22">
        <v>10880</v>
      </c>
      <c r="AQ29" s="21"/>
    </row>
    <row r="30" spans="1:43" ht="15" x14ac:dyDescent="0.2">
      <c r="A30" s="22">
        <v>17</v>
      </c>
      <c r="B30" s="21" t="s">
        <v>97</v>
      </c>
      <c r="C30" s="27">
        <v>120.19499999999999</v>
      </c>
      <c r="D30" s="28">
        <v>227</v>
      </c>
      <c r="E30" s="28">
        <v>442.5</v>
      </c>
      <c r="F30" s="28">
        <v>649.1</v>
      </c>
      <c r="G30" s="28">
        <v>31.9</v>
      </c>
      <c r="H30" s="28">
        <v>430</v>
      </c>
      <c r="I30" s="27">
        <v>0.25800000000000001</v>
      </c>
      <c r="J30" s="27">
        <v>0.39</v>
      </c>
      <c r="K30" s="27">
        <v>0.88</v>
      </c>
      <c r="L30" s="28">
        <v>289</v>
      </c>
      <c r="M30" s="28">
        <v>0.3</v>
      </c>
      <c r="N30" s="29">
        <v>-1.115</v>
      </c>
      <c r="O30" s="30">
        <v>0.14899999999999999</v>
      </c>
      <c r="P30" s="30">
        <v>-7.7929999999999994E-5</v>
      </c>
      <c r="Q30" s="30">
        <v>1.5230000000000001E-8</v>
      </c>
      <c r="R30" s="31">
        <v>872.74</v>
      </c>
      <c r="S30" s="31">
        <v>297.75</v>
      </c>
      <c r="T30" s="22">
        <v>-3.33</v>
      </c>
      <c r="U30" s="22">
        <v>27.95</v>
      </c>
      <c r="V30" s="29">
        <v>16.219000000000001</v>
      </c>
      <c r="W30" s="31">
        <v>3622.58</v>
      </c>
      <c r="X30" s="31">
        <v>-64.59</v>
      </c>
      <c r="Y30" s="22">
        <v>471</v>
      </c>
      <c r="Z30" s="22">
        <v>324</v>
      </c>
      <c r="AA30" s="27">
        <v>56.241</v>
      </c>
      <c r="AB30" s="31">
        <v>-7256.56</v>
      </c>
      <c r="AC30" s="27">
        <v>-5.4589999999999996</v>
      </c>
      <c r="AD30" s="27">
        <v>7.27</v>
      </c>
      <c r="AE30" s="22">
        <v>9380</v>
      </c>
      <c r="AQ30" s="21"/>
    </row>
    <row r="31" spans="1:43" ht="15" x14ac:dyDescent="0.2">
      <c r="A31" s="22">
        <v>18</v>
      </c>
      <c r="B31" s="21" t="s">
        <v>98</v>
      </c>
      <c r="C31" s="27">
        <v>54.091999999999999</v>
      </c>
      <c r="D31" s="28">
        <v>137</v>
      </c>
      <c r="E31" s="28">
        <v>284</v>
      </c>
      <c r="F31" s="28">
        <v>443.7</v>
      </c>
      <c r="G31" s="28">
        <v>44.4</v>
      </c>
      <c r="H31" s="28">
        <v>219</v>
      </c>
      <c r="I31" s="27">
        <v>0.26700000000000002</v>
      </c>
      <c r="J31" s="27">
        <v>0.255</v>
      </c>
      <c r="K31" s="27">
        <v>0.65200000000000002</v>
      </c>
      <c r="L31" s="28">
        <v>293</v>
      </c>
      <c r="M31" s="28">
        <v>0.4</v>
      </c>
      <c r="N31" s="29">
        <v>2.6749999999999998</v>
      </c>
      <c r="O31" s="30">
        <v>6.5049999999999997E-2</v>
      </c>
      <c r="P31" s="30">
        <v>-3.5070000000000001E-5</v>
      </c>
      <c r="Q31" s="30">
        <v>7.378E-9</v>
      </c>
      <c r="R31" s="31">
        <v>0</v>
      </c>
      <c r="S31" s="31">
        <v>0</v>
      </c>
      <c r="T31" s="22">
        <v>38.770000000000003</v>
      </c>
      <c r="U31" s="22">
        <v>47.43</v>
      </c>
      <c r="V31" s="29">
        <v>16.103899999999999</v>
      </c>
      <c r="W31" s="31">
        <v>2397.2600000000002</v>
      </c>
      <c r="X31" s="31">
        <v>-30.88</v>
      </c>
      <c r="Y31" s="22">
        <v>305</v>
      </c>
      <c r="Z31" s="22">
        <v>245</v>
      </c>
      <c r="AA31" s="27">
        <v>0</v>
      </c>
      <c r="AB31" s="31">
        <v>0</v>
      </c>
      <c r="AC31" s="27">
        <v>0</v>
      </c>
      <c r="AD31" s="27">
        <v>0</v>
      </c>
      <c r="AE31" s="22">
        <v>5800</v>
      </c>
      <c r="AQ31" s="21"/>
    </row>
    <row r="32" spans="1:43" ht="15" x14ac:dyDescent="0.2">
      <c r="A32" s="22">
        <v>19</v>
      </c>
      <c r="B32" s="21" t="s">
        <v>99</v>
      </c>
      <c r="C32" s="27">
        <v>170.922</v>
      </c>
      <c r="D32" s="28">
        <v>179.3</v>
      </c>
      <c r="E32" s="28">
        <v>276.89999999999998</v>
      </c>
      <c r="F32" s="28">
        <v>418.9</v>
      </c>
      <c r="G32" s="28">
        <v>32.200000000000003</v>
      </c>
      <c r="H32" s="28">
        <v>293</v>
      </c>
      <c r="I32" s="27">
        <v>0.27500000000000002</v>
      </c>
      <c r="J32" s="27">
        <v>0.255</v>
      </c>
      <c r="K32" s="27">
        <v>1.48</v>
      </c>
      <c r="L32" s="28">
        <v>277</v>
      </c>
      <c r="M32" s="28">
        <v>0.5</v>
      </c>
      <c r="N32" s="29">
        <v>9.2620000000000005</v>
      </c>
      <c r="O32" s="30">
        <v>8.2159999999999997E-2</v>
      </c>
      <c r="P32" s="30">
        <v>7.0469999999999994E-5</v>
      </c>
      <c r="Q32" s="30">
        <v>2.0319999999999999E-8</v>
      </c>
      <c r="R32" s="31">
        <v>0</v>
      </c>
      <c r="S32" s="31">
        <v>0</v>
      </c>
      <c r="T32" s="22">
        <v>-214.6</v>
      </c>
      <c r="U32" s="22">
        <v>0</v>
      </c>
      <c r="V32" s="29">
        <v>0</v>
      </c>
      <c r="W32" s="31">
        <v>0</v>
      </c>
      <c r="X32" s="31">
        <v>0</v>
      </c>
      <c r="Y32" s="22">
        <v>0</v>
      </c>
      <c r="Z32" s="22">
        <v>0</v>
      </c>
      <c r="AA32" s="27">
        <v>52.316000000000003</v>
      </c>
      <c r="AB32" s="31">
        <v>-4327.01</v>
      </c>
      <c r="AC32" s="27">
        <v>-5.35</v>
      </c>
      <c r="AD32" s="27">
        <v>3.02</v>
      </c>
      <c r="AE32" s="22">
        <v>5560</v>
      </c>
      <c r="AQ32" s="21"/>
    </row>
    <row r="33" spans="1:43" ht="15" x14ac:dyDescent="0.2">
      <c r="A33" s="22">
        <v>20</v>
      </c>
      <c r="B33" s="21" t="s">
        <v>100</v>
      </c>
      <c r="C33" s="27">
        <v>98.96</v>
      </c>
      <c r="D33" s="28">
        <v>237.5</v>
      </c>
      <c r="E33" s="28">
        <v>356.6</v>
      </c>
      <c r="F33" s="28">
        <v>561</v>
      </c>
      <c r="G33" s="28">
        <v>53</v>
      </c>
      <c r="H33" s="28">
        <v>220</v>
      </c>
      <c r="I33" s="27">
        <v>0.25</v>
      </c>
      <c r="J33" s="27">
        <v>0.28599999999999998</v>
      </c>
      <c r="K33" s="27">
        <v>1.25</v>
      </c>
      <c r="L33" s="28">
        <v>289</v>
      </c>
      <c r="M33" s="28">
        <v>1.8</v>
      </c>
      <c r="N33" s="29">
        <v>4.8929999999999998</v>
      </c>
      <c r="O33" s="30">
        <v>5.518E-2</v>
      </c>
      <c r="P33" s="30">
        <v>-3.4350000000000001E-5</v>
      </c>
      <c r="Q33" s="30">
        <v>8.0939999999999996E-9</v>
      </c>
      <c r="R33" s="31">
        <v>473.95</v>
      </c>
      <c r="S33" s="31">
        <v>277.98</v>
      </c>
      <c r="T33" s="22">
        <v>-31</v>
      </c>
      <c r="U33" s="22">
        <v>-17.649999999999999</v>
      </c>
      <c r="V33" s="29">
        <v>16.176400000000001</v>
      </c>
      <c r="W33" s="31">
        <v>2927.17</v>
      </c>
      <c r="X33" s="31">
        <v>-50.22</v>
      </c>
      <c r="Y33" s="22">
        <v>373</v>
      </c>
      <c r="Z33" s="22">
        <v>240</v>
      </c>
      <c r="AA33" s="27">
        <v>51.956000000000003</v>
      </c>
      <c r="AB33" s="31">
        <v>-5712.66</v>
      </c>
      <c r="AC33" s="27">
        <v>-4.9909999999999997</v>
      </c>
      <c r="AD33" s="27">
        <v>3.3</v>
      </c>
      <c r="AE33" s="22">
        <v>7650</v>
      </c>
      <c r="AQ33" s="21"/>
    </row>
    <row r="34" spans="1:43" ht="15" x14ac:dyDescent="0.2">
      <c r="A34" s="22">
        <v>21</v>
      </c>
      <c r="B34" s="21" t="s">
        <v>101</v>
      </c>
      <c r="C34" s="27">
        <v>112.98699999999999</v>
      </c>
      <c r="D34" s="28">
        <v>172.7</v>
      </c>
      <c r="E34" s="28">
        <v>369.5</v>
      </c>
      <c r="F34" s="28">
        <v>577</v>
      </c>
      <c r="G34" s="28">
        <v>44</v>
      </c>
      <c r="H34" s="28">
        <v>226</v>
      </c>
      <c r="I34" s="27">
        <v>0.21</v>
      </c>
      <c r="J34" s="27">
        <v>0.24</v>
      </c>
      <c r="K34" s="27">
        <v>1.1499999999999999</v>
      </c>
      <c r="L34" s="28">
        <v>293</v>
      </c>
      <c r="M34" s="28">
        <v>1.9</v>
      </c>
      <c r="N34" s="29">
        <v>2.496</v>
      </c>
      <c r="O34" s="30">
        <v>8.7290000000000006E-2</v>
      </c>
      <c r="P34" s="30">
        <v>-6.2189999999999999E-5</v>
      </c>
      <c r="Q34" s="30">
        <v>1.8489999999999999E-8</v>
      </c>
      <c r="R34" s="31">
        <v>514.36</v>
      </c>
      <c r="S34" s="31">
        <v>281.02999999999997</v>
      </c>
      <c r="T34" s="22">
        <v>-39.6</v>
      </c>
      <c r="U34" s="22">
        <v>-19.86</v>
      </c>
      <c r="V34" s="29">
        <v>16.038499999999999</v>
      </c>
      <c r="W34" s="31">
        <v>2985.07</v>
      </c>
      <c r="X34" s="31">
        <v>-52.16</v>
      </c>
      <c r="Y34" s="22">
        <v>408</v>
      </c>
      <c r="Z34" s="22">
        <v>288</v>
      </c>
      <c r="AA34" s="27">
        <v>0</v>
      </c>
      <c r="AB34" s="31">
        <v>0</v>
      </c>
      <c r="AC34" s="27">
        <v>0</v>
      </c>
      <c r="AD34" s="27">
        <v>0</v>
      </c>
      <c r="AE34" s="22">
        <v>7500</v>
      </c>
      <c r="AQ34" s="21"/>
    </row>
    <row r="35" spans="1:43" ht="15" x14ac:dyDescent="0.2">
      <c r="A35" s="22">
        <v>22</v>
      </c>
      <c r="B35" s="21" t="s">
        <v>102</v>
      </c>
      <c r="C35" s="27">
        <v>90.123000000000005</v>
      </c>
      <c r="D35" s="28">
        <v>202</v>
      </c>
      <c r="E35" s="28">
        <v>358.6</v>
      </c>
      <c r="F35" s="28">
        <v>536</v>
      </c>
      <c r="G35" s="28">
        <v>38.200000000000003</v>
      </c>
      <c r="H35" s="28">
        <v>271</v>
      </c>
      <c r="I35" s="27">
        <v>0.23499999999999999</v>
      </c>
      <c r="J35" s="27">
        <v>0.371</v>
      </c>
      <c r="K35" s="27">
        <v>0.86699999999999999</v>
      </c>
      <c r="L35" s="28">
        <v>293</v>
      </c>
      <c r="M35" s="28">
        <v>0</v>
      </c>
      <c r="N35" s="29">
        <v>7.6989999999999998</v>
      </c>
      <c r="O35" s="30">
        <v>8.5199999999999998E-2</v>
      </c>
      <c r="P35" s="30">
        <v>-3.1900000000000003E-5</v>
      </c>
      <c r="Q35" s="30">
        <v>6.0000000000000003E-12</v>
      </c>
      <c r="R35" s="31">
        <v>0</v>
      </c>
      <c r="S35" s="31">
        <v>0</v>
      </c>
      <c r="T35" s="22">
        <v>0</v>
      </c>
      <c r="U35" s="22">
        <v>0</v>
      </c>
      <c r="V35" s="29">
        <v>16.021000000000001</v>
      </c>
      <c r="W35" s="31">
        <v>2869.79</v>
      </c>
      <c r="X35" s="31">
        <v>-53.15</v>
      </c>
      <c r="Y35" s="22">
        <v>393</v>
      </c>
      <c r="Z35" s="22">
        <v>262</v>
      </c>
      <c r="AA35" s="27">
        <v>0</v>
      </c>
      <c r="AB35" s="31">
        <v>0</v>
      </c>
      <c r="AC35" s="27">
        <v>0</v>
      </c>
      <c r="AD35" s="27">
        <v>0</v>
      </c>
      <c r="AE35" s="22">
        <v>7510</v>
      </c>
      <c r="AQ35" s="21"/>
    </row>
    <row r="36" spans="1:43" ht="15" x14ac:dyDescent="0.2">
      <c r="A36" s="22">
        <v>23</v>
      </c>
      <c r="B36" s="21" t="s">
        <v>103</v>
      </c>
      <c r="C36" s="27">
        <v>68.119</v>
      </c>
      <c r="D36" s="28">
        <v>135.9</v>
      </c>
      <c r="E36" s="28">
        <v>318</v>
      </c>
      <c r="F36" s="28">
        <v>503</v>
      </c>
      <c r="G36" s="28">
        <v>40.200000000000003</v>
      </c>
      <c r="H36" s="28">
        <v>276</v>
      </c>
      <c r="I36" s="27">
        <v>0.26900000000000002</v>
      </c>
      <c r="J36" s="27">
        <v>0.17299999999999999</v>
      </c>
      <c r="K36" s="27">
        <v>0.69299999999999995</v>
      </c>
      <c r="L36" s="28">
        <v>293</v>
      </c>
      <c r="M36" s="28">
        <v>0</v>
      </c>
      <c r="N36" s="29">
        <v>2.1080000000000001</v>
      </c>
      <c r="O36" s="30">
        <v>9.2670000000000002E-2</v>
      </c>
      <c r="P36" s="30">
        <v>-5.4459999999999997E-5</v>
      </c>
      <c r="Q36" s="30">
        <v>1.253E-8</v>
      </c>
      <c r="R36" s="31">
        <v>0</v>
      </c>
      <c r="S36" s="31">
        <v>0</v>
      </c>
      <c r="T36" s="22">
        <v>34.799999999999997</v>
      </c>
      <c r="U36" s="22">
        <v>50.29</v>
      </c>
      <c r="V36" s="29">
        <v>15.9297</v>
      </c>
      <c r="W36" s="31">
        <v>2544.34</v>
      </c>
      <c r="X36" s="31">
        <v>-44.3</v>
      </c>
      <c r="Y36" s="22">
        <v>340</v>
      </c>
      <c r="Z36" s="22">
        <v>250</v>
      </c>
      <c r="AA36" s="27">
        <v>0</v>
      </c>
      <c r="AB36" s="31">
        <v>0</v>
      </c>
      <c r="AC36" s="27">
        <v>0</v>
      </c>
      <c r="AD36" s="27">
        <v>0</v>
      </c>
      <c r="AE36" s="22">
        <v>6590</v>
      </c>
      <c r="AQ36" s="21"/>
    </row>
    <row r="37" spans="1:43" ht="15" x14ac:dyDescent="0.2">
      <c r="A37" s="22">
        <v>24</v>
      </c>
      <c r="B37" s="21" t="s">
        <v>104</v>
      </c>
      <c r="C37" s="27">
        <v>76.096000000000004</v>
      </c>
      <c r="D37" s="28">
        <v>213</v>
      </c>
      <c r="E37" s="28">
        <v>460.5</v>
      </c>
      <c r="F37" s="28">
        <v>625</v>
      </c>
      <c r="G37" s="28">
        <v>60</v>
      </c>
      <c r="H37" s="28">
        <v>237</v>
      </c>
      <c r="I37" s="27">
        <v>0.28000000000000003</v>
      </c>
      <c r="J37" s="27">
        <v>0</v>
      </c>
      <c r="K37" s="27">
        <v>1.036</v>
      </c>
      <c r="L37" s="28">
        <v>293</v>
      </c>
      <c r="M37" s="28">
        <v>3.6</v>
      </c>
      <c r="N37" s="29">
        <v>0.151</v>
      </c>
      <c r="O37" s="30">
        <v>0.10059999999999999</v>
      </c>
      <c r="P37" s="30">
        <v>-7.1210000000000004E-5</v>
      </c>
      <c r="Q37" s="30">
        <v>2.138E-8</v>
      </c>
      <c r="R37" s="31">
        <v>1404.2</v>
      </c>
      <c r="S37" s="31">
        <v>426.74</v>
      </c>
      <c r="T37" s="22">
        <v>-101.33</v>
      </c>
      <c r="U37" s="22">
        <v>0</v>
      </c>
      <c r="V37" s="29">
        <v>20.532399999999999</v>
      </c>
      <c r="W37" s="31">
        <v>6091.95</v>
      </c>
      <c r="X37" s="31">
        <v>-22.46</v>
      </c>
      <c r="Y37" s="22">
        <v>483</v>
      </c>
      <c r="Z37" s="22">
        <v>357</v>
      </c>
      <c r="AA37" s="27">
        <v>0</v>
      </c>
      <c r="AB37" s="31">
        <v>0</v>
      </c>
      <c r="AC37" s="27">
        <v>0</v>
      </c>
      <c r="AD37" s="27">
        <v>0</v>
      </c>
      <c r="AE37" s="22">
        <v>12940</v>
      </c>
      <c r="AQ37" s="21"/>
    </row>
    <row r="38" spans="1:43" ht="15" x14ac:dyDescent="0.2">
      <c r="A38" s="22">
        <v>25</v>
      </c>
      <c r="B38" s="21" t="s">
        <v>105</v>
      </c>
      <c r="C38" s="27">
        <v>120.19499999999999</v>
      </c>
      <c r="D38" s="28">
        <v>228.4</v>
      </c>
      <c r="E38" s="28">
        <v>437.9</v>
      </c>
      <c r="F38" s="28">
        <v>637.29999999999995</v>
      </c>
      <c r="G38" s="28">
        <v>30.9</v>
      </c>
      <c r="H38" s="28">
        <v>433</v>
      </c>
      <c r="I38" s="27">
        <v>0.26</v>
      </c>
      <c r="J38" s="27">
        <v>0.39800000000000002</v>
      </c>
      <c r="K38" s="27">
        <v>0.86499999999999999</v>
      </c>
      <c r="L38" s="28">
        <v>293</v>
      </c>
      <c r="M38" s="28">
        <v>0.1</v>
      </c>
      <c r="N38" s="29">
        <v>-4.6790000000000003</v>
      </c>
      <c r="O38" s="30">
        <v>0.16059999999999999</v>
      </c>
      <c r="P38" s="30">
        <v>-8.8189999999999994E-5</v>
      </c>
      <c r="Q38" s="30">
        <v>1.8390000000000001E-8</v>
      </c>
      <c r="R38" s="31">
        <v>437.52</v>
      </c>
      <c r="S38" s="31">
        <v>268.27</v>
      </c>
      <c r="T38" s="22">
        <v>3.84</v>
      </c>
      <c r="U38" s="22">
        <v>28.19</v>
      </c>
      <c r="V38" s="29">
        <v>16.289300000000001</v>
      </c>
      <c r="W38" s="31">
        <v>3614.19</v>
      </c>
      <c r="X38" s="31">
        <v>-63.57</v>
      </c>
      <c r="Y38" s="22">
        <v>466</v>
      </c>
      <c r="Z38" s="22">
        <v>321</v>
      </c>
      <c r="AA38" s="27">
        <v>58.040999999999997</v>
      </c>
      <c r="AB38" s="31">
        <v>-7326.78</v>
      </c>
      <c r="AC38" s="27">
        <v>-5.7060000000000004</v>
      </c>
      <c r="AD38" s="27">
        <v>7.22</v>
      </c>
      <c r="AE38" s="22">
        <v>9330</v>
      </c>
      <c r="AQ38" s="21"/>
    </row>
    <row r="39" spans="1:43" ht="15" x14ac:dyDescent="0.2">
      <c r="A39" s="22">
        <v>26</v>
      </c>
      <c r="B39" s="21" t="s">
        <v>106</v>
      </c>
      <c r="C39" s="27">
        <v>54.091999999999999</v>
      </c>
      <c r="D39" s="28">
        <v>164.3</v>
      </c>
      <c r="E39" s="28">
        <v>268.7</v>
      </c>
      <c r="F39" s="28">
        <v>425</v>
      </c>
      <c r="G39" s="28">
        <v>42.7</v>
      </c>
      <c r="H39" s="28">
        <v>221</v>
      </c>
      <c r="I39" s="27">
        <v>0.27</v>
      </c>
      <c r="J39" s="27">
        <v>0.19500000000000001</v>
      </c>
      <c r="K39" s="27">
        <v>0.621</v>
      </c>
      <c r="L39" s="28">
        <v>293</v>
      </c>
      <c r="M39" s="28">
        <v>0</v>
      </c>
      <c r="N39" s="29">
        <v>-0.40300000000000002</v>
      </c>
      <c r="O39" s="30">
        <v>8.165E-2</v>
      </c>
      <c r="P39" s="30">
        <v>-5.5890000000000002E-5</v>
      </c>
      <c r="Q39" s="30">
        <v>1.513E-8</v>
      </c>
      <c r="R39" s="31">
        <v>300.58999999999997</v>
      </c>
      <c r="S39" s="31">
        <v>163.12</v>
      </c>
      <c r="T39" s="22">
        <v>26.33</v>
      </c>
      <c r="U39" s="22">
        <v>36.01</v>
      </c>
      <c r="V39" s="29">
        <v>15.7727</v>
      </c>
      <c r="W39" s="31">
        <v>2142.66</v>
      </c>
      <c r="X39" s="31">
        <v>-34.299999999999997</v>
      </c>
      <c r="Y39" s="22">
        <v>290</v>
      </c>
      <c r="Z39" s="22">
        <v>215</v>
      </c>
      <c r="AA39" s="27">
        <v>0</v>
      </c>
      <c r="AB39" s="31">
        <v>0</v>
      </c>
      <c r="AC39" s="27">
        <v>0</v>
      </c>
      <c r="AD39" s="27">
        <v>0</v>
      </c>
      <c r="AE39" s="22">
        <v>5370</v>
      </c>
      <c r="AQ39" s="21"/>
    </row>
    <row r="40" spans="1:43" ht="15" x14ac:dyDescent="0.2">
      <c r="A40" s="22">
        <v>27</v>
      </c>
      <c r="B40" s="21" t="s">
        <v>107</v>
      </c>
      <c r="C40" s="27">
        <v>76.096000000000004</v>
      </c>
      <c r="D40" s="28">
        <v>246.4</v>
      </c>
      <c r="E40" s="28">
        <v>487.6</v>
      </c>
      <c r="F40" s="28">
        <v>658</v>
      </c>
      <c r="G40" s="28">
        <v>59</v>
      </c>
      <c r="H40" s="28">
        <v>241</v>
      </c>
      <c r="I40" s="27">
        <v>0.26</v>
      </c>
      <c r="J40" s="27">
        <v>0</v>
      </c>
      <c r="K40" s="27">
        <v>1.0529999999999999</v>
      </c>
      <c r="L40" s="28">
        <v>293</v>
      </c>
      <c r="M40" s="28">
        <v>3.7</v>
      </c>
      <c r="N40" s="29">
        <v>1.9750000000000001</v>
      </c>
      <c r="O40" s="30">
        <v>8.7790000000000007E-2</v>
      </c>
      <c r="P40" s="30">
        <v>-5.1629999999999999E-5</v>
      </c>
      <c r="Q40" s="30">
        <v>1.207E-8</v>
      </c>
      <c r="R40" s="31">
        <v>1813</v>
      </c>
      <c r="S40" s="31">
        <v>406.96</v>
      </c>
      <c r="T40" s="22">
        <v>-97.71</v>
      </c>
      <c r="U40" s="22">
        <v>0</v>
      </c>
      <c r="V40" s="29">
        <v>17.291699999999999</v>
      </c>
      <c r="W40" s="31">
        <v>3888.84</v>
      </c>
      <c r="X40" s="31">
        <v>-123.2</v>
      </c>
      <c r="Y40" s="22">
        <v>525</v>
      </c>
      <c r="Z40" s="22">
        <v>380</v>
      </c>
      <c r="AA40" s="27">
        <v>0</v>
      </c>
      <c r="AB40" s="31">
        <v>0</v>
      </c>
      <c r="AC40" s="27">
        <v>0</v>
      </c>
      <c r="AD40" s="27">
        <v>0</v>
      </c>
      <c r="AE40" s="22">
        <v>13500</v>
      </c>
      <c r="AQ40" s="21"/>
    </row>
    <row r="41" spans="1:43" ht="15" x14ac:dyDescent="0.2">
      <c r="A41" s="22">
        <v>28</v>
      </c>
      <c r="B41" s="21" t="s">
        <v>108</v>
      </c>
      <c r="C41" s="27">
        <v>88.106999999999999</v>
      </c>
      <c r="D41" s="28">
        <v>285</v>
      </c>
      <c r="E41" s="28">
        <v>374.5</v>
      </c>
      <c r="F41" s="28">
        <v>587</v>
      </c>
      <c r="G41" s="28">
        <v>51.4</v>
      </c>
      <c r="H41" s="28">
        <v>238</v>
      </c>
      <c r="I41" s="27">
        <v>0.254</v>
      </c>
      <c r="J41" s="27">
        <v>0.28799999999999998</v>
      </c>
      <c r="K41" s="27">
        <v>1.0329999999999999</v>
      </c>
      <c r="L41" s="28">
        <v>293</v>
      </c>
      <c r="M41" s="28">
        <v>0.4</v>
      </c>
      <c r="N41" s="29">
        <v>-12.795999999999999</v>
      </c>
      <c r="O41" s="30">
        <v>0.14299999999999999</v>
      </c>
      <c r="P41" s="30">
        <v>-9.7570000000000003E-5</v>
      </c>
      <c r="Q41" s="30">
        <v>2.5370000000000002E-8</v>
      </c>
      <c r="R41" s="31">
        <v>660.36</v>
      </c>
      <c r="S41" s="31">
        <v>308.77</v>
      </c>
      <c r="T41" s="22">
        <v>-75.3</v>
      </c>
      <c r="U41" s="22">
        <v>-43.21</v>
      </c>
      <c r="V41" s="29">
        <v>16.1327</v>
      </c>
      <c r="W41" s="31">
        <v>2966.88</v>
      </c>
      <c r="X41" s="31">
        <v>-62.15</v>
      </c>
      <c r="Y41" s="22">
        <v>410</v>
      </c>
      <c r="Z41" s="22">
        <v>275</v>
      </c>
      <c r="AA41" s="27">
        <v>0</v>
      </c>
      <c r="AB41" s="31">
        <v>0</v>
      </c>
      <c r="AC41" s="27">
        <v>0</v>
      </c>
      <c r="AD41" s="27">
        <v>0</v>
      </c>
      <c r="AE41" s="22">
        <v>8690</v>
      </c>
      <c r="AQ41" s="21"/>
    </row>
    <row r="42" spans="1:43" ht="15" x14ac:dyDescent="0.2">
      <c r="A42" s="22">
        <v>29</v>
      </c>
      <c r="B42" s="21" t="s">
        <v>109</v>
      </c>
      <c r="C42" s="27">
        <v>134.22200000000001</v>
      </c>
      <c r="D42" s="28">
        <v>231</v>
      </c>
      <c r="E42" s="28">
        <v>456.9</v>
      </c>
      <c r="F42" s="28">
        <v>657.9</v>
      </c>
      <c r="G42" s="28">
        <v>27.7</v>
      </c>
      <c r="H42" s="28">
        <v>480</v>
      </c>
      <c r="I42" s="27">
        <v>0.25</v>
      </c>
      <c r="J42" s="27">
        <v>0.40300000000000002</v>
      </c>
      <c r="K42" s="27">
        <v>0.86199999999999999</v>
      </c>
      <c r="L42" s="28">
        <v>293</v>
      </c>
      <c r="M42" s="28">
        <v>0.1</v>
      </c>
      <c r="N42" s="29">
        <v>-8.9369999999999994</v>
      </c>
      <c r="O42" s="30">
        <v>0.20710000000000001</v>
      </c>
      <c r="P42" s="30">
        <v>-1.328E-4</v>
      </c>
      <c r="Q42" s="30">
        <v>3.3699999999999997E-8</v>
      </c>
      <c r="R42" s="31">
        <v>0</v>
      </c>
      <c r="S42" s="31">
        <v>0</v>
      </c>
      <c r="T42" s="22">
        <v>-5.32</v>
      </c>
      <c r="U42" s="22">
        <v>32.950000000000003</v>
      </c>
      <c r="V42" s="29">
        <v>16.114000000000001</v>
      </c>
      <c r="W42" s="31">
        <v>3657.22</v>
      </c>
      <c r="X42" s="31">
        <v>-71.180000000000007</v>
      </c>
      <c r="Y42" s="22">
        <v>487</v>
      </c>
      <c r="Z42" s="22">
        <v>335</v>
      </c>
      <c r="AA42" s="27">
        <v>0</v>
      </c>
      <c r="AB42" s="31">
        <v>0</v>
      </c>
      <c r="AC42" s="27">
        <v>0</v>
      </c>
      <c r="AD42" s="27">
        <v>0</v>
      </c>
      <c r="AE42" s="22">
        <v>9410</v>
      </c>
      <c r="AQ42" s="21"/>
    </row>
    <row r="43" spans="1:43" ht="15" x14ac:dyDescent="0.2">
      <c r="A43" s="22">
        <v>30</v>
      </c>
      <c r="B43" s="21" t="s">
        <v>110</v>
      </c>
      <c r="C43" s="27">
        <v>68.119</v>
      </c>
      <c r="D43" s="28">
        <v>124.9</v>
      </c>
      <c r="E43" s="28">
        <v>299.10000000000002</v>
      </c>
      <c r="F43" s="28">
        <v>478</v>
      </c>
      <c r="G43" s="28">
        <v>37.4</v>
      </c>
      <c r="H43" s="28">
        <v>276</v>
      </c>
      <c r="I43" s="27">
        <v>0.26300000000000001</v>
      </c>
      <c r="J43" s="27">
        <v>0.104</v>
      </c>
      <c r="K43" s="27">
        <v>0.66100000000000003</v>
      </c>
      <c r="L43" s="28">
        <v>293</v>
      </c>
      <c r="M43" s="28">
        <v>0.4</v>
      </c>
      <c r="N43" s="29">
        <v>1.671</v>
      </c>
      <c r="O43" s="30">
        <v>9.4380000000000006E-2</v>
      </c>
      <c r="P43" s="30">
        <v>-5.6700000000000003E-5</v>
      </c>
      <c r="Q43" s="30">
        <v>1.337E-8</v>
      </c>
      <c r="R43" s="31">
        <v>0</v>
      </c>
      <c r="S43" s="31">
        <v>0</v>
      </c>
      <c r="T43" s="22">
        <v>25.2</v>
      </c>
      <c r="U43" s="22">
        <v>40.69</v>
      </c>
      <c r="V43" s="29">
        <v>15.7392</v>
      </c>
      <c r="W43" s="31">
        <v>2344.02</v>
      </c>
      <c r="X43" s="31">
        <v>-41.69</v>
      </c>
      <c r="Y43" s="22">
        <v>320</v>
      </c>
      <c r="Z43" s="22">
        <v>240</v>
      </c>
      <c r="AA43" s="27">
        <v>0</v>
      </c>
      <c r="AB43" s="31">
        <v>0</v>
      </c>
      <c r="AC43" s="27">
        <v>0</v>
      </c>
      <c r="AD43" s="27">
        <v>0</v>
      </c>
      <c r="AE43" s="22">
        <v>6010</v>
      </c>
      <c r="AQ43" s="21"/>
    </row>
    <row r="44" spans="1:43" ht="15" x14ac:dyDescent="0.2">
      <c r="A44" s="22">
        <v>31</v>
      </c>
      <c r="B44" s="21" t="s">
        <v>111</v>
      </c>
      <c r="C44" s="27">
        <v>82.146000000000001</v>
      </c>
      <c r="D44" s="28">
        <v>132</v>
      </c>
      <c r="E44" s="28">
        <v>332.6</v>
      </c>
      <c r="F44" s="28">
        <v>507</v>
      </c>
      <c r="G44" s="28">
        <v>34</v>
      </c>
      <c r="H44" s="28">
        <v>328</v>
      </c>
      <c r="I44" s="27">
        <v>0.26</v>
      </c>
      <c r="J44" s="27">
        <v>0.16</v>
      </c>
      <c r="K44" s="27">
        <v>0.69199999999999995</v>
      </c>
      <c r="L44" s="28">
        <v>293</v>
      </c>
      <c r="M44" s="28">
        <v>0</v>
      </c>
      <c r="N44" s="29">
        <v>0</v>
      </c>
      <c r="O44" s="30">
        <v>0</v>
      </c>
      <c r="P44" s="30">
        <v>0</v>
      </c>
      <c r="Q44" s="30">
        <v>0</v>
      </c>
      <c r="R44" s="31">
        <v>0</v>
      </c>
      <c r="S44" s="31">
        <v>0</v>
      </c>
      <c r="T44" s="22">
        <v>20</v>
      </c>
      <c r="U44" s="22">
        <v>0</v>
      </c>
      <c r="V44" s="29">
        <v>16.135100000000001</v>
      </c>
      <c r="W44" s="31">
        <v>2728.54</v>
      </c>
      <c r="X44" s="31">
        <v>45.45</v>
      </c>
      <c r="Y44" s="22">
        <v>350</v>
      </c>
      <c r="Z44" s="22">
        <v>282</v>
      </c>
      <c r="AA44" s="27">
        <v>0</v>
      </c>
      <c r="AB44" s="31">
        <v>0</v>
      </c>
      <c r="AC44" s="27">
        <v>0</v>
      </c>
      <c r="AD44" s="27">
        <v>0</v>
      </c>
      <c r="AE44" s="22">
        <v>6561</v>
      </c>
      <c r="AQ44" s="21"/>
    </row>
    <row r="45" spans="1:43" ht="15" x14ac:dyDescent="0.2">
      <c r="A45" s="22">
        <v>32</v>
      </c>
      <c r="B45" s="21" t="s">
        <v>112</v>
      </c>
      <c r="C45" s="27">
        <v>56.107999999999997</v>
      </c>
      <c r="D45" s="28">
        <v>87.8</v>
      </c>
      <c r="E45" s="28">
        <v>266.89999999999998</v>
      </c>
      <c r="F45" s="28">
        <v>419.6</v>
      </c>
      <c r="G45" s="28">
        <v>39.700000000000003</v>
      </c>
      <c r="H45" s="28">
        <v>240</v>
      </c>
      <c r="I45" s="27">
        <v>0.27700000000000002</v>
      </c>
      <c r="J45" s="27">
        <v>0.187</v>
      </c>
      <c r="K45" s="27">
        <v>0.59499999999999997</v>
      </c>
      <c r="L45" s="28">
        <v>293</v>
      </c>
      <c r="M45" s="28">
        <v>0.3</v>
      </c>
      <c r="N45" s="29">
        <v>-0.71499999999999997</v>
      </c>
      <c r="O45" s="30">
        <v>8.4360000000000004E-2</v>
      </c>
      <c r="P45" s="30">
        <v>-4.7540000000000002E-5</v>
      </c>
      <c r="Q45" s="30">
        <v>1.0660000000000001E-8</v>
      </c>
      <c r="R45" s="31">
        <v>256.3</v>
      </c>
      <c r="S45" s="31">
        <v>151.86000000000001</v>
      </c>
      <c r="T45" s="22">
        <v>-0.03</v>
      </c>
      <c r="U45" s="22">
        <v>17.04</v>
      </c>
      <c r="V45" s="29">
        <v>15.756399999999999</v>
      </c>
      <c r="W45" s="31">
        <v>2132.42</v>
      </c>
      <c r="X45" s="31">
        <v>-33.15</v>
      </c>
      <c r="Y45" s="22">
        <v>295</v>
      </c>
      <c r="Z45" s="22">
        <v>190</v>
      </c>
      <c r="AA45" s="27">
        <v>48.332999999999998</v>
      </c>
      <c r="AB45" s="31">
        <v>-3996.8</v>
      </c>
      <c r="AC45" s="27">
        <v>-4.7880000000000003</v>
      </c>
      <c r="AD45" s="27">
        <v>2.46</v>
      </c>
      <c r="AE45" s="22">
        <v>5238</v>
      </c>
      <c r="AQ45" s="21"/>
    </row>
    <row r="46" spans="1:43" ht="15" x14ac:dyDescent="0.2">
      <c r="A46" s="22">
        <v>33</v>
      </c>
      <c r="B46" s="21" t="s">
        <v>113</v>
      </c>
      <c r="C46" s="27">
        <v>54.091999999999999</v>
      </c>
      <c r="D46" s="28">
        <v>147.4</v>
      </c>
      <c r="E46" s="28">
        <v>281.2</v>
      </c>
      <c r="F46" s="28">
        <v>463.7</v>
      </c>
      <c r="G46" s="28">
        <v>46.5</v>
      </c>
      <c r="H46" s="28">
        <v>220</v>
      </c>
      <c r="I46" s="27">
        <v>0.27</v>
      </c>
      <c r="J46" s="27">
        <v>0.05</v>
      </c>
      <c r="K46" s="27">
        <v>0.65</v>
      </c>
      <c r="L46" s="28">
        <v>289</v>
      </c>
      <c r="M46" s="28">
        <v>0.8</v>
      </c>
      <c r="N46" s="29">
        <v>2.9969999999999999</v>
      </c>
      <c r="O46" s="30">
        <v>6.5530000000000005E-2</v>
      </c>
      <c r="P46" s="30">
        <v>-3.6900000000000002E-5</v>
      </c>
      <c r="Q46" s="30">
        <v>8.2399999999999997E-9</v>
      </c>
      <c r="R46" s="31">
        <v>0</v>
      </c>
      <c r="S46" s="31">
        <v>0</v>
      </c>
      <c r="T46" s="22">
        <v>39.479999999999997</v>
      </c>
      <c r="U46" s="22">
        <v>48.3</v>
      </c>
      <c r="V46" s="29">
        <v>16.060500000000001</v>
      </c>
      <c r="W46" s="31">
        <v>2271.42</v>
      </c>
      <c r="X46" s="31">
        <v>-40.299999999999997</v>
      </c>
      <c r="Y46" s="22">
        <v>300</v>
      </c>
      <c r="Z46" s="22">
        <v>200</v>
      </c>
      <c r="AA46" s="27">
        <v>0</v>
      </c>
      <c r="AB46" s="31">
        <v>0</v>
      </c>
      <c r="AC46" s="27">
        <v>0</v>
      </c>
      <c r="AD46" s="27">
        <v>0</v>
      </c>
      <c r="AE46" s="22">
        <v>5970</v>
      </c>
      <c r="AQ46" s="21"/>
    </row>
    <row r="47" spans="1:43" ht="15" x14ac:dyDescent="0.2">
      <c r="A47" s="22">
        <v>34</v>
      </c>
      <c r="B47" s="21" t="s">
        <v>114</v>
      </c>
      <c r="C47" s="27">
        <v>100.496</v>
      </c>
      <c r="D47" s="28">
        <v>142</v>
      </c>
      <c r="E47" s="28">
        <v>263.39999999999998</v>
      </c>
      <c r="F47" s="28">
        <v>410.2</v>
      </c>
      <c r="G47" s="28">
        <v>40.700000000000003</v>
      </c>
      <c r="H47" s="28">
        <v>231</v>
      </c>
      <c r="I47" s="27">
        <v>0.27900000000000003</v>
      </c>
      <c r="J47" s="27">
        <v>0</v>
      </c>
      <c r="K47" s="27">
        <v>1.1000000000000001</v>
      </c>
      <c r="L47" s="28">
        <v>303</v>
      </c>
      <c r="M47" s="28">
        <v>2.1</v>
      </c>
      <c r="N47" s="29">
        <v>4.0170000000000003</v>
      </c>
      <c r="O47" s="30">
        <v>6.5839999999999996E-2</v>
      </c>
      <c r="P47" s="30">
        <v>-4.7580000000000002E-5</v>
      </c>
      <c r="Q47" s="30">
        <v>1.267E-8</v>
      </c>
      <c r="R47" s="31">
        <v>0</v>
      </c>
      <c r="S47" s="31">
        <v>0</v>
      </c>
      <c r="T47" s="22">
        <v>0</v>
      </c>
      <c r="U47" s="22">
        <v>0</v>
      </c>
      <c r="V47" s="29">
        <v>0</v>
      </c>
      <c r="W47" s="31">
        <v>0</v>
      </c>
      <c r="X47" s="31">
        <v>0</v>
      </c>
      <c r="Y47" s="22">
        <v>0</v>
      </c>
      <c r="Z47" s="22">
        <v>0</v>
      </c>
      <c r="AA47" s="27">
        <v>0</v>
      </c>
      <c r="AB47" s="31">
        <v>0</v>
      </c>
      <c r="AC47" s="27">
        <v>0</v>
      </c>
      <c r="AD47" s="27">
        <v>0</v>
      </c>
      <c r="AE47" s="22">
        <v>0</v>
      </c>
      <c r="AQ47" s="21"/>
    </row>
    <row r="48" spans="1:43" ht="15" x14ac:dyDescent="0.2">
      <c r="A48" s="22">
        <v>35</v>
      </c>
      <c r="B48" s="21" t="s">
        <v>115</v>
      </c>
      <c r="C48" s="27">
        <v>92.569000000000003</v>
      </c>
      <c r="D48" s="28">
        <v>150.1</v>
      </c>
      <c r="E48" s="28">
        <v>351.6</v>
      </c>
      <c r="F48" s="28">
        <v>542</v>
      </c>
      <c r="G48" s="28">
        <v>36.4</v>
      </c>
      <c r="H48" s="28">
        <v>312</v>
      </c>
      <c r="I48" s="27">
        <v>0.255</v>
      </c>
      <c r="J48" s="27">
        <v>0.218</v>
      </c>
      <c r="K48" s="27">
        <v>0.88600000000000001</v>
      </c>
      <c r="L48" s="28">
        <v>293</v>
      </c>
      <c r="M48" s="28">
        <v>2</v>
      </c>
      <c r="N48" s="29">
        <v>-0.624</v>
      </c>
      <c r="O48" s="30">
        <v>0.1074</v>
      </c>
      <c r="P48" s="30">
        <v>-7.0140000000000003E-5</v>
      </c>
      <c r="Q48" s="30">
        <v>1.9300000000000001E-8</v>
      </c>
      <c r="R48" s="31">
        <v>783.72</v>
      </c>
      <c r="S48" s="31">
        <v>260.02999999999997</v>
      </c>
      <c r="T48" s="22">
        <v>-35.200000000000003</v>
      </c>
      <c r="U48" s="22">
        <v>-9.27</v>
      </c>
      <c r="V48" s="29">
        <v>15.975</v>
      </c>
      <c r="W48" s="31">
        <v>2826.26</v>
      </c>
      <c r="X48" s="31">
        <v>-49.05</v>
      </c>
      <c r="Y48" s="22">
        <v>385</v>
      </c>
      <c r="Z48" s="22">
        <v>255</v>
      </c>
      <c r="AA48" s="27">
        <v>0</v>
      </c>
      <c r="AB48" s="31">
        <v>0</v>
      </c>
      <c r="AC48" s="27">
        <v>0</v>
      </c>
      <c r="AD48" s="27">
        <v>0</v>
      </c>
      <c r="AE48" s="22">
        <v>7170</v>
      </c>
      <c r="AQ48" s="21"/>
    </row>
    <row r="49" spans="1:43" ht="15" x14ac:dyDescent="0.2">
      <c r="A49" s="22">
        <v>36</v>
      </c>
      <c r="B49" s="21" t="s">
        <v>116</v>
      </c>
      <c r="C49" s="27">
        <v>158.285</v>
      </c>
      <c r="D49" s="28">
        <v>280.10000000000002</v>
      </c>
      <c r="E49" s="28">
        <v>503.4</v>
      </c>
      <c r="F49" s="28">
        <v>700</v>
      </c>
      <c r="G49" s="28">
        <v>22</v>
      </c>
      <c r="H49" s="28">
        <v>600</v>
      </c>
      <c r="I49" s="27">
        <v>0.23</v>
      </c>
      <c r="J49" s="27">
        <v>0</v>
      </c>
      <c r="K49" s="27">
        <v>0.83</v>
      </c>
      <c r="L49" s="28">
        <v>293</v>
      </c>
      <c r="M49" s="28">
        <v>1.8</v>
      </c>
      <c r="N49" s="29">
        <v>3.48</v>
      </c>
      <c r="O49" s="30">
        <v>0.2137</v>
      </c>
      <c r="P49" s="30">
        <v>-9.365E-5</v>
      </c>
      <c r="Q49" s="30">
        <v>8.2420000000000003E-9</v>
      </c>
      <c r="R49" s="31">
        <v>1481.8</v>
      </c>
      <c r="S49" s="31">
        <v>380</v>
      </c>
      <c r="T49" s="22">
        <v>-96</v>
      </c>
      <c r="U49" s="22">
        <v>-24.9</v>
      </c>
      <c r="V49" s="29">
        <v>15.939500000000001</v>
      </c>
      <c r="W49" s="31">
        <v>3389.43</v>
      </c>
      <c r="X49" s="31">
        <v>-139</v>
      </c>
      <c r="Y49" s="22">
        <v>503</v>
      </c>
      <c r="Z49" s="22">
        <v>376</v>
      </c>
      <c r="AA49" s="27">
        <v>0</v>
      </c>
      <c r="AB49" s="31">
        <v>0</v>
      </c>
      <c r="AC49" s="27">
        <v>0</v>
      </c>
      <c r="AD49" s="27">
        <v>0</v>
      </c>
      <c r="AE49" s="22">
        <v>12000</v>
      </c>
      <c r="AQ49" s="21"/>
    </row>
    <row r="50" spans="1:43" ht="15" x14ac:dyDescent="0.2">
      <c r="A50" s="22">
        <v>37</v>
      </c>
      <c r="B50" s="21" t="s">
        <v>117</v>
      </c>
      <c r="C50" s="27">
        <v>140.27000000000001</v>
      </c>
      <c r="D50" s="28">
        <v>206.9</v>
      </c>
      <c r="E50" s="28">
        <v>443.7</v>
      </c>
      <c r="F50" s="28">
        <v>615</v>
      </c>
      <c r="G50" s="28">
        <v>21.8</v>
      </c>
      <c r="H50" s="28">
        <v>650</v>
      </c>
      <c r="I50" s="27">
        <v>0.28000000000000003</v>
      </c>
      <c r="J50" s="27">
        <v>0.49099999999999999</v>
      </c>
      <c r="K50" s="27">
        <v>0.74099999999999999</v>
      </c>
      <c r="L50" s="28">
        <v>293</v>
      </c>
      <c r="M50" s="28">
        <v>0</v>
      </c>
      <c r="N50" s="29">
        <v>-1.1140000000000001</v>
      </c>
      <c r="O50" s="30">
        <v>0.21679999999999999</v>
      </c>
      <c r="P50" s="30">
        <v>-1.208E-4</v>
      </c>
      <c r="Q50" s="30">
        <v>2.6160000000000001E-8</v>
      </c>
      <c r="R50" s="31">
        <v>518.37</v>
      </c>
      <c r="S50" s="31">
        <v>277.8</v>
      </c>
      <c r="T50" s="22">
        <v>-29.67</v>
      </c>
      <c r="U50" s="22">
        <v>28.93</v>
      </c>
      <c r="V50" s="29">
        <v>16.012899999999998</v>
      </c>
      <c r="W50" s="31">
        <v>3448.18</v>
      </c>
      <c r="X50" s="31">
        <v>-76.09</v>
      </c>
      <c r="Y50" s="22">
        <v>460</v>
      </c>
      <c r="Z50" s="22">
        <v>356</v>
      </c>
      <c r="AA50" s="27">
        <v>73.938000000000002</v>
      </c>
      <c r="AB50" s="31">
        <v>-8380.48</v>
      </c>
      <c r="AC50" s="27">
        <v>-7.95</v>
      </c>
      <c r="AD50" s="27">
        <v>9.9</v>
      </c>
      <c r="AE50" s="22">
        <v>9240</v>
      </c>
      <c r="AQ50" s="21"/>
    </row>
    <row r="51" spans="1:43" ht="15" x14ac:dyDescent="0.2">
      <c r="A51" s="22">
        <v>38</v>
      </c>
      <c r="B51" s="21" t="s">
        <v>118</v>
      </c>
      <c r="C51" s="27">
        <v>168.32400000000001</v>
      </c>
      <c r="D51" s="28">
        <v>238</v>
      </c>
      <c r="E51" s="28">
        <v>486.5</v>
      </c>
      <c r="F51" s="28">
        <v>657</v>
      </c>
      <c r="G51" s="28">
        <v>18.3</v>
      </c>
      <c r="H51" s="28">
        <v>0</v>
      </c>
      <c r="I51" s="27">
        <v>0</v>
      </c>
      <c r="J51" s="27">
        <v>0.55800000000000005</v>
      </c>
      <c r="K51" s="27">
        <v>0.75800000000000001</v>
      </c>
      <c r="L51" s="28">
        <v>293</v>
      </c>
      <c r="M51" s="28">
        <v>0</v>
      </c>
      <c r="N51" s="29">
        <v>-1.5629999999999999</v>
      </c>
      <c r="O51" s="30">
        <v>0.26219999999999999</v>
      </c>
      <c r="P51" s="30">
        <v>-1.47E-4</v>
      </c>
      <c r="Q51" s="30">
        <v>3.2030000000000003E-8</v>
      </c>
      <c r="R51" s="31">
        <v>615.66999999999996</v>
      </c>
      <c r="S51" s="31">
        <v>310.07</v>
      </c>
      <c r="T51" s="22">
        <v>-39.520000000000003</v>
      </c>
      <c r="U51" s="22">
        <v>32.96</v>
      </c>
      <c r="V51" s="29">
        <v>16.061</v>
      </c>
      <c r="W51" s="31">
        <v>3729.87</v>
      </c>
      <c r="X51" s="31">
        <v>-90.88</v>
      </c>
      <c r="Y51" s="22">
        <v>517</v>
      </c>
      <c r="Z51" s="22">
        <v>361</v>
      </c>
      <c r="AA51" s="27">
        <v>82.968000000000004</v>
      </c>
      <c r="AB51" s="31">
        <v>-9846.99</v>
      </c>
      <c r="AC51" s="27">
        <v>-9.0730000000000004</v>
      </c>
      <c r="AD51" s="27">
        <v>13.1</v>
      </c>
      <c r="AE51" s="22">
        <v>10270</v>
      </c>
      <c r="AQ51" s="21"/>
    </row>
    <row r="52" spans="1:43" ht="15" x14ac:dyDescent="0.2">
      <c r="A52" s="22">
        <v>39</v>
      </c>
      <c r="B52" s="21" t="s">
        <v>119</v>
      </c>
      <c r="C52" s="27">
        <v>298.55500000000001</v>
      </c>
      <c r="D52" s="28">
        <v>339</v>
      </c>
      <c r="E52" s="28">
        <v>629</v>
      </c>
      <c r="F52" s="28">
        <v>770</v>
      </c>
      <c r="G52" s="28">
        <v>12</v>
      </c>
      <c r="H52" s="28">
        <v>0</v>
      </c>
      <c r="I52" s="27">
        <v>0</v>
      </c>
      <c r="J52" s="27">
        <v>0</v>
      </c>
      <c r="K52" s="27">
        <v>0</v>
      </c>
      <c r="L52" s="28">
        <v>0</v>
      </c>
      <c r="M52" s="28">
        <v>0</v>
      </c>
      <c r="N52" s="29">
        <v>-3.0049999999999999</v>
      </c>
      <c r="O52" s="30">
        <v>0.4657</v>
      </c>
      <c r="P52" s="30">
        <v>-2.6709999999999999E-4</v>
      </c>
      <c r="Q52" s="30">
        <v>6.0090000000000004E-8</v>
      </c>
      <c r="R52" s="31">
        <v>0</v>
      </c>
      <c r="S52" s="31">
        <v>0</v>
      </c>
      <c r="T52" s="22">
        <v>-145.25</v>
      </c>
      <c r="U52" s="22">
        <v>-4.6399999999999997</v>
      </c>
      <c r="V52" s="29">
        <v>15.8233</v>
      </c>
      <c r="W52" s="31">
        <v>3912.1</v>
      </c>
      <c r="X52" s="31">
        <v>-203.1</v>
      </c>
      <c r="Y52" s="22">
        <v>679</v>
      </c>
      <c r="Z52" s="22">
        <v>492</v>
      </c>
      <c r="AA52" s="27">
        <v>0</v>
      </c>
      <c r="AB52" s="31">
        <v>0</v>
      </c>
      <c r="AC52" s="27">
        <v>0</v>
      </c>
      <c r="AD52" s="27">
        <v>0</v>
      </c>
      <c r="AE52" s="22">
        <v>15600</v>
      </c>
      <c r="AQ52" s="21"/>
    </row>
    <row r="53" spans="1:43" ht="15" x14ac:dyDescent="0.2">
      <c r="A53" s="22">
        <v>40</v>
      </c>
      <c r="B53" s="21" t="s">
        <v>120</v>
      </c>
      <c r="C53" s="27">
        <v>116.20399999999999</v>
      </c>
      <c r="D53" s="28">
        <v>239.2</v>
      </c>
      <c r="E53" s="28">
        <v>449.5</v>
      </c>
      <c r="F53" s="28">
        <v>633</v>
      </c>
      <c r="G53" s="28">
        <v>30</v>
      </c>
      <c r="H53" s="28">
        <v>435</v>
      </c>
      <c r="I53" s="27">
        <v>0.25</v>
      </c>
      <c r="J53" s="27">
        <v>0.56000000000000005</v>
      </c>
      <c r="K53" s="27">
        <v>0.82199999999999995</v>
      </c>
      <c r="L53" s="28">
        <v>293</v>
      </c>
      <c r="M53" s="28">
        <v>1.7</v>
      </c>
      <c r="N53" s="29">
        <v>1.1719999999999999</v>
      </c>
      <c r="O53" s="30">
        <v>0.16189999999999999</v>
      </c>
      <c r="P53" s="30">
        <v>-8.2319999999999998E-5</v>
      </c>
      <c r="Q53" s="30">
        <v>1.4440000000000001E-8</v>
      </c>
      <c r="R53" s="31">
        <v>1287</v>
      </c>
      <c r="S53" s="31">
        <v>361.83</v>
      </c>
      <c r="T53" s="22">
        <v>-79.3</v>
      </c>
      <c r="U53" s="22">
        <v>-28.9</v>
      </c>
      <c r="V53" s="29">
        <v>15.306800000000001</v>
      </c>
      <c r="W53" s="31">
        <v>2626.42</v>
      </c>
      <c r="X53" s="31">
        <v>-146.6</v>
      </c>
      <c r="Y53" s="22">
        <v>449</v>
      </c>
      <c r="Z53" s="22">
        <v>333</v>
      </c>
      <c r="AA53" s="27">
        <v>0</v>
      </c>
      <c r="AB53" s="31">
        <v>0</v>
      </c>
      <c r="AC53" s="27">
        <v>0</v>
      </c>
      <c r="AD53" s="27">
        <v>0</v>
      </c>
      <c r="AE53" s="22">
        <v>11500</v>
      </c>
      <c r="AQ53" s="21"/>
    </row>
    <row r="54" spans="1:43" ht="15" x14ac:dyDescent="0.2">
      <c r="A54" s="22">
        <v>41</v>
      </c>
      <c r="B54" s="21" t="s">
        <v>121</v>
      </c>
      <c r="C54" s="27">
        <v>98.188999999999993</v>
      </c>
      <c r="D54" s="28">
        <v>154.30000000000001</v>
      </c>
      <c r="E54" s="28">
        <v>366.8</v>
      </c>
      <c r="F54" s="28">
        <v>537.20000000000005</v>
      </c>
      <c r="G54" s="28">
        <v>28</v>
      </c>
      <c r="H54" s="28">
        <v>440</v>
      </c>
      <c r="I54" s="27">
        <v>0.28000000000000003</v>
      </c>
      <c r="J54" s="27">
        <v>0.35799999999999998</v>
      </c>
      <c r="K54" s="27">
        <v>0.69699999999999995</v>
      </c>
      <c r="L54" s="28">
        <v>293</v>
      </c>
      <c r="M54" s="28">
        <v>0.3</v>
      </c>
      <c r="N54" s="29">
        <v>-0.78900000000000003</v>
      </c>
      <c r="O54" s="30">
        <v>0.15040000000000001</v>
      </c>
      <c r="P54" s="30">
        <v>-8.3880000000000003E-5</v>
      </c>
      <c r="Q54" s="30">
        <v>1.817E-8</v>
      </c>
      <c r="R54" s="31">
        <v>368.69</v>
      </c>
      <c r="S54" s="31">
        <v>214.32</v>
      </c>
      <c r="T54" s="22">
        <v>-14.89</v>
      </c>
      <c r="U54" s="22">
        <v>22.9</v>
      </c>
      <c r="V54" s="29">
        <v>15.8894</v>
      </c>
      <c r="W54" s="31">
        <v>2895.51</v>
      </c>
      <c r="X54" s="31">
        <v>-53.97</v>
      </c>
      <c r="Y54" s="22">
        <v>400</v>
      </c>
      <c r="Z54" s="22">
        <v>265</v>
      </c>
      <c r="AA54" s="27">
        <v>60.034999999999997</v>
      </c>
      <c r="AB54" s="31">
        <v>-6147.41</v>
      </c>
      <c r="AC54" s="27">
        <v>-6.2110000000000003</v>
      </c>
      <c r="AD54" s="27">
        <v>5.7</v>
      </c>
      <c r="AE54" s="22">
        <v>7430</v>
      </c>
      <c r="AQ54" s="21"/>
    </row>
    <row r="55" spans="1:43" ht="15" x14ac:dyDescent="0.2">
      <c r="A55" s="22">
        <v>42</v>
      </c>
      <c r="B55" s="21" t="s">
        <v>122</v>
      </c>
      <c r="C55" s="27">
        <v>224.43199999999999</v>
      </c>
      <c r="D55" s="28">
        <v>277.3</v>
      </c>
      <c r="E55" s="28">
        <v>558</v>
      </c>
      <c r="F55" s="28">
        <v>717</v>
      </c>
      <c r="G55" s="28">
        <v>13.2</v>
      </c>
      <c r="H55" s="28">
        <v>0</v>
      </c>
      <c r="I55" s="27">
        <v>0</v>
      </c>
      <c r="J55" s="27">
        <v>0.72099999999999997</v>
      </c>
      <c r="K55" s="27">
        <v>0.78800000000000003</v>
      </c>
      <c r="L55" s="28">
        <v>283</v>
      </c>
      <c r="M55" s="28">
        <v>0</v>
      </c>
      <c r="N55" s="29">
        <v>-2.3180000000000001</v>
      </c>
      <c r="O55" s="30">
        <v>3.5230000000000001</v>
      </c>
      <c r="P55" s="30">
        <v>-1</v>
      </c>
      <c r="Q55" s="30">
        <v>-1.982</v>
      </c>
      <c r="R55" s="31">
        <v>-4</v>
      </c>
      <c r="S55" s="31">
        <v>4.3239999999999998</v>
      </c>
      <c r="T55" s="22">
        <v>-8</v>
      </c>
      <c r="U55" s="22">
        <v>767.48</v>
      </c>
      <c r="V55" s="29">
        <v>357.85</v>
      </c>
      <c r="W55" s="31">
        <v>-59.23</v>
      </c>
      <c r="X55" s="31">
        <v>40.99</v>
      </c>
      <c r="Y55" s="22">
        <v>16.220300000000002</v>
      </c>
      <c r="Z55" s="22">
        <v>4245</v>
      </c>
      <c r="AA55" s="27">
        <v>-115.2</v>
      </c>
      <c r="AB55" s="31">
        <v>592</v>
      </c>
      <c r="AC55" s="27">
        <v>420</v>
      </c>
      <c r="AD55" s="27">
        <v>105.9</v>
      </c>
      <c r="AE55" s="22">
        <v>-13117</v>
      </c>
      <c r="AG55" s="22">
        <v>21.68</v>
      </c>
      <c r="AQ55" s="21"/>
    </row>
    <row r="56" spans="1:43" ht="15" x14ac:dyDescent="0.2">
      <c r="A56" s="22">
        <v>43</v>
      </c>
      <c r="B56" s="21" t="s">
        <v>123</v>
      </c>
      <c r="C56" s="27">
        <v>102.17700000000001</v>
      </c>
      <c r="D56" s="28">
        <v>229.2</v>
      </c>
      <c r="E56" s="28">
        <v>430.2</v>
      </c>
      <c r="F56" s="28">
        <v>610</v>
      </c>
      <c r="G56" s="28">
        <v>40</v>
      </c>
      <c r="H56" s="28">
        <v>381</v>
      </c>
      <c r="I56" s="27">
        <v>0.3</v>
      </c>
      <c r="J56" s="27">
        <v>0.56000000000000005</v>
      </c>
      <c r="K56" s="27">
        <v>0.81899999999999995</v>
      </c>
      <c r="L56" s="28">
        <v>293</v>
      </c>
      <c r="M56" s="28">
        <v>1.8</v>
      </c>
      <c r="N56" s="29">
        <v>1.149</v>
      </c>
      <c r="O56" s="30">
        <v>0.14069999999999999</v>
      </c>
      <c r="P56" s="30">
        <v>-7.1890000000000005E-5</v>
      </c>
      <c r="Q56" s="30">
        <v>1.296E-8</v>
      </c>
      <c r="R56" s="31">
        <v>1179.4000000000001</v>
      </c>
      <c r="S56" s="31">
        <v>354.94</v>
      </c>
      <c r="T56" s="22">
        <v>-75.900000000000006</v>
      </c>
      <c r="U56" s="22">
        <v>-32.4</v>
      </c>
      <c r="V56" s="29">
        <v>18.099399999999999</v>
      </c>
      <c r="W56" s="31">
        <v>4055.45</v>
      </c>
      <c r="X56" s="31">
        <v>-76.489999999999995</v>
      </c>
      <c r="Y56" s="22">
        <v>430</v>
      </c>
      <c r="Z56" s="22">
        <v>308</v>
      </c>
      <c r="AA56" s="27">
        <v>0</v>
      </c>
      <c r="AB56" s="31">
        <v>0</v>
      </c>
      <c r="AC56" s="27">
        <v>0</v>
      </c>
      <c r="AD56" s="27">
        <v>0</v>
      </c>
      <c r="AE56" s="22">
        <v>11600</v>
      </c>
      <c r="AQ56" s="21"/>
    </row>
    <row r="57" spans="1:43" ht="15" x14ac:dyDescent="0.2">
      <c r="A57" s="22">
        <v>44</v>
      </c>
      <c r="B57" s="21" t="s">
        <v>124</v>
      </c>
      <c r="C57" s="27">
        <v>84.162000000000006</v>
      </c>
      <c r="D57" s="28">
        <v>133.30000000000001</v>
      </c>
      <c r="E57" s="28">
        <v>336.6</v>
      </c>
      <c r="F57" s="28">
        <v>504</v>
      </c>
      <c r="G57" s="28">
        <v>31.3</v>
      </c>
      <c r="H57" s="28">
        <v>350</v>
      </c>
      <c r="I57" s="27">
        <v>0.26</v>
      </c>
      <c r="J57" s="27">
        <v>0.28499999999999998</v>
      </c>
      <c r="K57" s="27">
        <v>0.67300000000000004</v>
      </c>
      <c r="L57" s="28">
        <v>293</v>
      </c>
      <c r="M57" s="28">
        <v>0.4</v>
      </c>
      <c r="N57" s="29">
        <v>0.41699999999999998</v>
      </c>
      <c r="O57" s="30">
        <v>0.1268</v>
      </c>
      <c r="P57" s="30">
        <v>-6.9330000000000002E-5</v>
      </c>
      <c r="Q57" s="30">
        <v>1.446E-8</v>
      </c>
      <c r="R57" s="31">
        <v>357.43</v>
      </c>
      <c r="S57" s="31">
        <v>197.74</v>
      </c>
      <c r="T57" s="22">
        <v>-9.9600000000000009</v>
      </c>
      <c r="U57" s="22">
        <v>20.9</v>
      </c>
      <c r="V57" s="29">
        <v>15.8089</v>
      </c>
      <c r="W57" s="31">
        <v>2654.81</v>
      </c>
      <c r="X57" s="31">
        <v>-47.3</v>
      </c>
      <c r="Y57" s="22">
        <v>360</v>
      </c>
      <c r="Z57" s="22">
        <v>240</v>
      </c>
      <c r="AA57" s="27">
        <v>55.908999999999999</v>
      </c>
      <c r="AB57" s="31">
        <v>-5423.07</v>
      </c>
      <c r="AC57" s="27">
        <v>-5.7050000000000001</v>
      </c>
      <c r="AD57" s="27">
        <v>4.54</v>
      </c>
      <c r="AE57" s="22">
        <v>6760</v>
      </c>
      <c r="AQ57" s="21"/>
    </row>
    <row r="58" spans="1:43" ht="15" x14ac:dyDescent="0.2">
      <c r="A58" s="22">
        <v>45</v>
      </c>
      <c r="B58" s="21" t="s">
        <v>125</v>
      </c>
      <c r="C58" s="27">
        <v>112.21599999999999</v>
      </c>
      <c r="D58" s="28">
        <v>0</v>
      </c>
      <c r="E58" s="28">
        <v>394.7</v>
      </c>
      <c r="F58" s="28">
        <v>592</v>
      </c>
      <c r="G58" s="28">
        <v>29.5</v>
      </c>
      <c r="H58" s="28">
        <v>0</v>
      </c>
      <c r="I58" s="27">
        <v>0</v>
      </c>
      <c r="J58" s="27">
        <v>0.25</v>
      </c>
      <c r="K58" s="27">
        <v>0</v>
      </c>
      <c r="L58" s="28">
        <v>0</v>
      </c>
      <c r="M58" s="28">
        <v>0</v>
      </c>
      <c r="N58" s="29">
        <v>0</v>
      </c>
      <c r="O58" s="30">
        <v>0</v>
      </c>
      <c r="P58" s="30">
        <v>0</v>
      </c>
      <c r="Q58" s="30">
        <v>0</v>
      </c>
      <c r="R58" s="31">
        <v>0</v>
      </c>
      <c r="S58" s="31">
        <v>0</v>
      </c>
      <c r="T58" s="22">
        <v>0</v>
      </c>
      <c r="U58" s="22">
        <v>0</v>
      </c>
      <c r="V58" s="29">
        <v>15.8222</v>
      </c>
      <c r="W58" s="31">
        <v>3120.66</v>
      </c>
      <c r="X58" s="31">
        <v>-55.06</v>
      </c>
      <c r="Y58" s="22">
        <v>422</v>
      </c>
      <c r="Z58" s="22">
        <v>286</v>
      </c>
      <c r="AA58" s="27">
        <v>0</v>
      </c>
      <c r="AB58" s="31">
        <v>0</v>
      </c>
      <c r="AC58" s="27">
        <v>0</v>
      </c>
      <c r="AD58" s="27">
        <v>0</v>
      </c>
      <c r="AE58" s="22">
        <v>8040</v>
      </c>
      <c r="AQ58" s="21"/>
    </row>
    <row r="59" spans="1:43" ht="15" x14ac:dyDescent="0.2">
      <c r="A59" s="22">
        <v>46</v>
      </c>
      <c r="B59" s="21" t="s">
        <v>126</v>
      </c>
      <c r="C59" s="27">
        <v>120.19499999999999</v>
      </c>
      <c r="D59" s="28">
        <v>192.3</v>
      </c>
      <c r="E59" s="28">
        <v>438.3</v>
      </c>
      <c r="F59" s="28">
        <v>651</v>
      </c>
      <c r="G59" s="28">
        <v>30</v>
      </c>
      <c r="H59" s="28">
        <v>460</v>
      </c>
      <c r="I59" s="27">
        <v>0.26</v>
      </c>
      <c r="J59" s="27">
        <v>0.29399999999999998</v>
      </c>
      <c r="K59" s="27">
        <v>0.88100000000000001</v>
      </c>
      <c r="L59" s="28">
        <v>293</v>
      </c>
      <c r="M59" s="28">
        <v>0</v>
      </c>
      <c r="N59" s="29">
        <v>-3.9279999999999999</v>
      </c>
      <c r="O59" s="30">
        <v>0.1671</v>
      </c>
      <c r="P59" s="30">
        <v>-9.8410000000000001E-5</v>
      </c>
      <c r="Q59" s="30">
        <v>2.2280000000000002E-8</v>
      </c>
      <c r="R59" s="31">
        <v>0</v>
      </c>
      <c r="S59" s="31">
        <v>0</v>
      </c>
      <c r="T59" s="22">
        <v>0.28999999999999998</v>
      </c>
      <c r="U59" s="22">
        <v>31.33</v>
      </c>
      <c r="V59" s="29">
        <v>16.125299999999999</v>
      </c>
      <c r="W59" s="31">
        <v>3535.33</v>
      </c>
      <c r="X59" s="31">
        <v>-65.849999999999994</v>
      </c>
      <c r="Y59" s="22">
        <v>467</v>
      </c>
      <c r="Z59" s="22">
        <v>321</v>
      </c>
      <c r="AA59" s="27">
        <v>64.337000000000003</v>
      </c>
      <c r="AB59" s="31">
        <v>-7662.94</v>
      </c>
      <c r="AC59" s="27">
        <v>-6.617</v>
      </c>
      <c r="AD59" s="27">
        <v>7.18</v>
      </c>
      <c r="AE59" s="22">
        <v>9290</v>
      </c>
      <c r="AQ59" s="21"/>
    </row>
    <row r="60" spans="1:43" ht="15" x14ac:dyDescent="0.2">
      <c r="A60" s="22">
        <v>47</v>
      </c>
      <c r="B60" s="21" t="s">
        <v>127</v>
      </c>
      <c r="C60" s="27">
        <v>134.22200000000001</v>
      </c>
      <c r="D60" s="28">
        <v>0</v>
      </c>
      <c r="E60" s="28">
        <v>451.5</v>
      </c>
      <c r="F60" s="28">
        <v>670</v>
      </c>
      <c r="G60" s="28">
        <v>28.6</v>
      </c>
      <c r="H60" s="28">
        <v>0</v>
      </c>
      <c r="I60" s="27">
        <v>0</v>
      </c>
      <c r="J60" s="27">
        <v>0.27700000000000002</v>
      </c>
      <c r="K60" s="27">
        <v>0.876</v>
      </c>
      <c r="L60" s="28">
        <v>293</v>
      </c>
      <c r="M60" s="28">
        <v>0</v>
      </c>
      <c r="N60" s="29">
        <v>0</v>
      </c>
      <c r="O60" s="30">
        <v>0</v>
      </c>
      <c r="P60" s="30">
        <v>0</v>
      </c>
      <c r="Q60" s="30">
        <v>0</v>
      </c>
      <c r="R60" s="31">
        <v>0</v>
      </c>
      <c r="S60" s="31">
        <v>0</v>
      </c>
      <c r="T60" s="22">
        <v>0</v>
      </c>
      <c r="U60" s="22">
        <v>0</v>
      </c>
      <c r="V60" s="29">
        <v>15.9809</v>
      </c>
      <c r="W60" s="31">
        <v>3564.52</v>
      </c>
      <c r="X60" s="31">
        <v>-70</v>
      </c>
      <c r="Y60" s="22">
        <v>481</v>
      </c>
      <c r="Z60" s="22">
        <v>330</v>
      </c>
      <c r="AA60" s="27">
        <v>0</v>
      </c>
      <c r="AB60" s="31">
        <v>0</v>
      </c>
      <c r="AC60" s="27">
        <v>0</v>
      </c>
      <c r="AD60" s="27">
        <v>0</v>
      </c>
      <c r="AE60" s="22">
        <v>0</v>
      </c>
      <c r="AQ60" s="21"/>
    </row>
    <row r="61" spans="1:43" ht="15" x14ac:dyDescent="0.2">
      <c r="A61" s="22">
        <v>48</v>
      </c>
      <c r="B61" s="21" t="s">
        <v>127</v>
      </c>
      <c r="C61" s="27">
        <v>134.22200000000001</v>
      </c>
      <c r="D61" s="28">
        <v>0</v>
      </c>
      <c r="E61" s="28">
        <v>448.3</v>
      </c>
      <c r="F61" s="28">
        <v>666</v>
      </c>
      <c r="G61" s="28">
        <v>29</v>
      </c>
      <c r="H61" s="28">
        <v>0</v>
      </c>
      <c r="I61" s="27">
        <v>0</v>
      </c>
      <c r="J61" s="27">
        <v>0.27900000000000003</v>
      </c>
      <c r="K61" s="27">
        <v>0.86099999999999999</v>
      </c>
      <c r="L61" s="28">
        <v>293</v>
      </c>
      <c r="M61" s="28">
        <v>0</v>
      </c>
      <c r="N61" s="29">
        <v>-11.646000000000001</v>
      </c>
      <c r="O61" s="30">
        <v>0.2165</v>
      </c>
      <c r="P61" s="30">
        <v>-1.4459999999999999E-4</v>
      </c>
      <c r="Q61" s="30">
        <v>3.8870000000000003E-8</v>
      </c>
      <c r="R61" s="31">
        <v>0</v>
      </c>
      <c r="S61" s="31">
        <v>0</v>
      </c>
      <c r="T61" s="22">
        <v>-7</v>
      </c>
      <c r="U61" s="22">
        <v>0</v>
      </c>
      <c r="V61" s="29">
        <v>15.9811</v>
      </c>
      <c r="W61" s="31">
        <v>3543.79</v>
      </c>
      <c r="X61" s="31">
        <v>-69.22</v>
      </c>
      <c r="Y61" s="22">
        <v>478</v>
      </c>
      <c r="Z61" s="22">
        <v>328</v>
      </c>
      <c r="AA61" s="27">
        <v>67.725999999999999</v>
      </c>
      <c r="AB61" s="31">
        <v>-8033.58</v>
      </c>
      <c r="AC61" s="27">
        <v>-7.0759999999999996</v>
      </c>
      <c r="AD61" s="27">
        <v>8.39</v>
      </c>
      <c r="AE61" s="22">
        <v>9110</v>
      </c>
      <c r="AQ61" s="21"/>
    </row>
    <row r="62" spans="1:43" ht="15" x14ac:dyDescent="0.2">
      <c r="A62" s="22">
        <v>49</v>
      </c>
      <c r="B62" s="21" t="s">
        <v>128</v>
      </c>
      <c r="C62" s="27">
        <v>120.19499999999999</v>
      </c>
      <c r="D62" s="28">
        <v>177.6</v>
      </c>
      <c r="E62" s="28">
        <v>434.5</v>
      </c>
      <c r="F62" s="28">
        <v>637</v>
      </c>
      <c r="G62" s="28">
        <v>28</v>
      </c>
      <c r="H62" s="28">
        <v>490</v>
      </c>
      <c r="I62" s="27">
        <v>0.26</v>
      </c>
      <c r="J62" s="27">
        <v>0.36</v>
      </c>
      <c r="K62" s="27">
        <v>0.86499999999999999</v>
      </c>
      <c r="L62" s="28">
        <v>293</v>
      </c>
      <c r="M62" s="28">
        <v>0</v>
      </c>
      <c r="N62" s="29">
        <v>-6.9260000000000002</v>
      </c>
      <c r="O62" s="30">
        <v>0.17419999999999999</v>
      </c>
      <c r="P62" s="30">
        <v>-1.042E-4</v>
      </c>
      <c r="Q62" s="30">
        <v>2.3879999999999999</v>
      </c>
      <c r="R62" s="31">
        <v>8</v>
      </c>
      <c r="S62" s="31">
        <v>0</v>
      </c>
      <c r="T62" s="22">
        <v>0</v>
      </c>
      <c r="U62" s="22">
        <v>-0.46</v>
      </c>
      <c r="V62" s="29">
        <v>30.22</v>
      </c>
      <c r="W62" s="31">
        <v>16.154499999999999</v>
      </c>
      <c r="X62" s="31">
        <v>3521.08</v>
      </c>
      <c r="Y62" s="22">
        <v>-64.64</v>
      </c>
      <c r="Z62" s="22">
        <v>463</v>
      </c>
      <c r="AA62" s="27">
        <v>318</v>
      </c>
      <c r="AB62" s="31">
        <v>65.67</v>
      </c>
      <c r="AC62" s="27">
        <v>-7678.11</v>
      </c>
      <c r="AD62" s="27">
        <v>-6.8150000000000004</v>
      </c>
      <c r="AE62" s="22">
        <v>7.2</v>
      </c>
      <c r="AQ62" s="21"/>
    </row>
    <row r="63" spans="1:43" ht="15" x14ac:dyDescent="0.2">
      <c r="A63" s="22">
        <v>50</v>
      </c>
      <c r="B63" s="21" t="s">
        <v>129</v>
      </c>
      <c r="C63" s="27">
        <v>120.19499999999999</v>
      </c>
      <c r="D63" s="28">
        <v>210.8</v>
      </c>
      <c r="E63" s="28">
        <v>435.2</v>
      </c>
      <c r="F63" s="28">
        <v>640</v>
      </c>
      <c r="G63" s="28">
        <v>29</v>
      </c>
      <c r="H63" s="28">
        <v>470</v>
      </c>
      <c r="I63" s="27">
        <v>0.26</v>
      </c>
      <c r="J63" s="27">
        <v>0.32200000000000001</v>
      </c>
      <c r="K63" s="27">
        <v>0.86099999999999999</v>
      </c>
      <c r="L63" s="28">
        <v>293</v>
      </c>
      <c r="M63" s="28">
        <v>0</v>
      </c>
      <c r="N63" s="29">
        <v>-6.5229999999999997</v>
      </c>
      <c r="O63" s="30">
        <v>0.1714</v>
      </c>
      <c r="P63" s="30">
        <v>-1.009E-4</v>
      </c>
      <c r="Q63" s="30">
        <v>2.2790000000000001E-8</v>
      </c>
      <c r="R63" s="31">
        <v>463.17</v>
      </c>
      <c r="S63" s="31">
        <v>266.08</v>
      </c>
      <c r="T63" s="22">
        <v>-0.49</v>
      </c>
      <c r="U63" s="22">
        <v>30.28</v>
      </c>
      <c r="V63" s="29">
        <v>16.113499999999998</v>
      </c>
      <c r="W63" s="31">
        <v>3516.31</v>
      </c>
      <c r="X63" s="31">
        <v>-64.23</v>
      </c>
      <c r="Y63" s="22">
        <v>463</v>
      </c>
      <c r="Z63" s="22">
        <v>318</v>
      </c>
      <c r="AA63" s="27">
        <v>61.404000000000003</v>
      </c>
      <c r="AB63" s="31">
        <v>-7422.59</v>
      </c>
      <c r="AC63" s="27">
        <v>-6.2119999999999997</v>
      </c>
      <c r="AD63" s="27">
        <v>7.23</v>
      </c>
      <c r="AE63" s="22">
        <v>9180</v>
      </c>
    </row>
    <row r="64" spans="1:43" ht="15" x14ac:dyDescent="0.2">
      <c r="A64" s="22">
        <v>51</v>
      </c>
      <c r="B64" s="21" t="s">
        <v>130</v>
      </c>
      <c r="C64" s="27">
        <v>134.22200000000001</v>
      </c>
      <c r="D64" s="28">
        <v>200</v>
      </c>
      <c r="E64" s="28">
        <v>450.3</v>
      </c>
      <c r="F64" s="28">
        <v>653</v>
      </c>
      <c r="G64" s="28">
        <v>27.9</v>
      </c>
      <c r="H64" s="28">
        <v>0</v>
      </c>
      <c r="I64" s="27">
        <v>0</v>
      </c>
      <c r="J64" s="27">
        <v>0.371</v>
      </c>
      <c r="K64" s="27">
        <v>0.85699999999999998</v>
      </c>
      <c r="L64" s="28">
        <v>293</v>
      </c>
      <c r="M64" s="28">
        <v>0</v>
      </c>
      <c r="N64" s="29">
        <v>0</v>
      </c>
      <c r="O64" s="30">
        <v>0</v>
      </c>
      <c r="P64" s="30">
        <v>0</v>
      </c>
      <c r="Q64" s="30">
        <v>0</v>
      </c>
      <c r="R64" s="31">
        <v>0</v>
      </c>
      <c r="S64" s="31">
        <v>0</v>
      </c>
      <c r="T64" s="22">
        <v>0</v>
      </c>
      <c r="U64" s="22">
        <v>0</v>
      </c>
      <c r="V64" s="29">
        <v>15.942399999999999</v>
      </c>
      <c r="W64" s="31">
        <v>3539.21</v>
      </c>
      <c r="X64" s="31">
        <v>-70.099999999999994</v>
      </c>
      <c r="Y64" s="22">
        <v>480</v>
      </c>
      <c r="Z64" s="22">
        <v>329</v>
      </c>
      <c r="AA64" s="27">
        <v>63.225000000000001</v>
      </c>
      <c r="AB64" s="31">
        <v>-7800.97</v>
      </c>
      <c r="AC64" s="27">
        <v>-6.4320000000000004</v>
      </c>
      <c r="AD64" s="27">
        <v>8.41</v>
      </c>
      <c r="AE64" s="22">
        <v>0</v>
      </c>
    </row>
    <row r="65" spans="1:33" ht="15" x14ac:dyDescent="0.2">
      <c r="A65" s="22">
        <v>52</v>
      </c>
      <c r="B65" s="21" t="s">
        <v>131</v>
      </c>
      <c r="C65" s="27">
        <v>142.20099999999999</v>
      </c>
      <c r="D65" s="28">
        <v>242.7</v>
      </c>
      <c r="E65" s="28">
        <v>517.79999999999995</v>
      </c>
      <c r="F65" s="28">
        <v>772</v>
      </c>
      <c r="G65" s="28">
        <v>35.200000000000003</v>
      </c>
      <c r="H65" s="28">
        <v>445</v>
      </c>
      <c r="I65" s="27">
        <v>0.25</v>
      </c>
      <c r="J65" s="27">
        <v>0.33400000000000002</v>
      </c>
      <c r="K65" s="27">
        <v>1.02</v>
      </c>
      <c r="L65" s="28">
        <v>293</v>
      </c>
      <c r="M65" s="28">
        <v>0.5</v>
      </c>
      <c r="N65" s="29">
        <v>-15.481999999999999</v>
      </c>
      <c r="O65" s="30">
        <v>0.22420000000000001</v>
      </c>
      <c r="P65" s="30">
        <v>-1.6579999999999999E-4</v>
      </c>
      <c r="Q65" s="30">
        <v>4.814E-8</v>
      </c>
      <c r="R65" s="31">
        <v>862.89</v>
      </c>
      <c r="S65" s="31">
        <v>361.76</v>
      </c>
      <c r="T65" s="22">
        <v>27.93</v>
      </c>
      <c r="U65" s="22">
        <v>52.03</v>
      </c>
      <c r="V65" s="29">
        <v>16.200800000000001</v>
      </c>
      <c r="W65" s="31">
        <v>4206.7</v>
      </c>
      <c r="X65" s="31">
        <v>-78.150000000000006</v>
      </c>
      <c r="Y65" s="22">
        <v>551</v>
      </c>
      <c r="Z65" s="22">
        <v>380</v>
      </c>
      <c r="AA65" s="27">
        <v>0</v>
      </c>
      <c r="AB65" s="31">
        <v>0</v>
      </c>
      <c r="AC65" s="27">
        <v>0</v>
      </c>
      <c r="AD65" s="27">
        <v>0</v>
      </c>
      <c r="AE65" s="22">
        <v>11000</v>
      </c>
    </row>
    <row r="66" spans="1:33" ht="15" x14ac:dyDescent="0.2">
      <c r="A66" s="22">
        <v>53</v>
      </c>
      <c r="B66" s="21" t="s">
        <v>132</v>
      </c>
      <c r="C66" s="27">
        <v>126.24299999999999</v>
      </c>
      <c r="D66" s="28">
        <v>191.8</v>
      </c>
      <c r="E66" s="28">
        <v>420</v>
      </c>
      <c r="F66" s="28">
        <v>592</v>
      </c>
      <c r="G66" s="28">
        <v>23.1</v>
      </c>
      <c r="H66" s="28">
        <v>580</v>
      </c>
      <c r="I66" s="27">
        <v>0.28000000000000003</v>
      </c>
      <c r="J66" s="27">
        <v>0.43</v>
      </c>
      <c r="K66" s="27">
        <v>0.745</v>
      </c>
      <c r="L66" s="28">
        <v>273</v>
      </c>
      <c r="M66" s="28">
        <v>0</v>
      </c>
      <c r="N66" s="29">
        <v>0.88800000000000001</v>
      </c>
      <c r="O66" s="30">
        <v>0.19400000000000001</v>
      </c>
      <c r="P66" s="30">
        <v>-1.077E-4</v>
      </c>
      <c r="Q66" s="30">
        <v>2.318E-8</v>
      </c>
      <c r="R66" s="31">
        <v>471</v>
      </c>
      <c r="S66" s="31">
        <v>258.92</v>
      </c>
      <c r="T66" s="22">
        <v>-24.74</v>
      </c>
      <c r="U66" s="22">
        <v>26.93</v>
      </c>
      <c r="V66" s="29">
        <v>16.011800000000001</v>
      </c>
      <c r="W66" s="31">
        <v>3305.03</v>
      </c>
      <c r="X66" s="31">
        <v>-67.61</v>
      </c>
      <c r="Y66" s="22">
        <v>448</v>
      </c>
      <c r="Z66" s="22">
        <v>308</v>
      </c>
      <c r="AA66" s="27">
        <v>69.084999999999994</v>
      </c>
      <c r="AB66" s="31">
        <v>-7626.91</v>
      </c>
      <c r="AC66" s="27">
        <v>-7.3390000000000004</v>
      </c>
      <c r="AD66" s="27">
        <v>8.3800000000000008</v>
      </c>
      <c r="AE66" s="22">
        <v>8680</v>
      </c>
    </row>
    <row r="67" spans="1:33" ht="15" x14ac:dyDescent="0.2">
      <c r="A67" s="22">
        <v>54</v>
      </c>
      <c r="B67" s="21" t="s">
        <v>133</v>
      </c>
      <c r="C67" s="27">
        <v>270.50099999999998</v>
      </c>
      <c r="D67" s="28">
        <v>331</v>
      </c>
      <c r="E67" s="28">
        <v>608</v>
      </c>
      <c r="F67" s="28">
        <v>747</v>
      </c>
      <c r="G67" s="28">
        <v>14</v>
      </c>
      <c r="H67" s="28">
        <v>0</v>
      </c>
      <c r="I67" s="27">
        <v>0</v>
      </c>
      <c r="J67" s="27">
        <v>0</v>
      </c>
      <c r="K67" s="27">
        <v>0.81200000000000006</v>
      </c>
      <c r="L67" s="28">
        <v>332</v>
      </c>
      <c r="M67" s="28">
        <v>1.7</v>
      </c>
      <c r="N67" s="29">
        <v>-2.0790000000000002</v>
      </c>
      <c r="O67" s="30">
        <v>0.41739999999999999</v>
      </c>
      <c r="P67" s="30">
        <v>-2.3599999999999999E-4</v>
      </c>
      <c r="Q67" s="30">
        <v>5.1529999999999999E-8</v>
      </c>
      <c r="R67" s="31">
        <v>0</v>
      </c>
      <c r="S67" s="31">
        <v>0</v>
      </c>
      <c r="T67" s="22">
        <v>-135.38999999999999</v>
      </c>
      <c r="U67" s="22">
        <v>-8.65</v>
      </c>
      <c r="V67" s="29">
        <v>15.6898</v>
      </c>
      <c r="W67" s="31">
        <v>3757.82</v>
      </c>
      <c r="X67" s="31">
        <v>-193.1</v>
      </c>
      <c r="Y67" s="22">
        <v>658</v>
      </c>
      <c r="Z67" s="22">
        <v>474</v>
      </c>
      <c r="AA67" s="27">
        <v>0</v>
      </c>
      <c r="AB67" s="31">
        <v>0</v>
      </c>
      <c r="AC67" s="27">
        <v>0</v>
      </c>
      <c r="AD67" s="27">
        <v>0</v>
      </c>
      <c r="AE67" s="22">
        <v>0</v>
      </c>
    </row>
    <row r="68" spans="1:33" ht="15" x14ac:dyDescent="0.2">
      <c r="A68" s="22">
        <v>55</v>
      </c>
      <c r="B68" s="21" t="s">
        <v>134</v>
      </c>
      <c r="C68" s="27">
        <v>252.48599999999999</v>
      </c>
      <c r="D68" s="28">
        <v>290.8</v>
      </c>
      <c r="E68" s="28">
        <v>588</v>
      </c>
      <c r="F68" s="28">
        <v>739</v>
      </c>
      <c r="G68" s="28">
        <v>11.2</v>
      </c>
      <c r="H68" s="28">
        <v>0</v>
      </c>
      <c r="I68" s="27">
        <v>0</v>
      </c>
      <c r="J68" s="27">
        <v>0.80700000000000005</v>
      </c>
      <c r="K68" s="27">
        <v>0.78900000000000003</v>
      </c>
      <c r="L68" s="28">
        <v>293</v>
      </c>
      <c r="M68" s="28">
        <v>0</v>
      </c>
      <c r="N68" s="29">
        <v>-2.706</v>
      </c>
      <c r="O68" s="30">
        <v>0.39750000000000002</v>
      </c>
      <c r="P68" s="30">
        <v>-2.2389999999999999E-4</v>
      </c>
      <c r="Q68" s="30">
        <v>4.8930000000000002E-8</v>
      </c>
      <c r="R68" s="31">
        <v>816.19</v>
      </c>
      <c r="S68" s="31">
        <v>376.93</v>
      </c>
      <c r="T68" s="22">
        <v>-69.08</v>
      </c>
      <c r="U68" s="22">
        <v>45.01</v>
      </c>
      <c r="V68" s="29">
        <v>16.222100000000001</v>
      </c>
      <c r="W68" s="31">
        <v>4416.13</v>
      </c>
      <c r="X68" s="31">
        <v>-127.3</v>
      </c>
      <c r="Y68" s="22">
        <v>623</v>
      </c>
      <c r="Z68" s="22">
        <v>444</v>
      </c>
      <c r="AA68" s="27">
        <v>0</v>
      </c>
      <c r="AB68" s="31">
        <v>0</v>
      </c>
      <c r="AC68" s="27">
        <v>0</v>
      </c>
      <c r="AD68" s="27">
        <v>0</v>
      </c>
      <c r="AE68" s="22">
        <v>12970</v>
      </c>
    </row>
    <row r="69" spans="1:33" ht="15" x14ac:dyDescent="0.2">
      <c r="A69" s="22">
        <v>56</v>
      </c>
      <c r="B69" s="21" t="s">
        <v>135</v>
      </c>
      <c r="C69" s="27">
        <v>130.23099999999999</v>
      </c>
      <c r="D69" s="28">
        <v>257.7</v>
      </c>
      <c r="E69" s="28">
        <v>468.4</v>
      </c>
      <c r="F69" s="28">
        <v>58</v>
      </c>
      <c r="G69" s="28">
        <v>34</v>
      </c>
      <c r="H69" s="28">
        <v>490</v>
      </c>
      <c r="I69" s="27">
        <v>0.31</v>
      </c>
      <c r="J69" s="27">
        <v>0.53</v>
      </c>
      <c r="K69" s="27">
        <v>0.82599999999999996</v>
      </c>
      <c r="L69" s="28">
        <v>293</v>
      </c>
      <c r="M69" s="28">
        <v>2</v>
      </c>
      <c r="N69" s="29">
        <v>1.474</v>
      </c>
      <c r="O69" s="30">
        <v>0.1817</v>
      </c>
      <c r="P69" s="30">
        <v>-9.0690000000000001E-5</v>
      </c>
      <c r="Q69" s="30">
        <v>1.496E-8</v>
      </c>
      <c r="R69" s="31">
        <v>1312.1</v>
      </c>
      <c r="S69" s="31">
        <v>369.97</v>
      </c>
      <c r="T69" s="22">
        <v>-86</v>
      </c>
      <c r="U69" s="22">
        <v>-28.7</v>
      </c>
      <c r="V69" s="29">
        <v>15.742800000000001</v>
      </c>
      <c r="W69" s="31">
        <v>3017.81</v>
      </c>
      <c r="X69" s="31">
        <v>-137.1</v>
      </c>
      <c r="Y69" s="22">
        <v>468</v>
      </c>
      <c r="Z69" s="22">
        <v>343</v>
      </c>
      <c r="AA69" s="27">
        <v>0</v>
      </c>
      <c r="AB69" s="31">
        <v>0</v>
      </c>
      <c r="AC69" s="27">
        <v>0</v>
      </c>
      <c r="AD69" s="27">
        <v>0</v>
      </c>
      <c r="AE69" s="22">
        <v>12100</v>
      </c>
    </row>
    <row r="70" spans="1:33" ht="15" x14ac:dyDescent="0.2">
      <c r="A70" s="22">
        <v>57</v>
      </c>
      <c r="B70" s="21" t="s">
        <v>136</v>
      </c>
      <c r="C70" s="27">
        <v>112.21599999999999</v>
      </c>
      <c r="D70" s="28">
        <v>171.4</v>
      </c>
      <c r="E70" s="28">
        <v>394.4</v>
      </c>
      <c r="F70" s="28">
        <v>566.6</v>
      </c>
      <c r="G70" s="28">
        <v>25.9</v>
      </c>
      <c r="H70" s="28">
        <v>464</v>
      </c>
      <c r="I70" s="27">
        <v>0.26</v>
      </c>
      <c r="J70" s="27">
        <v>0.38600000000000001</v>
      </c>
      <c r="K70" s="27">
        <v>0.71499999999999997</v>
      </c>
      <c r="L70" s="28">
        <v>293</v>
      </c>
      <c r="M70" s="28">
        <v>0.3</v>
      </c>
      <c r="N70" s="29">
        <v>-0.97899999999999998</v>
      </c>
      <c r="O70" s="30">
        <v>0.1729</v>
      </c>
      <c r="P70" s="30">
        <v>-9.6409999999999993E-5</v>
      </c>
      <c r="Q70" s="30">
        <v>2.072E-8</v>
      </c>
      <c r="R70" s="31">
        <v>418.82</v>
      </c>
      <c r="S70" s="31">
        <v>237.63</v>
      </c>
      <c r="T70" s="22">
        <v>-19.82</v>
      </c>
      <c r="U70" s="22">
        <v>24.91</v>
      </c>
      <c r="V70" s="29">
        <v>15.962999999999999</v>
      </c>
      <c r="W70" s="31">
        <v>3116.52</v>
      </c>
      <c r="X70" s="31">
        <v>-60.39</v>
      </c>
      <c r="Y70" s="22">
        <v>420</v>
      </c>
      <c r="Z70" s="22">
        <v>288</v>
      </c>
      <c r="AA70" s="27">
        <v>64.486999999999995</v>
      </c>
      <c r="AB70" s="31">
        <v>6883.34</v>
      </c>
      <c r="AC70" s="27">
        <v>-6.7649999999999997</v>
      </c>
      <c r="AD70" s="27">
        <v>6.98</v>
      </c>
      <c r="AE70" s="22">
        <v>8070</v>
      </c>
    </row>
    <row r="71" spans="1:33" ht="15" x14ac:dyDescent="0.2">
      <c r="A71" s="22">
        <v>58</v>
      </c>
      <c r="B71" s="21" t="s">
        <v>137</v>
      </c>
      <c r="C71" s="27">
        <v>210.405</v>
      </c>
      <c r="D71" s="28">
        <v>269.39999999999998</v>
      </c>
      <c r="E71" s="28">
        <v>541.5</v>
      </c>
      <c r="F71" s="28">
        <v>704</v>
      </c>
      <c r="G71" s="28">
        <v>14.4</v>
      </c>
      <c r="H71" s="28">
        <v>0</v>
      </c>
      <c r="I71" s="27">
        <v>0</v>
      </c>
      <c r="J71" s="27">
        <v>0.68200000000000005</v>
      </c>
      <c r="K71" s="27">
        <v>0.79100000000000004</v>
      </c>
      <c r="L71" s="28">
        <v>273</v>
      </c>
      <c r="M71" s="28">
        <v>0</v>
      </c>
      <c r="N71" s="29">
        <v>-2.198</v>
      </c>
      <c r="O71" s="30">
        <v>3.302</v>
      </c>
      <c r="P71" s="30">
        <v>-1</v>
      </c>
      <c r="Q71" s="30">
        <v>-1.859</v>
      </c>
      <c r="R71" s="31">
        <v>-4</v>
      </c>
      <c r="S71" s="31">
        <v>4.0670000000000002</v>
      </c>
      <c r="T71" s="22">
        <v>-8</v>
      </c>
      <c r="U71" s="22">
        <v>739.13</v>
      </c>
      <c r="V71" s="29">
        <v>347.46</v>
      </c>
      <c r="W71" s="31">
        <v>-54.31</v>
      </c>
      <c r="X71" s="31">
        <v>38.97</v>
      </c>
      <c r="Y71" s="22">
        <v>16.1539</v>
      </c>
      <c r="Z71" s="22">
        <v>4103.1499999999996</v>
      </c>
      <c r="AA71" s="27">
        <v>-110.6</v>
      </c>
      <c r="AB71" s="31">
        <v>574</v>
      </c>
      <c r="AC71" s="27">
        <v>406</v>
      </c>
      <c r="AD71" s="27">
        <v>98.92</v>
      </c>
      <c r="AE71" s="22">
        <v>-12205.3</v>
      </c>
      <c r="AG71" s="22">
        <v>19.16</v>
      </c>
    </row>
    <row r="72" spans="1:33" ht="15" x14ac:dyDescent="0.2">
      <c r="A72" s="22">
        <v>59</v>
      </c>
      <c r="B72" s="21" t="s">
        <v>138</v>
      </c>
      <c r="C72" s="27">
        <v>88.15</v>
      </c>
      <c r="D72" s="28">
        <v>195</v>
      </c>
      <c r="E72" s="28">
        <v>411</v>
      </c>
      <c r="F72" s="28">
        <v>586</v>
      </c>
      <c r="G72" s="28">
        <v>38</v>
      </c>
      <c r="H72" s="28">
        <v>326</v>
      </c>
      <c r="I72" s="27">
        <v>0.26</v>
      </c>
      <c r="J72" s="27">
        <v>0.57999999999999996</v>
      </c>
      <c r="K72" s="27">
        <v>0.81499999999999995</v>
      </c>
      <c r="L72" s="28">
        <v>293</v>
      </c>
      <c r="M72" s="28">
        <v>1.7</v>
      </c>
      <c r="N72" s="29">
        <v>0.92400000000000004</v>
      </c>
      <c r="O72" s="30">
        <v>0.1205</v>
      </c>
      <c r="P72" s="30">
        <v>-6.3040000000000006E-5</v>
      </c>
      <c r="Q72" s="30">
        <v>1.2229999999999999E-8</v>
      </c>
      <c r="R72" s="31">
        <v>1151.0999999999999</v>
      </c>
      <c r="S72" s="31">
        <v>349.62</v>
      </c>
      <c r="T72" s="22">
        <v>-71.400000000000006</v>
      </c>
      <c r="U72" s="22">
        <v>-34.9</v>
      </c>
      <c r="V72" s="29">
        <v>16.527000000000001</v>
      </c>
      <c r="W72" s="31">
        <v>3026.89</v>
      </c>
      <c r="X72" s="31">
        <v>-105</v>
      </c>
      <c r="Y72" s="22">
        <v>411</v>
      </c>
      <c r="Z72" s="22">
        <v>310</v>
      </c>
      <c r="AA72" s="27">
        <v>0</v>
      </c>
      <c r="AB72" s="31">
        <v>0</v>
      </c>
      <c r="AC72" s="27">
        <v>0</v>
      </c>
      <c r="AD72" s="27">
        <v>0</v>
      </c>
      <c r="AE72" s="22">
        <v>10600</v>
      </c>
    </row>
    <row r="73" spans="1:33" ht="15" x14ac:dyDescent="0.2">
      <c r="A73" s="22">
        <v>60</v>
      </c>
      <c r="B73" s="21" t="s">
        <v>139</v>
      </c>
      <c r="C73" s="27">
        <v>70.135000000000005</v>
      </c>
      <c r="D73" s="28">
        <v>107.9</v>
      </c>
      <c r="E73" s="28">
        <v>303.10000000000002</v>
      </c>
      <c r="F73" s="28">
        <v>464.7</v>
      </c>
      <c r="G73" s="28">
        <v>40</v>
      </c>
      <c r="H73" s="28">
        <v>300</v>
      </c>
      <c r="I73" s="27">
        <v>0.31</v>
      </c>
      <c r="J73" s="27">
        <v>0.245</v>
      </c>
      <c r="K73" s="27">
        <v>0.64</v>
      </c>
      <c r="L73" s="28">
        <v>293</v>
      </c>
      <c r="M73" s="28">
        <v>0.4</v>
      </c>
      <c r="N73" s="29">
        <v>-3.2000000000000001E-2</v>
      </c>
      <c r="O73" s="30">
        <v>0.10340000000000001</v>
      </c>
      <c r="P73" s="30">
        <v>-5.5340000000000002E-5</v>
      </c>
      <c r="Q73" s="30">
        <v>1.118E-8</v>
      </c>
      <c r="R73" s="31">
        <v>305.25</v>
      </c>
      <c r="S73" s="31">
        <v>174.7</v>
      </c>
      <c r="T73" s="22">
        <v>-5</v>
      </c>
      <c r="U73" s="22">
        <v>18.91</v>
      </c>
      <c r="V73" s="29">
        <v>15.7646</v>
      </c>
      <c r="W73" s="31">
        <v>2405.96</v>
      </c>
      <c r="X73" s="31">
        <v>-39.630000000000003</v>
      </c>
      <c r="Y73" s="22">
        <v>325</v>
      </c>
      <c r="Z73" s="22">
        <v>220</v>
      </c>
      <c r="AA73" s="27">
        <v>51.816000000000003</v>
      </c>
      <c r="AB73" s="31">
        <v>-4694.26</v>
      </c>
      <c r="AC73" s="27">
        <v>-5.202</v>
      </c>
      <c r="AD73" s="27">
        <v>3.42</v>
      </c>
      <c r="AE73" s="22">
        <v>6022</v>
      </c>
    </row>
    <row r="74" spans="1:33" ht="15" x14ac:dyDescent="0.2">
      <c r="A74" s="22">
        <v>61</v>
      </c>
      <c r="B74" s="21" t="s">
        <v>140</v>
      </c>
      <c r="C74" s="27">
        <v>68.119</v>
      </c>
      <c r="D74" s="28">
        <v>167.5</v>
      </c>
      <c r="E74" s="28">
        <v>313.3</v>
      </c>
      <c r="F74" s="28">
        <v>493.4</v>
      </c>
      <c r="G74" s="28">
        <v>40</v>
      </c>
      <c r="H74" s="28">
        <v>278</v>
      </c>
      <c r="I74" s="27">
        <v>0.27500000000000002</v>
      </c>
      <c r="J74" s="27">
        <v>0.16400000000000001</v>
      </c>
      <c r="K74" s="27">
        <v>0.69</v>
      </c>
      <c r="L74" s="28">
        <v>293</v>
      </c>
      <c r="M74" s="28">
        <v>0.9</v>
      </c>
      <c r="N74" s="29">
        <v>4.3150000000000004</v>
      </c>
      <c r="O74" s="30">
        <v>8.3860000000000004E-2</v>
      </c>
      <c r="P74" s="30">
        <v>-4.57E-5</v>
      </c>
      <c r="Q74" s="30">
        <v>9.7870000000000002E-9</v>
      </c>
      <c r="R74" s="31">
        <v>0</v>
      </c>
      <c r="S74" s="31">
        <v>0</v>
      </c>
      <c r="T74" s="22">
        <v>34.5</v>
      </c>
      <c r="U74" s="22">
        <v>50.25</v>
      </c>
      <c r="V74" s="29">
        <v>16.042899999999999</v>
      </c>
      <c r="W74" s="31">
        <v>2515.62</v>
      </c>
      <c r="X74" s="31">
        <v>-45.97</v>
      </c>
      <c r="Y74" s="22">
        <v>335</v>
      </c>
      <c r="Z74" s="22">
        <v>230</v>
      </c>
      <c r="AA74" s="27">
        <v>0</v>
      </c>
      <c r="AB74" s="31">
        <v>0</v>
      </c>
      <c r="AC74" s="27">
        <v>0</v>
      </c>
      <c r="AD74" s="27">
        <v>0</v>
      </c>
      <c r="AE74" s="22">
        <v>0</v>
      </c>
    </row>
    <row r="75" spans="1:33" ht="15" x14ac:dyDescent="0.2">
      <c r="A75" s="22">
        <v>62</v>
      </c>
      <c r="B75" s="21" t="s">
        <v>141</v>
      </c>
      <c r="C75" s="27">
        <v>60.095999999999997</v>
      </c>
      <c r="D75" s="28">
        <v>146.9</v>
      </c>
      <c r="E75" s="28">
        <v>370.4</v>
      </c>
      <c r="F75" s="28">
        <v>536.70000000000005</v>
      </c>
      <c r="G75" s="28">
        <v>51</v>
      </c>
      <c r="H75" s="28">
        <v>218.5</v>
      </c>
      <c r="I75" s="27">
        <v>0.253</v>
      </c>
      <c r="J75" s="27">
        <v>0.624</v>
      </c>
      <c r="K75" s="27">
        <v>0.80400000000000005</v>
      </c>
      <c r="L75" s="28">
        <v>293</v>
      </c>
      <c r="M75" s="28">
        <v>1.7</v>
      </c>
      <c r="N75" s="29">
        <v>0.59</v>
      </c>
      <c r="O75" s="30">
        <v>7.9420000000000004E-2</v>
      </c>
      <c r="P75" s="30">
        <v>-4.4310000000000001E-5</v>
      </c>
      <c r="Q75" s="30">
        <v>1.0260000000000001E-8</v>
      </c>
      <c r="R75" s="31">
        <v>951.04</v>
      </c>
      <c r="S75" s="31">
        <v>327.83</v>
      </c>
      <c r="T75" s="22">
        <v>-61.28</v>
      </c>
      <c r="U75" s="22">
        <v>-38.67</v>
      </c>
      <c r="V75" s="29">
        <v>17.543900000000001</v>
      </c>
      <c r="W75" s="31">
        <v>3166.38</v>
      </c>
      <c r="X75" s="31">
        <v>-80.150000000000006</v>
      </c>
      <c r="Y75" s="22">
        <v>400</v>
      </c>
      <c r="Z75" s="22">
        <v>285</v>
      </c>
      <c r="AA75" s="27">
        <v>101.82</v>
      </c>
      <c r="AB75" s="31">
        <v>-9416.25</v>
      </c>
      <c r="AC75" s="27">
        <v>-11.79</v>
      </c>
      <c r="AD75" s="27">
        <v>3.13</v>
      </c>
      <c r="AE75" s="22">
        <v>9980</v>
      </c>
    </row>
    <row r="76" spans="1:33" ht="15" x14ac:dyDescent="0.2">
      <c r="A76" s="22">
        <v>63</v>
      </c>
      <c r="B76" s="21" t="s">
        <v>142</v>
      </c>
      <c r="C76" s="27">
        <v>196.37799999999999</v>
      </c>
      <c r="D76" s="28">
        <v>260.3</v>
      </c>
      <c r="E76" s="28">
        <v>524.29999999999995</v>
      </c>
      <c r="F76" s="28">
        <v>689</v>
      </c>
      <c r="G76" s="28">
        <v>15.4</v>
      </c>
      <c r="H76" s="28">
        <v>0</v>
      </c>
      <c r="I76" s="27">
        <v>0</v>
      </c>
      <c r="J76" s="27">
        <v>0.64400000000000002</v>
      </c>
      <c r="K76" s="27">
        <v>0.78600000000000003</v>
      </c>
      <c r="L76" s="28">
        <v>273</v>
      </c>
      <c r="M76" s="28">
        <v>0</v>
      </c>
      <c r="N76" s="29">
        <v>-1.903</v>
      </c>
      <c r="O76" s="30">
        <v>3.0710000000000002</v>
      </c>
      <c r="P76" s="30">
        <v>-1</v>
      </c>
      <c r="Q76" s="30">
        <v>-1.722</v>
      </c>
      <c r="R76" s="31">
        <v>-4</v>
      </c>
      <c r="S76" s="31">
        <v>3.7480000000000002</v>
      </c>
      <c r="T76" s="22">
        <v>-8</v>
      </c>
      <c r="U76" s="22">
        <v>697.49</v>
      </c>
      <c r="V76" s="29">
        <v>336.13</v>
      </c>
      <c r="W76" s="31">
        <v>-49.36</v>
      </c>
      <c r="X76" s="31">
        <v>36.99</v>
      </c>
      <c r="Y76" s="22">
        <v>16.164300000000001</v>
      </c>
      <c r="Z76" s="22">
        <v>4018.01</v>
      </c>
      <c r="AA76" s="27">
        <v>-102.7</v>
      </c>
      <c r="AB76" s="31">
        <v>557</v>
      </c>
      <c r="AC76" s="27">
        <v>392</v>
      </c>
      <c r="AD76" s="27">
        <v>92.474000000000004</v>
      </c>
      <c r="AE76" s="22">
        <v>-11329.2</v>
      </c>
      <c r="AG76" s="22">
        <v>17.07</v>
      </c>
    </row>
    <row r="77" spans="1:33" ht="15" x14ac:dyDescent="0.2">
      <c r="A77" s="22">
        <v>64</v>
      </c>
      <c r="B77" s="21" t="s">
        <v>143</v>
      </c>
      <c r="C77" s="27">
        <v>68.119</v>
      </c>
      <c r="D77" s="28">
        <v>185.7</v>
      </c>
      <c r="E77" s="28">
        <v>315.2</v>
      </c>
      <c r="F77" s="28">
        <v>496</v>
      </c>
      <c r="G77" s="28">
        <v>39.4</v>
      </c>
      <c r="H77" s="28">
        <v>275</v>
      </c>
      <c r="I77" s="27">
        <v>0.26600000000000001</v>
      </c>
      <c r="J77" s="27">
        <v>0.17499999999999999</v>
      </c>
      <c r="K77" s="27">
        <v>0.67600000000000005</v>
      </c>
      <c r="L77" s="28">
        <v>293</v>
      </c>
      <c r="M77" s="28">
        <v>0.7</v>
      </c>
      <c r="N77" s="29">
        <v>7.33</v>
      </c>
      <c r="O77" s="30">
        <v>6.7140000000000005E-2</v>
      </c>
      <c r="P77" s="30">
        <v>-1.6030000000000001E-5</v>
      </c>
      <c r="Q77" s="30">
        <v>-5.6169999999999999E-9</v>
      </c>
      <c r="R77" s="31">
        <v>0</v>
      </c>
      <c r="S77" s="31">
        <v>0</v>
      </c>
      <c r="T77" s="22">
        <v>18.600000000000001</v>
      </c>
      <c r="U77" s="22">
        <v>35.07</v>
      </c>
      <c r="V77" s="29">
        <v>15.918200000000001</v>
      </c>
      <c r="W77" s="31">
        <v>2541.69</v>
      </c>
      <c r="X77" s="31">
        <v>-41.43</v>
      </c>
      <c r="Y77" s="22">
        <v>340</v>
      </c>
      <c r="Z77" s="22">
        <v>250</v>
      </c>
      <c r="AA77" s="27">
        <v>0</v>
      </c>
      <c r="AB77" s="31">
        <v>0</v>
      </c>
      <c r="AC77" s="27">
        <v>0</v>
      </c>
      <c r="AD77" s="27">
        <v>0</v>
      </c>
      <c r="AE77" s="22">
        <v>6460</v>
      </c>
    </row>
    <row r="78" spans="1:33" ht="15" x14ac:dyDescent="0.2">
      <c r="A78" s="22">
        <v>65</v>
      </c>
      <c r="B78" s="21" t="s">
        <v>144</v>
      </c>
      <c r="C78" s="27">
        <v>182.351</v>
      </c>
      <c r="D78" s="28">
        <v>250.1</v>
      </c>
      <c r="E78" s="28">
        <v>505.9</v>
      </c>
      <c r="F78" s="28">
        <v>674</v>
      </c>
      <c r="G78" s="28">
        <v>16.8</v>
      </c>
      <c r="H78" s="28">
        <v>0</v>
      </c>
      <c r="I78" s="27">
        <v>0</v>
      </c>
      <c r="J78" s="27">
        <v>0.59799999999999998</v>
      </c>
      <c r="K78" s="27">
        <v>0.76600000000000001</v>
      </c>
      <c r="L78" s="28">
        <v>293</v>
      </c>
      <c r="M78" s="28">
        <v>0</v>
      </c>
      <c r="N78" s="29">
        <v>-1.7</v>
      </c>
      <c r="O78" s="30">
        <v>2.8450000000000002</v>
      </c>
      <c r="P78" s="30">
        <v>-1</v>
      </c>
      <c r="Q78" s="30">
        <v>-1.5940000000000001</v>
      </c>
      <c r="R78" s="31">
        <v>-4</v>
      </c>
      <c r="S78" s="31">
        <v>3.4660000000000002</v>
      </c>
      <c r="T78" s="22">
        <v>-8</v>
      </c>
      <c r="U78" s="22">
        <v>658.16</v>
      </c>
      <c r="V78" s="29">
        <v>323.70999999999998</v>
      </c>
      <c r="W78" s="31">
        <v>-44.45</v>
      </c>
      <c r="X78" s="31">
        <v>34.96</v>
      </c>
      <c r="Y78" s="22">
        <v>16.085000000000001</v>
      </c>
      <c r="Z78" s="22">
        <v>3856.23</v>
      </c>
      <c r="AA78" s="27">
        <v>-97.94</v>
      </c>
      <c r="AB78" s="31">
        <v>537</v>
      </c>
      <c r="AC78" s="27">
        <v>377</v>
      </c>
      <c r="AD78" s="27">
        <v>88.01</v>
      </c>
      <c r="AE78" s="22">
        <v>-10609.4</v>
      </c>
      <c r="AG78" s="22">
        <v>15</v>
      </c>
    </row>
    <row r="79" spans="1:33" ht="15" x14ac:dyDescent="0.2">
      <c r="A79" s="22">
        <v>66</v>
      </c>
      <c r="B79" s="21" t="s">
        <v>145</v>
      </c>
      <c r="C79" s="27">
        <v>154.297</v>
      </c>
      <c r="D79" s="28">
        <v>224</v>
      </c>
      <c r="E79" s="28">
        <v>465.8</v>
      </c>
      <c r="F79" s="28">
        <v>637</v>
      </c>
      <c r="G79" s="28">
        <v>19.7</v>
      </c>
      <c r="H79" s="28">
        <v>0</v>
      </c>
      <c r="I79" s="27">
        <v>0</v>
      </c>
      <c r="J79" s="27">
        <v>0.51800000000000002</v>
      </c>
      <c r="K79" s="27">
        <v>0.751</v>
      </c>
      <c r="L79" s="28">
        <v>293</v>
      </c>
      <c r="M79" s="28">
        <v>0</v>
      </c>
      <c r="N79" s="29">
        <v>-1.3340000000000001</v>
      </c>
      <c r="O79" s="30">
        <v>0.23949999999999999</v>
      </c>
      <c r="P79" s="30">
        <v>-1.338E-4</v>
      </c>
      <c r="Q79" s="30">
        <v>2.9049999999999999E-8</v>
      </c>
      <c r="R79" s="31">
        <v>566.26</v>
      </c>
      <c r="S79" s="31">
        <v>294.89</v>
      </c>
      <c r="T79" s="22">
        <v>-34.6</v>
      </c>
      <c r="U79" s="22">
        <v>30.94</v>
      </c>
      <c r="V79" s="29">
        <v>16.0412</v>
      </c>
      <c r="W79" s="31">
        <v>3597.72</v>
      </c>
      <c r="X79" s="31">
        <v>-83.41</v>
      </c>
      <c r="Y79" s="22">
        <v>496</v>
      </c>
      <c r="Z79" s="22">
        <v>345</v>
      </c>
      <c r="AA79" s="27">
        <v>78.295000000000002</v>
      </c>
      <c r="AB79" s="31">
        <v>-9105.75</v>
      </c>
      <c r="AC79" s="27">
        <v>-8.4890000000000008</v>
      </c>
      <c r="AD79" s="27">
        <v>11.46</v>
      </c>
      <c r="AE79" s="22">
        <v>9770</v>
      </c>
    </row>
    <row r="80" spans="1:33" ht="15" x14ac:dyDescent="0.2">
      <c r="A80" s="22">
        <v>67</v>
      </c>
      <c r="B80" s="21" t="s">
        <v>146</v>
      </c>
      <c r="C80" s="27">
        <v>86.177999999999997</v>
      </c>
      <c r="D80" s="28">
        <v>173.3</v>
      </c>
      <c r="E80" s="28">
        <v>322.89999999999998</v>
      </c>
      <c r="F80" s="28">
        <v>488.7</v>
      </c>
      <c r="G80" s="28">
        <v>30.4</v>
      </c>
      <c r="H80" s="28">
        <v>359</v>
      </c>
      <c r="I80" s="27">
        <v>0.27200000000000002</v>
      </c>
      <c r="J80" s="27">
        <v>0.23100000000000001</v>
      </c>
      <c r="K80" s="27">
        <v>0.64900000000000002</v>
      </c>
      <c r="L80" s="28">
        <v>293</v>
      </c>
      <c r="M80" s="28">
        <v>0</v>
      </c>
      <c r="N80" s="29">
        <v>-3.9729999999999999</v>
      </c>
      <c r="O80" s="30">
        <v>0.15029999999999999</v>
      </c>
      <c r="P80" s="30">
        <v>-8.3139999999999993E-5</v>
      </c>
      <c r="Q80" s="30">
        <v>1.6359999999999999E-8</v>
      </c>
      <c r="R80" s="31">
        <v>438.44</v>
      </c>
      <c r="S80" s="31">
        <v>226.67</v>
      </c>
      <c r="T80" s="22">
        <v>-44.35</v>
      </c>
      <c r="U80" s="22">
        <v>-2.2999999999999998</v>
      </c>
      <c r="V80" s="29">
        <v>15.553599999999999</v>
      </c>
      <c r="W80" s="31">
        <v>2489.5</v>
      </c>
      <c r="X80" s="31">
        <v>-43.81</v>
      </c>
      <c r="Y80" s="22">
        <v>350</v>
      </c>
      <c r="Z80" s="22">
        <v>230</v>
      </c>
      <c r="AA80" s="27">
        <v>51.47</v>
      </c>
      <c r="AB80" s="31">
        <v>-4910.28</v>
      </c>
      <c r="AC80" s="27">
        <v>-5.3140000000000001</v>
      </c>
      <c r="AD80" s="27">
        <v>4.3230000000000004</v>
      </c>
      <c r="AE80" s="22">
        <v>6287</v>
      </c>
    </row>
    <row r="81" spans="1:31" ht="15" x14ac:dyDescent="0.2">
      <c r="A81" s="22">
        <v>68</v>
      </c>
      <c r="B81" s="21" t="s">
        <v>147</v>
      </c>
      <c r="C81" s="27">
        <v>114.232</v>
      </c>
      <c r="D81" s="28">
        <v>160.9</v>
      </c>
      <c r="E81" s="28">
        <v>383</v>
      </c>
      <c r="F81" s="28">
        <v>563.4</v>
      </c>
      <c r="G81" s="28">
        <v>26.9</v>
      </c>
      <c r="H81" s="28">
        <v>436</v>
      </c>
      <c r="I81" s="27">
        <v>0.254</v>
      </c>
      <c r="J81" s="27">
        <v>0.29699999999999999</v>
      </c>
      <c r="K81" s="27">
        <v>0.71599999999999997</v>
      </c>
      <c r="L81" s="28">
        <v>293</v>
      </c>
      <c r="M81" s="28">
        <v>0</v>
      </c>
      <c r="N81" s="29">
        <v>2.2010000000000001</v>
      </c>
      <c r="O81" s="30">
        <v>0.18770000000000001</v>
      </c>
      <c r="P81" s="30">
        <v>-1.0509999999999999E-4</v>
      </c>
      <c r="Q81" s="30">
        <v>2.316E-8</v>
      </c>
      <c r="R81" s="31">
        <v>474.57</v>
      </c>
      <c r="S81" s="31">
        <v>257.61</v>
      </c>
      <c r="T81" s="22">
        <v>-52.61</v>
      </c>
      <c r="U81" s="22">
        <v>4.09</v>
      </c>
      <c r="V81" s="29">
        <v>15.716200000000001</v>
      </c>
      <c r="W81" s="31">
        <v>2981.56</v>
      </c>
      <c r="X81" s="31">
        <v>-54.73</v>
      </c>
      <c r="Y81" s="22">
        <v>409</v>
      </c>
      <c r="Z81" s="22">
        <v>277</v>
      </c>
      <c r="AA81" s="27">
        <v>58.179000000000002</v>
      </c>
      <c r="AB81" s="31">
        <v>-6218.74</v>
      </c>
      <c r="AC81" s="27">
        <v>-5.9420000000000002</v>
      </c>
      <c r="AD81" s="27">
        <v>6.54</v>
      </c>
      <c r="AE81" s="22">
        <v>7650</v>
      </c>
    </row>
    <row r="82" spans="1:31" ht="15" x14ac:dyDescent="0.2">
      <c r="A82" s="22">
        <v>69</v>
      </c>
      <c r="B82" s="21" t="s">
        <v>148</v>
      </c>
      <c r="C82" s="27">
        <v>142.286</v>
      </c>
      <c r="D82" s="28">
        <v>0</v>
      </c>
      <c r="E82" s="28">
        <v>433.5</v>
      </c>
      <c r="F82" s="28">
        <v>623.1</v>
      </c>
      <c r="G82" s="28">
        <v>24.8</v>
      </c>
      <c r="H82" s="28">
        <v>0</v>
      </c>
      <c r="I82" s="27">
        <v>0</v>
      </c>
      <c r="J82" s="27">
        <v>0.36</v>
      </c>
      <c r="K82" s="27">
        <v>0</v>
      </c>
      <c r="L82" s="28">
        <v>0</v>
      </c>
      <c r="M82" s="28">
        <v>0</v>
      </c>
      <c r="N82" s="29">
        <v>-14.052</v>
      </c>
      <c r="O82" s="30">
        <v>0.29409999999999997</v>
      </c>
      <c r="P82" s="30">
        <v>-2.1100000000000001E-4</v>
      </c>
      <c r="Q82" s="30">
        <v>6.1739999999999996E-8</v>
      </c>
      <c r="R82" s="31">
        <v>0</v>
      </c>
      <c r="S82" s="31">
        <v>0</v>
      </c>
      <c r="T82" s="22">
        <v>0</v>
      </c>
      <c r="U82" s="22">
        <v>0</v>
      </c>
      <c r="V82" s="29">
        <v>15.7598</v>
      </c>
      <c r="W82" s="31">
        <v>3371.05</v>
      </c>
      <c r="X82" s="31">
        <v>-64.09</v>
      </c>
      <c r="Y82" s="22">
        <v>463</v>
      </c>
      <c r="Z82" s="22">
        <v>314</v>
      </c>
      <c r="AA82" s="27">
        <v>0</v>
      </c>
      <c r="AB82" s="31">
        <v>0</v>
      </c>
      <c r="AC82" s="27">
        <v>0</v>
      </c>
      <c r="AD82" s="27">
        <v>0</v>
      </c>
      <c r="AE82" s="22">
        <v>8690</v>
      </c>
    </row>
    <row r="83" spans="1:31" ht="15" x14ac:dyDescent="0.2">
      <c r="A83" s="22">
        <v>70</v>
      </c>
      <c r="B83" s="21" t="s">
        <v>149</v>
      </c>
      <c r="C83" s="27">
        <v>128.25899999999999</v>
      </c>
      <c r="D83" s="28">
        <v>0</v>
      </c>
      <c r="E83" s="28">
        <v>413.4</v>
      </c>
      <c r="F83" s="28">
        <v>607.6</v>
      </c>
      <c r="G83" s="28">
        <v>27</v>
      </c>
      <c r="H83" s="28">
        <v>0</v>
      </c>
      <c r="I83" s="27">
        <v>0</v>
      </c>
      <c r="J83" s="27">
        <v>0.27900000000000003</v>
      </c>
      <c r="K83" s="27">
        <v>0</v>
      </c>
      <c r="L83" s="28">
        <v>0</v>
      </c>
      <c r="M83" s="28">
        <v>0</v>
      </c>
      <c r="N83" s="29">
        <v>-13.037000000000001</v>
      </c>
      <c r="O83" s="30">
        <v>0.2601</v>
      </c>
      <c r="P83" s="30">
        <v>-1.808E-4</v>
      </c>
      <c r="Q83" s="30">
        <v>5.1160000000000003E-8</v>
      </c>
      <c r="R83" s="31">
        <v>0</v>
      </c>
      <c r="S83" s="31">
        <v>0</v>
      </c>
      <c r="T83" s="22">
        <v>-56.7</v>
      </c>
      <c r="U83" s="22">
        <v>8.1999999999999993</v>
      </c>
      <c r="V83" s="29">
        <v>15.728</v>
      </c>
      <c r="W83" s="31">
        <v>3220.55</v>
      </c>
      <c r="X83" s="31">
        <v>-59.31</v>
      </c>
      <c r="Y83" s="22">
        <v>440</v>
      </c>
      <c r="Z83" s="22">
        <v>328</v>
      </c>
      <c r="AA83" s="27">
        <v>64.103999999999999</v>
      </c>
      <c r="AB83" s="31">
        <v>-7011.38</v>
      </c>
      <c r="AC83" s="27">
        <v>-6.7309999999999999</v>
      </c>
      <c r="AD83" s="27">
        <v>8.4600000000000009</v>
      </c>
      <c r="AE83" s="22">
        <v>8430</v>
      </c>
    </row>
    <row r="84" spans="1:31" ht="15" x14ac:dyDescent="0.2">
      <c r="A84" s="22">
        <v>71</v>
      </c>
      <c r="B84" s="21" t="s">
        <v>150</v>
      </c>
      <c r="C84" s="27">
        <v>128.25899999999999</v>
      </c>
      <c r="D84" s="28">
        <v>0</v>
      </c>
      <c r="E84" s="28">
        <v>406.2</v>
      </c>
      <c r="F84" s="28">
        <v>592.70000000000005</v>
      </c>
      <c r="G84" s="28">
        <v>25.7</v>
      </c>
      <c r="H84" s="28">
        <v>0</v>
      </c>
      <c r="I84" s="27">
        <v>0</v>
      </c>
      <c r="J84" s="27">
        <v>0.311</v>
      </c>
      <c r="K84" s="27">
        <v>0</v>
      </c>
      <c r="L84" s="28">
        <v>0</v>
      </c>
      <c r="M84" s="28">
        <v>0</v>
      </c>
      <c r="N84" s="29">
        <v>-13.037000000000001</v>
      </c>
      <c r="O84" s="30">
        <v>0.2601</v>
      </c>
      <c r="P84" s="30">
        <v>-1.808E-4</v>
      </c>
      <c r="Q84" s="30">
        <v>5.1660000000000001E-8</v>
      </c>
      <c r="R84" s="31">
        <v>0</v>
      </c>
      <c r="S84" s="31">
        <v>0</v>
      </c>
      <c r="T84" s="22">
        <v>-56.64</v>
      </c>
      <c r="U84" s="22">
        <v>7.8</v>
      </c>
      <c r="V84" s="29">
        <v>15.7363</v>
      </c>
      <c r="W84" s="31">
        <v>3167.42</v>
      </c>
      <c r="X84" s="31">
        <v>-58.21</v>
      </c>
      <c r="Y84" s="22">
        <v>430</v>
      </c>
      <c r="Z84" s="22">
        <v>318</v>
      </c>
      <c r="AA84" s="27">
        <v>0</v>
      </c>
      <c r="AB84" s="31">
        <v>0</v>
      </c>
      <c r="AC84" s="27">
        <v>0</v>
      </c>
      <c r="AD84" s="27">
        <v>0</v>
      </c>
      <c r="AE84" s="22">
        <v>8190</v>
      </c>
    </row>
    <row r="85" spans="1:31" ht="15" x14ac:dyDescent="0.2">
      <c r="A85" s="22">
        <v>72</v>
      </c>
      <c r="B85" s="21" t="s">
        <v>151</v>
      </c>
      <c r="C85" s="27">
        <v>100.205</v>
      </c>
      <c r="D85" s="28">
        <v>248.3</v>
      </c>
      <c r="E85" s="28">
        <v>354</v>
      </c>
      <c r="F85" s="28">
        <v>531.1</v>
      </c>
      <c r="G85" s="28">
        <v>29.2</v>
      </c>
      <c r="H85" s="28">
        <v>398</v>
      </c>
      <c r="I85" s="27">
        <v>0.26700000000000002</v>
      </c>
      <c r="J85" s="27">
        <v>0.251</v>
      </c>
      <c r="K85" s="27">
        <v>0.69</v>
      </c>
      <c r="L85" s="28">
        <v>293</v>
      </c>
      <c r="M85" s="28">
        <v>0</v>
      </c>
      <c r="N85" s="29">
        <v>-5.48</v>
      </c>
      <c r="O85" s="30">
        <v>0.17960000000000001</v>
      </c>
      <c r="P85" s="30">
        <v>-1.0560000000000001E-4</v>
      </c>
      <c r="Q85" s="30">
        <v>2.4E-8</v>
      </c>
      <c r="R85" s="31">
        <v>0</v>
      </c>
      <c r="S85" s="31">
        <v>0</v>
      </c>
      <c r="T85" s="22">
        <v>-48.95</v>
      </c>
      <c r="U85" s="22">
        <v>1.02</v>
      </c>
      <c r="V85" s="29">
        <v>15.639799999999999</v>
      </c>
      <c r="W85" s="31">
        <v>2764.4</v>
      </c>
      <c r="X85" s="31">
        <v>-47.1</v>
      </c>
      <c r="Y85" s="22">
        <v>379</v>
      </c>
      <c r="Z85" s="22">
        <v>254</v>
      </c>
      <c r="AA85" s="27">
        <v>52.761000000000003</v>
      </c>
      <c r="AB85" s="31">
        <v>-5431.67</v>
      </c>
      <c r="AC85" s="27">
        <v>-5.2510000000000003</v>
      </c>
      <c r="AD85" s="27">
        <v>5.37</v>
      </c>
      <c r="AE85" s="22">
        <v>6919</v>
      </c>
    </row>
    <row r="86" spans="1:31" ht="15" x14ac:dyDescent="0.2">
      <c r="A86" s="22">
        <v>73</v>
      </c>
      <c r="B86" s="21" t="s">
        <v>152</v>
      </c>
      <c r="C86" s="27">
        <v>128.25899999999999</v>
      </c>
      <c r="D86" s="28">
        <v>0</v>
      </c>
      <c r="E86" s="28">
        <v>406.8</v>
      </c>
      <c r="F86" s="28">
        <v>588</v>
      </c>
      <c r="G86" s="28">
        <v>24.6</v>
      </c>
      <c r="H86" s="28">
        <v>0</v>
      </c>
      <c r="I86" s="27">
        <v>0</v>
      </c>
      <c r="J86" s="27">
        <v>0.33200000000000002</v>
      </c>
      <c r="K86" s="27">
        <v>0</v>
      </c>
      <c r="L86" s="28">
        <v>0</v>
      </c>
      <c r="M86" s="28">
        <v>0</v>
      </c>
      <c r="N86" s="29">
        <v>-10.898999999999999</v>
      </c>
      <c r="O86" s="30">
        <v>0.25209999999999999</v>
      </c>
      <c r="P86" s="30">
        <v>-1.7129999999999999E-4</v>
      </c>
      <c r="Q86" s="30">
        <v>4.7449999999999998E-8</v>
      </c>
      <c r="R86" s="31">
        <v>0</v>
      </c>
      <c r="S86" s="31">
        <v>0</v>
      </c>
      <c r="T86" s="22">
        <v>-57.65</v>
      </c>
      <c r="U86" s="22">
        <v>5.86</v>
      </c>
      <c r="V86" s="29">
        <v>15.8017</v>
      </c>
      <c r="W86" s="31">
        <v>3164.17</v>
      </c>
      <c r="X86" s="31">
        <v>-61.66</v>
      </c>
      <c r="Y86" s="22">
        <v>436</v>
      </c>
      <c r="Z86" s="22">
        <v>297</v>
      </c>
      <c r="AA86" s="27">
        <v>0</v>
      </c>
      <c r="AB86" s="31">
        <v>0</v>
      </c>
      <c r="AC86" s="27">
        <v>0</v>
      </c>
      <c r="AD86" s="27">
        <v>0</v>
      </c>
      <c r="AE86" s="22">
        <v>8310</v>
      </c>
    </row>
    <row r="87" spans="1:31" ht="15" x14ac:dyDescent="0.2">
      <c r="A87" s="22">
        <v>74</v>
      </c>
      <c r="B87" s="21" t="s">
        <v>153</v>
      </c>
      <c r="C87" s="27">
        <v>114.232</v>
      </c>
      <c r="D87" s="28">
        <v>165.8</v>
      </c>
      <c r="E87" s="28">
        <v>372.4</v>
      </c>
      <c r="F87" s="28">
        <v>543.9</v>
      </c>
      <c r="G87" s="28">
        <v>25.3</v>
      </c>
      <c r="H87" s="28">
        <v>468</v>
      </c>
      <c r="I87" s="27">
        <v>0.26600000000000001</v>
      </c>
      <c r="J87" s="27">
        <v>0.30299999999999999</v>
      </c>
      <c r="K87" s="27">
        <v>0.69199999999999995</v>
      </c>
      <c r="L87" s="28">
        <v>293</v>
      </c>
      <c r="M87" s="28">
        <v>0</v>
      </c>
      <c r="N87" s="29">
        <v>-1.782</v>
      </c>
      <c r="O87" s="30">
        <v>0.18579999999999999</v>
      </c>
      <c r="P87" s="30">
        <v>-1.024E-4</v>
      </c>
      <c r="Q87" s="30">
        <v>2.1909999999999999E-8</v>
      </c>
      <c r="R87" s="31">
        <v>467.04</v>
      </c>
      <c r="S87" s="31">
        <v>246.43</v>
      </c>
      <c r="T87" s="22">
        <v>-5357</v>
      </c>
      <c r="U87" s="22">
        <v>3.27</v>
      </c>
      <c r="V87" s="29">
        <v>15.685</v>
      </c>
      <c r="W87" s="31">
        <v>2896.28</v>
      </c>
      <c r="X87" s="31">
        <v>-52.41</v>
      </c>
      <c r="Y87" s="22">
        <v>398</v>
      </c>
      <c r="Z87" s="22">
        <v>269</v>
      </c>
      <c r="AA87" s="27">
        <v>58.265000000000001</v>
      </c>
      <c r="AB87" s="31">
        <v>-6039.34</v>
      </c>
      <c r="AC87" s="27">
        <v>-5.9880000000000004</v>
      </c>
      <c r="AD87" s="27">
        <v>6.48</v>
      </c>
      <c r="AE87" s="22">
        <v>7411</v>
      </c>
    </row>
    <row r="88" spans="1:31" ht="15" x14ac:dyDescent="0.2">
      <c r="A88" s="22">
        <v>75</v>
      </c>
      <c r="B88" s="21" t="s">
        <v>154</v>
      </c>
      <c r="C88" s="27">
        <v>128.25899999999999</v>
      </c>
      <c r="D88" s="28">
        <v>206</v>
      </c>
      <c r="E88" s="28">
        <v>395.4</v>
      </c>
      <c r="F88" s="28">
        <v>574.70000000000005</v>
      </c>
      <c r="G88" s="28">
        <v>24.5</v>
      </c>
      <c r="H88" s="28">
        <v>0</v>
      </c>
      <c r="I88" s="27">
        <v>0</v>
      </c>
      <c r="J88" s="27">
        <v>0.315</v>
      </c>
      <c r="K88" s="27">
        <v>0.71899999999999997</v>
      </c>
      <c r="L88" s="28">
        <v>293</v>
      </c>
      <c r="M88" s="28">
        <v>0</v>
      </c>
      <c r="N88" s="29">
        <v>-16.099</v>
      </c>
      <c r="O88" s="30">
        <v>0.27900000000000003</v>
      </c>
      <c r="P88" s="30">
        <v>-2.0570000000000001E-4</v>
      </c>
      <c r="Q88" s="30">
        <v>6.1469999999999994E-8</v>
      </c>
      <c r="R88" s="31">
        <v>0</v>
      </c>
      <c r="S88" s="31">
        <v>0</v>
      </c>
      <c r="T88" s="22">
        <v>-57.83</v>
      </c>
      <c r="U88" s="22">
        <v>8.1300000000000008</v>
      </c>
      <c r="V88" s="29">
        <v>15.6488</v>
      </c>
      <c r="W88" s="31">
        <v>3049.98</v>
      </c>
      <c r="X88" s="31">
        <v>-57.13</v>
      </c>
      <c r="Y88" s="22">
        <v>413</v>
      </c>
      <c r="Z88" s="22">
        <v>313</v>
      </c>
      <c r="AA88" s="27">
        <v>0</v>
      </c>
      <c r="AB88" s="31">
        <v>0</v>
      </c>
      <c r="AC88" s="27">
        <v>0</v>
      </c>
      <c r="AD88" s="27">
        <v>0</v>
      </c>
      <c r="AE88" s="22">
        <v>7850</v>
      </c>
    </row>
    <row r="89" spans="1:31" ht="15" x14ac:dyDescent="0.2">
      <c r="A89" s="22">
        <v>76</v>
      </c>
      <c r="B89" s="21" t="s">
        <v>155</v>
      </c>
      <c r="C89" s="27">
        <v>128.25899999999999</v>
      </c>
      <c r="D89" s="28">
        <v>153</v>
      </c>
      <c r="E89" s="28">
        <v>399.7</v>
      </c>
      <c r="F89" s="28">
        <v>573.70000000000005</v>
      </c>
      <c r="G89" s="28">
        <v>23.4</v>
      </c>
      <c r="H89" s="28">
        <v>0</v>
      </c>
      <c r="I89" s="27">
        <v>0</v>
      </c>
      <c r="J89" s="27">
        <v>0.32100000000000001</v>
      </c>
      <c r="K89" s="27">
        <v>0.72</v>
      </c>
      <c r="L89" s="28">
        <v>289</v>
      </c>
      <c r="M89" s="28">
        <v>0</v>
      </c>
      <c r="N89" s="29">
        <v>-14.404999999999999</v>
      </c>
      <c r="O89" s="30">
        <v>0.26379999999999998</v>
      </c>
      <c r="P89" s="30">
        <v>-1.8420000000000001E-4</v>
      </c>
      <c r="Q89" s="30">
        <v>5.2250000000000001E-8</v>
      </c>
      <c r="R89" s="31">
        <v>0</v>
      </c>
      <c r="S89" s="31">
        <v>0</v>
      </c>
      <c r="T89" s="22">
        <v>-58.13</v>
      </c>
      <c r="U89" s="22">
        <v>5.38</v>
      </c>
      <c r="V89" s="29">
        <v>15.7639</v>
      </c>
      <c r="W89" s="31">
        <v>3084.08</v>
      </c>
      <c r="X89" s="31">
        <v>-61.94</v>
      </c>
      <c r="Y89" s="22">
        <v>428</v>
      </c>
      <c r="Z89" s="22">
        <v>291</v>
      </c>
      <c r="AA89" s="27">
        <v>0</v>
      </c>
      <c r="AB89" s="31">
        <v>0</v>
      </c>
      <c r="AC89" s="27">
        <v>0</v>
      </c>
      <c r="AD89" s="27">
        <v>0</v>
      </c>
      <c r="AE89" s="22">
        <v>8130</v>
      </c>
    </row>
    <row r="90" spans="1:31" ht="15" x14ac:dyDescent="0.2">
      <c r="A90" s="22">
        <v>77</v>
      </c>
      <c r="B90" s="21" t="s">
        <v>156</v>
      </c>
      <c r="C90" s="27">
        <v>142.286</v>
      </c>
      <c r="D90" s="28">
        <v>0</v>
      </c>
      <c r="E90" s="28">
        <v>410.6</v>
      </c>
      <c r="F90" s="28">
        <v>581.5</v>
      </c>
      <c r="G90" s="28">
        <v>21.6</v>
      </c>
      <c r="H90" s="28">
        <v>0</v>
      </c>
      <c r="I90" s="27">
        <v>0</v>
      </c>
      <c r="J90" s="27">
        <v>0.374</v>
      </c>
      <c r="K90" s="27">
        <v>0</v>
      </c>
      <c r="L90" s="28">
        <v>0</v>
      </c>
      <c r="M90" s="28">
        <v>0</v>
      </c>
      <c r="N90" s="29">
        <v>-14.89</v>
      </c>
      <c r="O90" s="30">
        <v>0.29730000000000001</v>
      </c>
      <c r="P90" s="30">
        <v>-2.139E-4</v>
      </c>
      <c r="Q90" s="30">
        <v>6.2530000000000005E-8</v>
      </c>
      <c r="R90" s="31">
        <v>0</v>
      </c>
      <c r="S90" s="31">
        <v>0</v>
      </c>
      <c r="T90" s="22">
        <v>0</v>
      </c>
      <c r="U90" s="22">
        <v>0</v>
      </c>
      <c r="V90" s="29">
        <v>15.8446</v>
      </c>
      <c r="W90" s="31">
        <v>3172.92</v>
      </c>
      <c r="X90" s="31">
        <v>-66.150000000000006</v>
      </c>
      <c r="Y90" s="22">
        <v>438</v>
      </c>
      <c r="Z90" s="22">
        <v>300</v>
      </c>
      <c r="AA90" s="27">
        <v>0</v>
      </c>
      <c r="AB90" s="31">
        <v>0</v>
      </c>
      <c r="AC90" s="27">
        <v>0</v>
      </c>
      <c r="AD90" s="27">
        <v>0</v>
      </c>
      <c r="AE90" s="22">
        <v>8430</v>
      </c>
    </row>
    <row r="91" spans="1:31" ht="15" x14ac:dyDescent="0.2">
      <c r="A91" s="22">
        <v>78</v>
      </c>
      <c r="B91" s="21" t="s">
        <v>157</v>
      </c>
      <c r="C91" s="27">
        <v>128.25899999999999</v>
      </c>
      <c r="D91" s="28">
        <v>167.4</v>
      </c>
      <c r="E91" s="28">
        <v>397.3</v>
      </c>
      <c r="F91" s="28">
        <v>568</v>
      </c>
      <c r="G91" s="28">
        <v>23</v>
      </c>
      <c r="H91" s="28">
        <v>519</v>
      </c>
      <c r="I91" s="27">
        <v>0.26</v>
      </c>
      <c r="J91" s="27">
        <v>0.35699999999999998</v>
      </c>
      <c r="K91" s="27">
        <v>0.71699999999999997</v>
      </c>
      <c r="L91" s="28">
        <v>289</v>
      </c>
      <c r="M91" s="28">
        <v>0</v>
      </c>
      <c r="N91" s="29">
        <v>-12.923</v>
      </c>
      <c r="O91" s="30">
        <v>0.26150000000000001</v>
      </c>
      <c r="P91" s="30">
        <v>-1.85E-4</v>
      </c>
      <c r="Q91" s="30">
        <v>5.3850000000000002E-8</v>
      </c>
      <c r="R91" s="31">
        <v>0</v>
      </c>
      <c r="S91" s="31">
        <v>0</v>
      </c>
      <c r="T91" s="22">
        <v>-60.71</v>
      </c>
      <c r="U91" s="22">
        <v>3.21</v>
      </c>
      <c r="V91" s="29">
        <v>15.7445</v>
      </c>
      <c r="W91" s="31">
        <v>3052.17</v>
      </c>
      <c r="X91" s="31">
        <v>-62.24</v>
      </c>
      <c r="Y91" s="22">
        <v>420</v>
      </c>
      <c r="Z91" s="22">
        <v>315</v>
      </c>
      <c r="AA91" s="27">
        <v>0</v>
      </c>
      <c r="AB91" s="31">
        <v>0</v>
      </c>
      <c r="AC91" s="27">
        <v>0</v>
      </c>
      <c r="AD91" s="27">
        <v>0</v>
      </c>
      <c r="AE91" s="22">
        <v>8070</v>
      </c>
    </row>
    <row r="92" spans="1:31" ht="15" x14ac:dyDescent="0.2">
      <c r="A92" s="22">
        <v>79</v>
      </c>
      <c r="B92" s="21" t="s">
        <v>158</v>
      </c>
      <c r="C92" s="27">
        <v>72.150999999999996</v>
      </c>
      <c r="D92" s="28">
        <v>256.60000000000002</v>
      </c>
      <c r="E92" s="28">
        <v>282.60000000000002</v>
      </c>
      <c r="F92" s="28">
        <v>433.8</v>
      </c>
      <c r="G92" s="28">
        <v>31.6</v>
      </c>
      <c r="H92" s="28">
        <v>303</v>
      </c>
      <c r="I92" s="27">
        <v>0.26900000000000002</v>
      </c>
      <c r="J92" s="27">
        <v>0.19700000000000001</v>
      </c>
      <c r="K92" s="27">
        <v>0.59099999999999997</v>
      </c>
      <c r="L92" s="28">
        <v>293</v>
      </c>
      <c r="M92" s="28">
        <v>0</v>
      </c>
      <c r="N92" s="29">
        <v>-3.9630000000000001</v>
      </c>
      <c r="O92" s="30">
        <v>0.1326</v>
      </c>
      <c r="P92" s="30">
        <v>-7.8969999999999998E-5</v>
      </c>
      <c r="Q92" s="30">
        <v>1.8229999999999998E-8</v>
      </c>
      <c r="R92" s="31">
        <v>355.54</v>
      </c>
      <c r="S92" s="31">
        <v>196.35</v>
      </c>
      <c r="T92" s="22">
        <v>-39.67</v>
      </c>
      <c r="U92" s="22">
        <v>-3.64</v>
      </c>
      <c r="V92" s="29">
        <v>15.206899999999999</v>
      </c>
      <c r="W92" s="31">
        <v>2034.15</v>
      </c>
      <c r="X92" s="31">
        <v>-45.37</v>
      </c>
      <c r="Y92" s="22">
        <v>305</v>
      </c>
      <c r="Z92" s="22">
        <v>260</v>
      </c>
      <c r="AA92" s="27">
        <v>49.6</v>
      </c>
      <c r="AB92" s="31">
        <v>-4213.21</v>
      </c>
      <c r="AC92" s="27">
        <v>-4.9770000000000003</v>
      </c>
      <c r="AD92" s="27">
        <v>3.31</v>
      </c>
      <c r="AE92" s="22">
        <v>5438</v>
      </c>
    </row>
    <row r="93" spans="1:31" ht="15" x14ac:dyDescent="0.2">
      <c r="A93" s="22">
        <v>80</v>
      </c>
      <c r="B93" s="21" t="s">
        <v>159</v>
      </c>
      <c r="C93" s="27">
        <v>88.15</v>
      </c>
      <c r="D93" s="28">
        <v>327</v>
      </c>
      <c r="E93" s="28">
        <v>386.3</v>
      </c>
      <c r="F93" s="28">
        <v>549</v>
      </c>
      <c r="G93" s="28">
        <v>39</v>
      </c>
      <c r="H93" s="28">
        <v>319</v>
      </c>
      <c r="I93" s="27">
        <v>0.28000000000000003</v>
      </c>
      <c r="J93" s="27">
        <v>0</v>
      </c>
      <c r="K93" s="27">
        <v>0.78300000000000003</v>
      </c>
      <c r="L93" s="28">
        <v>327</v>
      </c>
      <c r="M93" s="28">
        <v>0</v>
      </c>
      <c r="N93" s="29">
        <v>2.903</v>
      </c>
      <c r="O93" s="30">
        <v>0.12889999999999999</v>
      </c>
      <c r="P93" s="30">
        <v>-7.5469999999999994E-5</v>
      </c>
      <c r="Q93" s="30">
        <v>1.7010000000000001E-8</v>
      </c>
      <c r="R93" s="31">
        <v>0</v>
      </c>
      <c r="S93" s="31">
        <v>0</v>
      </c>
      <c r="T93" s="22">
        <v>-70</v>
      </c>
      <c r="U93" s="22">
        <v>-29.98</v>
      </c>
      <c r="V93" s="29">
        <v>18.133600000000001</v>
      </c>
      <c r="W93" s="31">
        <v>3694.96</v>
      </c>
      <c r="X93" s="31">
        <v>-65</v>
      </c>
      <c r="Y93" s="22">
        <v>406</v>
      </c>
      <c r="Z93" s="22">
        <v>328</v>
      </c>
      <c r="AA93" s="27">
        <v>0</v>
      </c>
      <c r="AB93" s="31">
        <v>0</v>
      </c>
      <c r="AC93" s="27">
        <v>0</v>
      </c>
      <c r="AD93" s="27">
        <v>0</v>
      </c>
      <c r="AE93" s="22">
        <v>10300</v>
      </c>
    </row>
    <row r="94" spans="1:31" ht="15" x14ac:dyDescent="0.2">
      <c r="A94" s="22">
        <v>81</v>
      </c>
      <c r="B94" s="21" t="s">
        <v>160</v>
      </c>
      <c r="C94" s="27">
        <v>114.232</v>
      </c>
      <c r="D94" s="28">
        <v>152</v>
      </c>
      <c r="E94" s="28">
        <v>382</v>
      </c>
      <c r="F94" s="28">
        <v>549.79999999999995</v>
      </c>
      <c r="G94" s="28">
        <v>25</v>
      </c>
      <c r="H94" s="28">
        <v>478</v>
      </c>
      <c r="I94" s="27">
        <v>0.26400000000000001</v>
      </c>
      <c r="J94" s="27">
        <v>0.33800000000000002</v>
      </c>
      <c r="K94" s="27">
        <v>0.69499999999999995</v>
      </c>
      <c r="L94" s="28">
        <v>293</v>
      </c>
      <c r="M94" s="28">
        <v>0</v>
      </c>
      <c r="N94" s="29">
        <v>-2.2010000000000001</v>
      </c>
      <c r="O94" s="30">
        <v>0.18770000000000001</v>
      </c>
      <c r="P94" s="30">
        <v>-1.0509999999999999E-4</v>
      </c>
      <c r="Q94" s="30">
        <v>2.316E-8</v>
      </c>
      <c r="R94" s="31">
        <v>0</v>
      </c>
      <c r="S94" s="31">
        <v>0</v>
      </c>
      <c r="T94" s="22">
        <v>-53.71</v>
      </c>
      <c r="U94" s="22">
        <v>2.56</v>
      </c>
      <c r="V94" s="29">
        <v>15.7431</v>
      </c>
      <c r="W94" s="31">
        <v>2932.56</v>
      </c>
      <c r="X94" s="31">
        <v>-58.08</v>
      </c>
      <c r="Y94" s="22">
        <v>405</v>
      </c>
      <c r="Z94" s="22">
        <v>276</v>
      </c>
      <c r="AA94" s="27">
        <v>61.970999999999997</v>
      </c>
      <c r="AB94" s="31">
        <v>-6425.9</v>
      </c>
      <c r="AC94" s="27">
        <v>-6.4749999999999996</v>
      </c>
      <c r="AD94" s="27">
        <v>6.72</v>
      </c>
      <c r="AE94" s="22">
        <v>7710</v>
      </c>
    </row>
    <row r="95" spans="1:31" ht="15" x14ac:dyDescent="0.2">
      <c r="A95" s="22">
        <v>82</v>
      </c>
      <c r="B95" s="21" t="s">
        <v>161</v>
      </c>
      <c r="C95" s="27">
        <v>100.205</v>
      </c>
      <c r="D95" s="28">
        <v>149.4</v>
      </c>
      <c r="E95" s="28">
        <v>352.4</v>
      </c>
      <c r="F95" s="28">
        <v>520.4</v>
      </c>
      <c r="G95" s="28">
        <v>27.4</v>
      </c>
      <c r="H95" s="28">
        <v>416</v>
      </c>
      <c r="I95" s="27">
        <v>0.26700000000000002</v>
      </c>
      <c r="J95" s="27">
        <v>0.28899999999999998</v>
      </c>
      <c r="K95" s="27">
        <v>0.67400000000000004</v>
      </c>
      <c r="L95" s="28">
        <v>293</v>
      </c>
      <c r="M95" s="28">
        <v>0</v>
      </c>
      <c r="N95" s="29">
        <v>-11.965999999999999</v>
      </c>
      <c r="O95" s="30">
        <v>0.21390000000000001</v>
      </c>
      <c r="P95" s="30">
        <v>-1.5190000000000001E-4</v>
      </c>
      <c r="Q95" s="30">
        <v>4.1460000000000002E-8</v>
      </c>
      <c r="R95" s="31">
        <v>417.37</v>
      </c>
      <c r="S95" s="31">
        <v>226.19</v>
      </c>
      <c r="T95" s="22">
        <v>-49.27</v>
      </c>
      <c r="U95" s="22">
        <v>0.02</v>
      </c>
      <c r="V95" s="29">
        <v>15.691700000000001</v>
      </c>
      <c r="W95" s="31">
        <v>2740.15</v>
      </c>
      <c r="X95" s="31">
        <v>-49.85</v>
      </c>
      <c r="Y95" s="22">
        <v>378</v>
      </c>
      <c r="Z95" s="22">
        <v>254</v>
      </c>
      <c r="AA95" s="27">
        <v>55.514000000000003</v>
      </c>
      <c r="AB95" s="31">
        <v>-5590.61</v>
      </c>
      <c r="AC95" s="27">
        <v>-5.6360000000000001</v>
      </c>
      <c r="AD95" s="27">
        <v>5.49</v>
      </c>
      <c r="AE95" s="22">
        <v>6970</v>
      </c>
    </row>
    <row r="96" spans="1:31" ht="15" x14ac:dyDescent="0.2">
      <c r="A96" s="22">
        <v>83</v>
      </c>
      <c r="B96" s="21" t="s">
        <v>162</v>
      </c>
      <c r="C96" s="27">
        <v>86.177999999999997</v>
      </c>
      <c r="D96" s="28">
        <v>144.6</v>
      </c>
      <c r="E96" s="28">
        <v>331.2</v>
      </c>
      <c r="F96" s="28">
        <v>499.9</v>
      </c>
      <c r="G96" s="28">
        <v>30.9</v>
      </c>
      <c r="H96" s="28">
        <v>358</v>
      </c>
      <c r="I96" s="27">
        <v>0.27</v>
      </c>
      <c r="J96" s="27">
        <v>0.247</v>
      </c>
      <c r="K96" s="27">
        <v>0.66200000000000003</v>
      </c>
      <c r="L96" s="28">
        <v>293</v>
      </c>
      <c r="M96" s="28">
        <v>0</v>
      </c>
      <c r="N96" s="29">
        <v>-3.4889999999999999</v>
      </c>
      <c r="O96" s="30">
        <v>0.1469</v>
      </c>
      <c r="P96" s="30">
        <v>-8.0630000000000006E-5</v>
      </c>
      <c r="Q96" s="30">
        <v>1.6289999999999999E-8</v>
      </c>
      <c r="R96" s="31">
        <v>444.19</v>
      </c>
      <c r="S96" s="31">
        <v>228.86</v>
      </c>
      <c r="T96" s="22">
        <v>-42.49</v>
      </c>
      <c r="U96" s="22">
        <v>-0.98</v>
      </c>
      <c r="V96" s="29">
        <v>15.680199999999999</v>
      </c>
      <c r="W96" s="31">
        <v>2595.44</v>
      </c>
      <c r="X96" s="31">
        <v>-44.25</v>
      </c>
      <c r="Y96" s="22">
        <v>354</v>
      </c>
      <c r="Z96" s="22">
        <v>235</v>
      </c>
      <c r="AA96" s="27">
        <v>51.7</v>
      </c>
      <c r="AB96" s="31">
        <v>-5061.4399999999996</v>
      </c>
      <c r="AC96" s="27">
        <v>-5.1379999999999999</v>
      </c>
      <c r="AD96" s="27">
        <v>4.4720000000000004</v>
      </c>
      <c r="AE96" s="22">
        <v>6520</v>
      </c>
    </row>
    <row r="97" spans="1:31" ht="15" x14ac:dyDescent="0.2">
      <c r="A97" s="22">
        <v>84</v>
      </c>
      <c r="B97" s="21" t="s">
        <v>163</v>
      </c>
      <c r="C97" s="27">
        <v>114.232</v>
      </c>
      <c r="D97" s="28">
        <v>172.5</v>
      </c>
      <c r="E97" s="28">
        <v>387.9</v>
      </c>
      <c r="F97" s="28">
        <v>573.5</v>
      </c>
      <c r="G97" s="28">
        <v>27.8</v>
      </c>
      <c r="H97" s="28">
        <v>455</v>
      </c>
      <c r="I97" s="27">
        <v>0.26900000000000002</v>
      </c>
      <c r="J97" s="27">
        <v>0.28999999999999998</v>
      </c>
      <c r="K97" s="27">
        <v>0.72599999999999998</v>
      </c>
      <c r="L97" s="28">
        <v>293</v>
      </c>
      <c r="M97" s="28">
        <v>0</v>
      </c>
      <c r="N97" s="29">
        <v>-2.2010000000000001</v>
      </c>
      <c r="O97" s="30">
        <v>0.18770000000000001</v>
      </c>
      <c r="P97" s="30">
        <v>-1.0509999999999999E-4</v>
      </c>
      <c r="Q97" s="30">
        <v>2.316E-8</v>
      </c>
      <c r="R97" s="31">
        <v>0</v>
      </c>
      <c r="S97" s="31">
        <v>0</v>
      </c>
      <c r="T97" s="22">
        <v>-51.73</v>
      </c>
      <c r="U97" s="22">
        <v>4.5199999999999996</v>
      </c>
      <c r="V97" s="29">
        <v>15.7578</v>
      </c>
      <c r="W97" s="31">
        <v>3057.94</v>
      </c>
      <c r="X97" s="31">
        <v>-52.77</v>
      </c>
      <c r="Y97" s="22">
        <v>415</v>
      </c>
      <c r="Z97" s="22">
        <v>280</v>
      </c>
      <c r="AA97" s="27">
        <v>56.436</v>
      </c>
      <c r="AB97" s="31">
        <v>-6186.92</v>
      </c>
      <c r="AC97" s="27">
        <v>-5.6849999999999996</v>
      </c>
      <c r="AD97" s="27">
        <v>6.56</v>
      </c>
      <c r="AE97" s="22">
        <v>7730</v>
      </c>
    </row>
    <row r="98" spans="1:31" ht="15" x14ac:dyDescent="0.2">
      <c r="A98" s="22">
        <v>85</v>
      </c>
      <c r="B98" s="21" t="s">
        <v>164</v>
      </c>
      <c r="C98" s="27">
        <v>128.25899999999999</v>
      </c>
      <c r="D98" s="28">
        <v>0</v>
      </c>
      <c r="E98" s="28">
        <v>414.7</v>
      </c>
      <c r="F98" s="28">
        <v>607.6</v>
      </c>
      <c r="G98" s="28">
        <v>26.8</v>
      </c>
      <c r="H98" s="28">
        <v>0</v>
      </c>
      <c r="I98" s="27">
        <v>0</v>
      </c>
      <c r="J98" s="27">
        <v>0.29899999999999999</v>
      </c>
      <c r="K98" s="27">
        <v>0</v>
      </c>
      <c r="L98" s="28">
        <v>0</v>
      </c>
      <c r="M98" s="28">
        <v>0</v>
      </c>
      <c r="N98" s="29">
        <v>-13.117000000000001</v>
      </c>
      <c r="O98" s="30">
        <v>0.2606</v>
      </c>
      <c r="P98" s="30">
        <v>-1.816E-4</v>
      </c>
      <c r="Q98" s="30">
        <v>5.1539999999999997E-8</v>
      </c>
      <c r="R98" s="31">
        <v>0</v>
      </c>
      <c r="S98" s="31">
        <v>0</v>
      </c>
      <c r="T98" s="22">
        <v>-56.46</v>
      </c>
      <c r="U98" s="22">
        <v>8.15</v>
      </c>
      <c r="V98" s="29">
        <v>15.802899999999999</v>
      </c>
      <c r="W98" s="31">
        <v>3269.07</v>
      </c>
      <c r="X98" s="31">
        <v>-58.19</v>
      </c>
      <c r="Y98" s="22">
        <v>425</v>
      </c>
      <c r="Z98" s="22">
        <v>325</v>
      </c>
      <c r="AA98" s="27">
        <v>0</v>
      </c>
      <c r="AB98" s="31">
        <v>0</v>
      </c>
      <c r="AC98" s="27">
        <v>0</v>
      </c>
      <c r="AD98" s="27">
        <v>0</v>
      </c>
      <c r="AE98" s="22">
        <v>8350</v>
      </c>
    </row>
    <row r="99" spans="1:31" ht="15" x14ac:dyDescent="0.2">
      <c r="A99" s="22">
        <v>86</v>
      </c>
      <c r="B99" s="21" t="s">
        <v>165</v>
      </c>
      <c r="C99" s="27">
        <v>98.188999999999993</v>
      </c>
      <c r="D99" s="28">
        <v>163.30000000000001</v>
      </c>
      <c r="E99" s="28">
        <v>351</v>
      </c>
      <c r="F99" s="28">
        <v>533</v>
      </c>
      <c r="G99" s="28">
        <v>28.6</v>
      </c>
      <c r="H99" s="28">
        <v>400</v>
      </c>
      <c r="I99" s="27">
        <v>0.26</v>
      </c>
      <c r="J99" s="27">
        <v>0.192</v>
      </c>
      <c r="K99" s="27">
        <v>0.70499999999999996</v>
      </c>
      <c r="L99" s="28">
        <v>293</v>
      </c>
      <c r="M99" s="28">
        <v>0</v>
      </c>
      <c r="N99" s="29">
        <v>0</v>
      </c>
      <c r="O99" s="30">
        <v>0</v>
      </c>
      <c r="P99" s="30">
        <v>0</v>
      </c>
      <c r="Q99" s="30">
        <v>0</v>
      </c>
      <c r="R99" s="31">
        <v>0</v>
      </c>
      <c r="S99" s="31">
        <v>0</v>
      </c>
      <c r="T99" s="22">
        <v>-20.67</v>
      </c>
      <c r="U99" s="22">
        <v>0</v>
      </c>
      <c r="V99" s="29">
        <v>15.653600000000001</v>
      </c>
      <c r="W99" s="31">
        <v>2719.47</v>
      </c>
      <c r="X99" s="31">
        <v>-49.56</v>
      </c>
      <c r="Y99" s="22">
        <v>375</v>
      </c>
      <c r="Z99" s="22">
        <v>253</v>
      </c>
      <c r="AA99" s="27">
        <v>0</v>
      </c>
      <c r="AB99" s="31">
        <v>0</v>
      </c>
      <c r="AC99" s="27">
        <v>0</v>
      </c>
      <c r="AD99" s="27">
        <v>0</v>
      </c>
      <c r="AE99" s="22">
        <v>6900</v>
      </c>
    </row>
    <row r="100" spans="1:31" ht="15" x14ac:dyDescent="0.2">
      <c r="A100" s="22">
        <v>87</v>
      </c>
      <c r="B100" s="21" t="s">
        <v>166</v>
      </c>
      <c r="C100" s="27">
        <v>114.232</v>
      </c>
      <c r="D100" s="28">
        <v>163.9</v>
      </c>
      <c r="E100" s="28">
        <v>386.6</v>
      </c>
      <c r="F100" s="28">
        <v>56.3</v>
      </c>
      <c r="G100" s="28">
        <v>26.9</v>
      </c>
      <c r="H100" s="28">
        <v>461</v>
      </c>
      <c r="I100" s="27">
        <v>0.26700000000000002</v>
      </c>
      <c r="J100" s="27">
        <v>0.317</v>
      </c>
      <c r="K100" s="27">
        <v>0.71899999999999997</v>
      </c>
      <c r="L100" s="28">
        <v>293</v>
      </c>
      <c r="M100" s="28">
        <v>0</v>
      </c>
      <c r="N100" s="29">
        <v>-2.2010000000000001</v>
      </c>
      <c r="O100" s="30">
        <v>0.18770000000000001</v>
      </c>
      <c r="P100" s="30">
        <v>-1.0509999999999999E-4</v>
      </c>
      <c r="Q100" s="30">
        <v>2.316E-8</v>
      </c>
      <c r="R100" s="31">
        <v>0</v>
      </c>
      <c r="S100" s="31">
        <v>0</v>
      </c>
      <c r="T100" s="22">
        <v>-51.97</v>
      </c>
      <c r="U100" s="22">
        <v>4.5199999999999996</v>
      </c>
      <c r="V100" s="29">
        <v>15.7818</v>
      </c>
      <c r="W100" s="31">
        <v>3028.09</v>
      </c>
      <c r="X100" s="31">
        <v>55.62</v>
      </c>
      <c r="Y100" s="22">
        <v>413</v>
      </c>
      <c r="Z100" s="22">
        <v>280</v>
      </c>
      <c r="AA100" s="27">
        <v>58.957000000000001</v>
      </c>
      <c r="AB100" s="31">
        <v>-6346.9</v>
      </c>
      <c r="AC100" s="27">
        <v>-6.0330000000000004</v>
      </c>
      <c r="AD100" s="27">
        <v>6.61</v>
      </c>
      <c r="AE100" s="22">
        <v>7823</v>
      </c>
    </row>
    <row r="101" spans="1:31" ht="15" x14ac:dyDescent="0.2">
      <c r="A101" s="22">
        <v>88</v>
      </c>
      <c r="B101" s="21" t="s">
        <v>167</v>
      </c>
      <c r="C101" s="27">
        <v>84.162000000000006</v>
      </c>
      <c r="D101" s="28">
        <v>115.9</v>
      </c>
      <c r="E101" s="28">
        <v>328.8</v>
      </c>
      <c r="F101" s="28">
        <v>501</v>
      </c>
      <c r="G101" s="28">
        <v>32</v>
      </c>
      <c r="H101" s="28">
        <v>343</v>
      </c>
      <c r="I101" s="27">
        <v>0.27</v>
      </c>
      <c r="J101" s="27">
        <v>0.221</v>
      </c>
      <c r="K101" s="27">
        <v>0.67800000000000005</v>
      </c>
      <c r="L101" s="28">
        <v>293</v>
      </c>
      <c r="M101" s="28">
        <v>0</v>
      </c>
      <c r="N101" s="29">
        <v>1.6779999999999999</v>
      </c>
      <c r="O101" s="30">
        <v>0.13339999999999999</v>
      </c>
      <c r="P101" s="30">
        <v>-8.8280000000000002E-5</v>
      </c>
      <c r="Q101" s="30">
        <v>2.5390000000000001E-8</v>
      </c>
      <c r="R101" s="31">
        <v>0</v>
      </c>
      <c r="S101" s="31">
        <v>0</v>
      </c>
      <c r="T101" s="22">
        <v>-13.32</v>
      </c>
      <c r="U101" s="22">
        <v>18.89</v>
      </c>
      <c r="V101" s="29">
        <v>15.8012</v>
      </c>
      <c r="W101" s="31">
        <v>2612.69</v>
      </c>
      <c r="X101" s="31">
        <v>-43.78</v>
      </c>
      <c r="Y101" s="22">
        <v>360</v>
      </c>
      <c r="Z101" s="22">
        <v>235</v>
      </c>
      <c r="AA101" s="27">
        <v>0</v>
      </c>
      <c r="AB101" s="31">
        <v>0</v>
      </c>
      <c r="AC101" s="27">
        <v>0</v>
      </c>
      <c r="AD101" s="27">
        <v>0</v>
      </c>
      <c r="AE101" s="22">
        <v>6550</v>
      </c>
    </row>
    <row r="102" spans="1:31" ht="15" x14ac:dyDescent="0.2">
      <c r="A102" s="22">
        <v>89</v>
      </c>
      <c r="B102" s="21" t="s">
        <v>168</v>
      </c>
      <c r="C102" s="27">
        <v>84.162000000000006</v>
      </c>
      <c r="D102" s="28">
        <v>198.9</v>
      </c>
      <c r="E102" s="28">
        <v>346.4</v>
      </c>
      <c r="F102" s="28">
        <v>524</v>
      </c>
      <c r="G102" s="28">
        <v>33.200000000000003</v>
      </c>
      <c r="H102" s="28">
        <v>351</v>
      </c>
      <c r="I102" s="27">
        <v>0.27</v>
      </c>
      <c r="J102" s="27">
        <v>0.23899999999999999</v>
      </c>
      <c r="K102" s="27">
        <v>0.70799999999999996</v>
      </c>
      <c r="L102" s="28">
        <v>293</v>
      </c>
      <c r="M102" s="28">
        <v>0</v>
      </c>
      <c r="N102" s="29">
        <v>0.54800000000000004</v>
      </c>
      <c r="O102" s="30">
        <v>0.1153</v>
      </c>
      <c r="P102" s="30">
        <v>-5.2519999999999999E-5</v>
      </c>
      <c r="Q102" s="30">
        <v>7.265E-9</v>
      </c>
      <c r="R102" s="31">
        <v>0</v>
      </c>
      <c r="S102" s="31">
        <v>0</v>
      </c>
      <c r="T102" s="22">
        <v>-14.15</v>
      </c>
      <c r="U102" s="22">
        <v>18.13</v>
      </c>
      <c r="V102" s="29">
        <v>16.004300000000001</v>
      </c>
      <c r="W102" s="31">
        <v>2798.63</v>
      </c>
      <c r="X102" s="31">
        <v>-47.71</v>
      </c>
      <c r="Y102" s="22">
        <v>375</v>
      </c>
      <c r="Z102" s="22">
        <v>250</v>
      </c>
      <c r="AA102" s="27">
        <v>0</v>
      </c>
      <c r="AB102" s="31">
        <v>0</v>
      </c>
      <c r="AC102" s="27">
        <v>0</v>
      </c>
      <c r="AD102" s="27">
        <v>0</v>
      </c>
      <c r="AE102" s="22">
        <v>7083</v>
      </c>
    </row>
    <row r="103" spans="1:31" ht="15" x14ac:dyDescent="0.2">
      <c r="A103" s="22">
        <v>90</v>
      </c>
      <c r="B103" s="21" t="s">
        <v>169</v>
      </c>
      <c r="C103" s="27">
        <v>114.232</v>
      </c>
      <c r="D103" s="28">
        <v>0</v>
      </c>
      <c r="E103" s="28">
        <v>388.8</v>
      </c>
      <c r="F103" s="28">
        <v>563.4</v>
      </c>
      <c r="G103" s="28">
        <v>25.9</v>
      </c>
      <c r="H103" s="28">
        <v>468</v>
      </c>
      <c r="I103" s="27">
        <v>0.26200000000000001</v>
      </c>
      <c r="J103" s="27">
        <v>0.34599999999999997</v>
      </c>
      <c r="K103" s="27">
        <v>0.71199999999999997</v>
      </c>
      <c r="L103" s="28">
        <v>293</v>
      </c>
      <c r="M103" s="28">
        <v>0</v>
      </c>
      <c r="N103" s="29">
        <v>-2.2010000000000001</v>
      </c>
      <c r="O103" s="30">
        <v>0.18770000000000001</v>
      </c>
      <c r="P103" s="30">
        <v>-1.0509999999999999E-4</v>
      </c>
      <c r="Q103" s="30">
        <v>2.316E-8</v>
      </c>
      <c r="R103" s="31">
        <v>0</v>
      </c>
      <c r="S103" s="31">
        <v>0</v>
      </c>
      <c r="T103" s="22">
        <v>-51.13</v>
      </c>
      <c r="U103" s="22">
        <v>4.2300000000000004</v>
      </c>
      <c r="V103" s="29">
        <v>15.818899999999999</v>
      </c>
      <c r="W103" s="31">
        <v>3029.06</v>
      </c>
      <c r="X103" s="31">
        <v>-58.99</v>
      </c>
      <c r="Y103" s="22">
        <v>415</v>
      </c>
      <c r="Z103" s="22">
        <v>283</v>
      </c>
      <c r="AA103" s="27">
        <v>61.854999999999997</v>
      </c>
      <c r="AB103" s="31">
        <v>-6587.23</v>
      </c>
      <c r="AC103" s="27">
        <v>-6.4249999999999998</v>
      </c>
      <c r="AD103" s="27">
        <v>6.79</v>
      </c>
      <c r="AE103" s="22">
        <v>7936</v>
      </c>
    </row>
    <row r="104" spans="1:31" ht="15" x14ac:dyDescent="0.2">
      <c r="A104" s="22">
        <v>91</v>
      </c>
      <c r="B104" s="21" t="s">
        <v>170</v>
      </c>
      <c r="C104" s="27">
        <v>100.205</v>
      </c>
      <c r="D104" s="28">
        <v>0</v>
      </c>
      <c r="E104" s="28">
        <v>362.9</v>
      </c>
      <c r="F104" s="28">
        <v>537.29999999999995</v>
      </c>
      <c r="G104" s="28">
        <v>28.7</v>
      </c>
      <c r="H104" s="28">
        <v>393</v>
      </c>
      <c r="I104" s="27">
        <v>0.25600000000000001</v>
      </c>
      <c r="J104" s="27">
        <v>0.29899999999999999</v>
      </c>
      <c r="K104" s="27">
        <v>0.69499999999999995</v>
      </c>
      <c r="L104" s="28">
        <v>293</v>
      </c>
      <c r="M104" s="28">
        <v>0</v>
      </c>
      <c r="N104" s="29">
        <v>-1.6830000000000001</v>
      </c>
      <c r="O104" s="30">
        <v>0.1633</v>
      </c>
      <c r="P104" s="30">
        <v>-8.9190000000000005E-5</v>
      </c>
      <c r="Q104" s="30">
        <v>1.871E-8</v>
      </c>
      <c r="R104" s="31">
        <v>0</v>
      </c>
      <c r="S104" s="31">
        <v>0</v>
      </c>
      <c r="T104" s="22">
        <v>-47.62</v>
      </c>
      <c r="U104" s="22">
        <v>0.16</v>
      </c>
      <c r="V104" s="29">
        <v>15.781499999999999</v>
      </c>
      <c r="W104" s="31">
        <v>2850.64</v>
      </c>
      <c r="X104" s="31">
        <v>-51.33</v>
      </c>
      <c r="Y104" s="22">
        <v>388</v>
      </c>
      <c r="Z104" s="22">
        <v>262</v>
      </c>
      <c r="AA104" s="27">
        <v>57.249000000000002</v>
      </c>
      <c r="AB104" s="31">
        <v>-5882.73</v>
      </c>
      <c r="AC104" s="27">
        <v>-5.843</v>
      </c>
      <c r="AD104" s="27">
        <v>5.58</v>
      </c>
      <c r="AE104" s="22">
        <v>7263</v>
      </c>
    </row>
    <row r="105" spans="1:31" ht="15" x14ac:dyDescent="0.2">
      <c r="A105" s="22">
        <v>92</v>
      </c>
      <c r="B105" s="21" t="s">
        <v>171</v>
      </c>
      <c r="C105" s="27">
        <v>107.15600000000001</v>
      </c>
      <c r="D105" s="28">
        <v>0</v>
      </c>
      <c r="E105" s="28">
        <v>434</v>
      </c>
      <c r="F105" s="28">
        <v>655.4</v>
      </c>
      <c r="G105" s="28">
        <v>0</v>
      </c>
      <c r="H105" s="28">
        <v>0</v>
      </c>
      <c r="I105" s="27">
        <v>0</v>
      </c>
      <c r="J105" s="27">
        <v>0</v>
      </c>
      <c r="K105" s="27">
        <v>0.94199999999999995</v>
      </c>
      <c r="L105" s="28">
        <v>298</v>
      </c>
      <c r="M105" s="28">
        <v>2.2000000000000002</v>
      </c>
      <c r="N105" s="29">
        <v>0</v>
      </c>
      <c r="O105" s="30">
        <v>0</v>
      </c>
      <c r="P105" s="30">
        <v>0</v>
      </c>
      <c r="Q105" s="30">
        <v>0</v>
      </c>
      <c r="R105" s="31">
        <v>0</v>
      </c>
      <c r="S105" s="31">
        <v>0</v>
      </c>
      <c r="T105" s="22">
        <v>16.309999999999999</v>
      </c>
      <c r="U105" s="22">
        <v>0</v>
      </c>
      <c r="V105" s="29">
        <v>17.1492</v>
      </c>
      <c r="W105" s="31">
        <v>4219.74</v>
      </c>
      <c r="X105" s="31">
        <v>-33.04</v>
      </c>
      <c r="Y105" s="22">
        <v>440</v>
      </c>
      <c r="Z105" s="22">
        <v>420</v>
      </c>
      <c r="AA105" s="27">
        <v>0</v>
      </c>
      <c r="AB105" s="31">
        <v>0</v>
      </c>
      <c r="AC105" s="27">
        <v>0</v>
      </c>
      <c r="AD105" s="27">
        <v>0</v>
      </c>
      <c r="AE105" s="22">
        <v>0</v>
      </c>
    </row>
    <row r="106" spans="1:31" ht="15" x14ac:dyDescent="0.2">
      <c r="A106" s="22">
        <v>93</v>
      </c>
      <c r="B106" s="21" t="s">
        <v>172</v>
      </c>
      <c r="C106" s="27">
        <v>122.167</v>
      </c>
      <c r="D106" s="28">
        <v>348</v>
      </c>
      <c r="E106" s="28">
        <v>490.1</v>
      </c>
      <c r="F106" s="28">
        <v>722.8</v>
      </c>
      <c r="G106" s="28">
        <v>0</v>
      </c>
      <c r="H106" s="28">
        <v>0</v>
      </c>
      <c r="I106" s="27">
        <v>0</v>
      </c>
      <c r="J106" s="27">
        <v>0</v>
      </c>
      <c r="K106" s="27">
        <v>0</v>
      </c>
      <c r="L106" s="28">
        <v>0</v>
      </c>
      <c r="M106" s="28">
        <v>0</v>
      </c>
      <c r="N106" s="29">
        <v>0</v>
      </c>
      <c r="O106" s="30">
        <v>0</v>
      </c>
      <c r="P106" s="30">
        <v>0</v>
      </c>
      <c r="Q106" s="30">
        <v>0</v>
      </c>
      <c r="R106" s="31">
        <v>0</v>
      </c>
      <c r="S106" s="31">
        <v>0</v>
      </c>
      <c r="T106" s="22">
        <v>-37.58</v>
      </c>
      <c r="U106" s="22">
        <v>0</v>
      </c>
      <c r="V106" s="29">
        <v>16.2424</v>
      </c>
      <c r="W106" s="31">
        <v>3724.58</v>
      </c>
      <c r="X106" s="31">
        <v>-102.4</v>
      </c>
      <c r="Y106" s="22">
        <v>500</v>
      </c>
      <c r="Z106" s="22">
        <v>420</v>
      </c>
      <c r="AA106" s="27">
        <v>0</v>
      </c>
      <c r="AB106" s="31">
        <v>0</v>
      </c>
      <c r="AC106" s="27">
        <v>0</v>
      </c>
      <c r="AD106" s="27">
        <v>0</v>
      </c>
      <c r="AE106" s="22">
        <v>11300</v>
      </c>
    </row>
    <row r="107" spans="1:31" ht="15" x14ac:dyDescent="0.2">
      <c r="A107" s="22">
        <v>94</v>
      </c>
      <c r="B107" s="21" t="s">
        <v>173</v>
      </c>
      <c r="C107" s="27">
        <v>114.232</v>
      </c>
      <c r="D107" s="28">
        <v>0</v>
      </c>
      <c r="E107" s="28">
        <v>382.6</v>
      </c>
      <c r="F107" s="28">
        <v>553.5</v>
      </c>
      <c r="G107" s="28">
        <v>25.2</v>
      </c>
      <c r="H107" s="28">
        <v>472</v>
      </c>
      <c r="I107" s="27">
        <v>0.26200000000000001</v>
      </c>
      <c r="J107" s="27">
        <v>0.34300000000000003</v>
      </c>
      <c r="K107" s="27">
        <v>0.7</v>
      </c>
      <c r="L107" s="28">
        <v>293</v>
      </c>
      <c r="M107" s="28">
        <v>0</v>
      </c>
      <c r="N107" s="29">
        <v>-2.2010000000000001</v>
      </c>
      <c r="O107" s="30">
        <v>0.18770000000000001</v>
      </c>
      <c r="P107" s="30">
        <v>-1.0509999999999999E-4</v>
      </c>
      <c r="Q107" s="30">
        <v>2.316E-8</v>
      </c>
      <c r="R107" s="31">
        <v>0</v>
      </c>
      <c r="S107" s="31">
        <v>0</v>
      </c>
      <c r="T107" s="22">
        <v>-52.44</v>
      </c>
      <c r="U107" s="22">
        <v>2.8</v>
      </c>
      <c r="V107" s="29">
        <v>15.7797</v>
      </c>
      <c r="W107" s="31">
        <v>2965.44</v>
      </c>
      <c r="X107" s="31">
        <v>-58.36</v>
      </c>
      <c r="Y107" s="22">
        <v>408</v>
      </c>
      <c r="Z107" s="22">
        <v>278</v>
      </c>
      <c r="AA107" s="27">
        <v>62.103000000000002</v>
      </c>
      <c r="AB107" s="31">
        <v>-6487.48</v>
      </c>
      <c r="AC107" s="27">
        <v>-6.4820000000000002</v>
      </c>
      <c r="AD107" s="27">
        <v>6.74</v>
      </c>
      <c r="AE107" s="22">
        <v>7790</v>
      </c>
    </row>
    <row r="108" spans="1:31" ht="15" x14ac:dyDescent="0.2">
      <c r="A108" s="22">
        <v>95</v>
      </c>
      <c r="B108" s="21" t="s">
        <v>174</v>
      </c>
      <c r="C108" s="27">
        <v>100.205</v>
      </c>
      <c r="D108" s="28">
        <v>154</v>
      </c>
      <c r="E108" s="28">
        <v>353.7</v>
      </c>
      <c r="F108" s="28">
        <v>519.70000000000005</v>
      </c>
      <c r="G108" s="28">
        <v>27</v>
      </c>
      <c r="H108" s="28">
        <v>418</v>
      </c>
      <c r="I108" s="27">
        <v>0.26500000000000001</v>
      </c>
      <c r="J108" s="27">
        <v>0.30599999999999999</v>
      </c>
      <c r="K108" s="27">
        <v>0.67300000000000004</v>
      </c>
      <c r="L108" s="28">
        <v>293</v>
      </c>
      <c r="M108" s="28">
        <v>0</v>
      </c>
      <c r="N108" s="29">
        <v>-1.6830000000000001</v>
      </c>
      <c r="O108" s="30">
        <v>0.1633</v>
      </c>
      <c r="P108" s="30">
        <v>-8.9190000000000005E-5</v>
      </c>
      <c r="Q108" s="30">
        <v>1.871E-8</v>
      </c>
      <c r="R108" s="31">
        <v>0</v>
      </c>
      <c r="S108" s="31">
        <v>0</v>
      </c>
      <c r="T108" s="22">
        <v>-48.28</v>
      </c>
      <c r="U108" s="22">
        <v>0.74</v>
      </c>
      <c r="V108" s="29">
        <v>15.7179</v>
      </c>
      <c r="W108" s="31">
        <v>2744.78</v>
      </c>
      <c r="X108" s="31">
        <v>-51.52</v>
      </c>
      <c r="Y108" s="22">
        <v>378</v>
      </c>
      <c r="Z108" s="22">
        <v>256</v>
      </c>
      <c r="AA108" s="27">
        <v>0</v>
      </c>
      <c r="AB108" s="31">
        <v>0</v>
      </c>
      <c r="AC108" s="27">
        <v>0</v>
      </c>
      <c r="AD108" s="27">
        <v>0</v>
      </c>
      <c r="AE108" s="22">
        <v>7050</v>
      </c>
    </row>
    <row r="109" spans="1:31" ht="15" x14ac:dyDescent="0.2">
      <c r="A109" s="22">
        <v>96</v>
      </c>
      <c r="B109" s="21" t="s">
        <v>175</v>
      </c>
      <c r="C109" s="27">
        <v>122.167</v>
      </c>
      <c r="D109" s="28">
        <v>298</v>
      </c>
      <c r="E109" s="28">
        <v>484</v>
      </c>
      <c r="F109" s="28">
        <v>707.6</v>
      </c>
      <c r="G109" s="28">
        <v>0</v>
      </c>
      <c r="H109" s="28">
        <v>0</v>
      </c>
      <c r="I109" s="27">
        <v>0</v>
      </c>
      <c r="J109" s="27">
        <v>0</v>
      </c>
      <c r="K109" s="27">
        <v>0</v>
      </c>
      <c r="L109" s="28">
        <v>0</v>
      </c>
      <c r="M109" s="28">
        <v>2</v>
      </c>
      <c r="N109" s="29">
        <v>0</v>
      </c>
      <c r="O109" s="30">
        <v>0</v>
      </c>
      <c r="P109" s="30">
        <v>0</v>
      </c>
      <c r="Q109" s="30">
        <v>0</v>
      </c>
      <c r="R109" s="31">
        <v>0</v>
      </c>
      <c r="S109" s="31">
        <v>0</v>
      </c>
      <c r="T109" s="22">
        <v>-38.880000000000003</v>
      </c>
      <c r="U109" s="22">
        <v>0</v>
      </c>
      <c r="V109" s="29">
        <v>16.2456</v>
      </c>
      <c r="W109" s="31">
        <v>3655.26</v>
      </c>
      <c r="X109" s="31">
        <v>-103.8</v>
      </c>
      <c r="Y109" s="22">
        <v>500</v>
      </c>
      <c r="Z109" s="22">
        <v>410</v>
      </c>
      <c r="AA109" s="27">
        <v>0</v>
      </c>
      <c r="AB109" s="31">
        <v>0</v>
      </c>
      <c r="AC109" s="27">
        <v>0</v>
      </c>
      <c r="AD109" s="27">
        <v>0</v>
      </c>
      <c r="AE109" s="22">
        <v>11260</v>
      </c>
    </row>
    <row r="110" spans="1:31" ht="15" x14ac:dyDescent="0.2">
      <c r="A110" s="22">
        <v>97</v>
      </c>
      <c r="B110" s="21" t="s">
        <v>176</v>
      </c>
      <c r="C110" s="27">
        <v>114.232</v>
      </c>
      <c r="D110" s="28">
        <v>181.9</v>
      </c>
      <c r="E110" s="28">
        <v>382.3</v>
      </c>
      <c r="F110" s="28">
        <v>550</v>
      </c>
      <c r="G110" s="28">
        <v>24.5</v>
      </c>
      <c r="H110" s="28">
        <v>42</v>
      </c>
      <c r="I110" s="27">
        <v>0.26200000000000001</v>
      </c>
      <c r="J110" s="27">
        <v>0.35199999999999998</v>
      </c>
      <c r="K110" s="27">
        <v>0.69299999999999995</v>
      </c>
      <c r="L110" s="28">
        <v>293</v>
      </c>
      <c r="M110" s="28">
        <v>0</v>
      </c>
      <c r="N110" s="29">
        <v>-2.2010000000000001</v>
      </c>
      <c r="O110" s="30">
        <v>0.18770000000000001</v>
      </c>
      <c r="P110" s="30">
        <v>-1.0509999999999999E-4</v>
      </c>
      <c r="Q110" s="30">
        <v>2.316E-8</v>
      </c>
      <c r="R110" s="31">
        <v>0</v>
      </c>
      <c r="S110" s="31">
        <v>0</v>
      </c>
      <c r="T110" s="22">
        <v>-53.21</v>
      </c>
      <c r="U110" s="22">
        <v>2.5</v>
      </c>
      <c r="V110" s="29">
        <v>15.795400000000001</v>
      </c>
      <c r="W110" s="31">
        <v>2964.06</v>
      </c>
      <c r="X110" s="31">
        <v>-58.74</v>
      </c>
      <c r="Y110" s="22">
        <v>408</v>
      </c>
      <c r="Z110" s="22">
        <v>278</v>
      </c>
      <c r="AA110" s="27">
        <v>62.872</v>
      </c>
      <c r="AB110" s="31">
        <v>-6532.9</v>
      </c>
      <c r="AC110" s="27">
        <v>-6.59</v>
      </c>
      <c r="AD110" s="27">
        <v>6.84</v>
      </c>
      <c r="AE110" s="22">
        <v>7800</v>
      </c>
    </row>
    <row r="111" spans="1:31" ht="15" x14ac:dyDescent="0.2">
      <c r="A111" s="22">
        <v>98</v>
      </c>
      <c r="B111" s="21" t="s">
        <v>177</v>
      </c>
      <c r="C111" s="27">
        <v>107.15600000000001</v>
      </c>
      <c r="D111" s="28">
        <v>0</v>
      </c>
      <c r="E111" s="28">
        <v>430.2</v>
      </c>
      <c r="F111" s="28">
        <v>644.20000000000005</v>
      </c>
      <c r="G111" s="28">
        <v>0</v>
      </c>
      <c r="H111" s="28">
        <v>0</v>
      </c>
      <c r="I111" s="27">
        <v>0</v>
      </c>
      <c r="J111" s="27">
        <v>0</v>
      </c>
      <c r="K111" s="27">
        <v>0.93799999999999994</v>
      </c>
      <c r="L111" s="28">
        <v>273</v>
      </c>
      <c r="M111" s="28">
        <v>2.2000000000000002</v>
      </c>
      <c r="N111" s="29">
        <v>0</v>
      </c>
      <c r="O111" s="30">
        <v>0</v>
      </c>
      <c r="P111" s="30">
        <v>0</v>
      </c>
      <c r="Q111" s="30">
        <v>0</v>
      </c>
      <c r="R111" s="31">
        <v>0</v>
      </c>
      <c r="S111" s="31">
        <v>0</v>
      </c>
      <c r="T111" s="22">
        <v>15.87</v>
      </c>
      <c r="U111" s="22">
        <v>0</v>
      </c>
      <c r="V111" s="29">
        <v>16.304600000000001</v>
      </c>
      <c r="W111" s="31">
        <v>3545.14</v>
      </c>
      <c r="X111" s="31">
        <v>-63.59</v>
      </c>
      <c r="Y111" s="22">
        <v>435</v>
      </c>
      <c r="Z111" s="22">
        <v>350</v>
      </c>
      <c r="AA111" s="27">
        <v>0</v>
      </c>
      <c r="AB111" s="31">
        <v>0</v>
      </c>
      <c r="AC111" s="27">
        <v>0</v>
      </c>
      <c r="AD111" s="27">
        <v>0</v>
      </c>
      <c r="AE111" s="22">
        <v>0</v>
      </c>
    </row>
    <row r="112" spans="1:31" ht="15" x14ac:dyDescent="0.2">
      <c r="A112" s="22">
        <v>99</v>
      </c>
      <c r="B112" s="21" t="s">
        <v>178</v>
      </c>
      <c r="C112" s="27">
        <v>122.167</v>
      </c>
      <c r="D112" s="28">
        <v>348</v>
      </c>
      <c r="E112" s="28">
        <v>484.3</v>
      </c>
      <c r="F112" s="28">
        <v>723</v>
      </c>
      <c r="G112" s="28">
        <v>0</v>
      </c>
      <c r="H112" s="28">
        <v>0</v>
      </c>
      <c r="I112" s="27">
        <v>0</v>
      </c>
      <c r="J112" s="27">
        <v>0</v>
      </c>
      <c r="K112" s="27">
        <v>0</v>
      </c>
      <c r="L112" s="28">
        <v>0</v>
      </c>
      <c r="M112" s="28">
        <v>1.5</v>
      </c>
      <c r="N112" s="29">
        <v>0</v>
      </c>
      <c r="O112" s="30">
        <v>0</v>
      </c>
      <c r="P112" s="30">
        <v>0</v>
      </c>
      <c r="Q112" s="30">
        <v>0</v>
      </c>
      <c r="R112" s="31">
        <v>0</v>
      </c>
      <c r="S112" s="31">
        <v>0</v>
      </c>
      <c r="T112" s="22">
        <v>-38.58</v>
      </c>
      <c r="U112" s="22">
        <v>0</v>
      </c>
      <c r="V112" s="29">
        <v>16.236799999999999</v>
      </c>
      <c r="W112" s="31">
        <v>3667.32</v>
      </c>
      <c r="X112" s="31">
        <v>-102.4</v>
      </c>
      <c r="Y112" s="22">
        <v>490</v>
      </c>
      <c r="Z112" s="22">
        <v>410</v>
      </c>
      <c r="AA112" s="27">
        <v>0</v>
      </c>
      <c r="AB112" s="31">
        <v>0</v>
      </c>
      <c r="AC112" s="27">
        <v>0</v>
      </c>
      <c r="AD112" s="27">
        <v>0</v>
      </c>
      <c r="AE112" s="22">
        <v>11200</v>
      </c>
    </row>
    <row r="113" spans="1:31" ht="15" x14ac:dyDescent="0.2">
      <c r="A113" s="22">
        <v>100</v>
      </c>
      <c r="B113" s="21" t="s">
        <v>179</v>
      </c>
      <c r="C113" s="27">
        <v>122.167</v>
      </c>
      <c r="D113" s="28">
        <v>322</v>
      </c>
      <c r="E113" s="28">
        <v>474.1</v>
      </c>
      <c r="F113" s="28">
        <v>701</v>
      </c>
      <c r="G113" s="28">
        <v>0</v>
      </c>
      <c r="H113" s="28">
        <v>0</v>
      </c>
      <c r="I113" s="27">
        <v>0</v>
      </c>
      <c r="J113" s="27">
        <v>0</v>
      </c>
      <c r="K113" s="27">
        <v>0</v>
      </c>
      <c r="L113" s="28">
        <v>0</v>
      </c>
      <c r="M113" s="28">
        <v>0</v>
      </c>
      <c r="N113" s="29">
        <v>0</v>
      </c>
      <c r="O113" s="30">
        <v>0</v>
      </c>
      <c r="P113" s="30">
        <v>0</v>
      </c>
      <c r="Q113" s="30">
        <v>0</v>
      </c>
      <c r="R113" s="31">
        <v>0</v>
      </c>
      <c r="S113" s="31">
        <v>0</v>
      </c>
      <c r="T113" s="22">
        <v>-38.68</v>
      </c>
      <c r="U113" s="22">
        <v>0</v>
      </c>
      <c r="V113" s="29">
        <v>16.280899999999999</v>
      </c>
      <c r="W113" s="31">
        <v>3749.35</v>
      </c>
      <c r="X113" s="31">
        <v>-85.55</v>
      </c>
      <c r="Y113" s="22">
        <v>480</v>
      </c>
      <c r="Z113" s="22">
        <v>400</v>
      </c>
      <c r="AA113" s="27">
        <v>0</v>
      </c>
      <c r="AB113" s="31">
        <v>0</v>
      </c>
      <c r="AC113" s="27">
        <v>0</v>
      </c>
      <c r="AD113" s="27">
        <v>0</v>
      </c>
      <c r="AE113" s="22">
        <v>10600</v>
      </c>
    </row>
    <row r="114" spans="1:31" ht="15" x14ac:dyDescent="0.2">
      <c r="A114" s="22">
        <v>101</v>
      </c>
      <c r="B114" s="21" t="s">
        <v>180</v>
      </c>
      <c r="C114" s="27">
        <v>74.123000000000005</v>
      </c>
      <c r="D114" s="28">
        <v>158.5</v>
      </c>
      <c r="E114" s="28">
        <v>372.7</v>
      </c>
      <c r="F114" s="28">
        <v>536</v>
      </c>
      <c r="G114" s="28">
        <v>41.4</v>
      </c>
      <c r="H114" s="28">
        <v>268</v>
      </c>
      <c r="I114" s="27">
        <v>0.252</v>
      </c>
      <c r="J114" s="27">
        <v>0.57599999999999996</v>
      </c>
      <c r="K114" s="27">
        <v>0.80700000000000005</v>
      </c>
      <c r="L114" s="28">
        <v>293</v>
      </c>
      <c r="M114" s="28">
        <v>1.7</v>
      </c>
      <c r="N114" s="29">
        <v>1.3740000000000001</v>
      </c>
      <c r="O114" s="30">
        <v>0.1014</v>
      </c>
      <c r="P114" s="30">
        <v>-5.5609999999999998E-5</v>
      </c>
      <c r="Q114" s="30">
        <v>1.14E-8</v>
      </c>
      <c r="R114" s="31">
        <v>1441.7</v>
      </c>
      <c r="S114" s="31">
        <v>331.5</v>
      </c>
      <c r="T114" s="22">
        <v>-69.94</v>
      </c>
      <c r="U114" s="22">
        <v>-40.06</v>
      </c>
      <c r="V114" s="29">
        <v>17.2102</v>
      </c>
      <c r="W114" s="31">
        <v>3026.03</v>
      </c>
      <c r="X114" s="31">
        <v>-86.65</v>
      </c>
      <c r="Y114" s="22">
        <v>393</v>
      </c>
      <c r="Z114" s="22">
        <v>298</v>
      </c>
      <c r="AA114" s="27">
        <v>0</v>
      </c>
      <c r="AB114" s="31">
        <v>0</v>
      </c>
      <c r="AC114" s="27">
        <v>0</v>
      </c>
      <c r="AD114" s="27">
        <v>0</v>
      </c>
      <c r="AE114" s="22">
        <v>9750</v>
      </c>
    </row>
    <row r="115" spans="1:31" ht="15" x14ac:dyDescent="0.2">
      <c r="A115" s="22">
        <v>102</v>
      </c>
      <c r="B115" s="21" t="s">
        <v>181</v>
      </c>
      <c r="C115" s="27">
        <v>54.091999999999999</v>
      </c>
      <c r="D115" s="28">
        <v>240.9</v>
      </c>
      <c r="E115" s="28">
        <v>300.2</v>
      </c>
      <c r="F115" s="28">
        <v>488.6</v>
      </c>
      <c r="G115" s="28">
        <v>50.2</v>
      </c>
      <c r="H115" s="28">
        <v>221</v>
      </c>
      <c r="I115" s="27">
        <v>0.27700000000000002</v>
      </c>
      <c r="J115" s="27">
        <v>0.124</v>
      </c>
      <c r="K115" s="27">
        <v>0.69099999999999995</v>
      </c>
      <c r="L115" s="28">
        <v>293</v>
      </c>
      <c r="M115" s="28">
        <v>0.8</v>
      </c>
      <c r="N115" s="29">
        <v>3.8039999999999998</v>
      </c>
      <c r="O115" s="30">
        <v>5.688E-2</v>
      </c>
      <c r="P115" s="30">
        <v>-2.5550000000000001E-5</v>
      </c>
      <c r="Q115" s="30">
        <v>4.188E-9</v>
      </c>
      <c r="R115" s="31">
        <v>0</v>
      </c>
      <c r="S115" s="31">
        <v>0</v>
      </c>
      <c r="T115" s="22">
        <v>34.97</v>
      </c>
      <c r="U115" s="22">
        <v>44.32</v>
      </c>
      <c r="V115" s="29">
        <v>16.287099999999999</v>
      </c>
      <c r="W115" s="31">
        <v>2536.7800000000002</v>
      </c>
      <c r="X115" s="31">
        <v>-37.340000000000003</v>
      </c>
      <c r="Y115" s="22">
        <v>320</v>
      </c>
      <c r="Z115" s="22">
        <v>240</v>
      </c>
      <c r="AA115" s="27">
        <v>0</v>
      </c>
      <c r="AB115" s="31">
        <v>0</v>
      </c>
      <c r="AC115" s="27">
        <v>0</v>
      </c>
      <c r="AD115" s="27">
        <v>0</v>
      </c>
      <c r="AE115" s="22">
        <v>6370</v>
      </c>
    </row>
    <row r="116" spans="1:31" ht="15" x14ac:dyDescent="0.2">
      <c r="A116" s="22">
        <v>103</v>
      </c>
      <c r="B116" s="21" t="s">
        <v>182</v>
      </c>
      <c r="C116" s="27">
        <v>92.569000000000003</v>
      </c>
      <c r="D116" s="28">
        <v>141.80000000000001</v>
      </c>
      <c r="E116" s="28">
        <v>341.4</v>
      </c>
      <c r="F116" s="28">
        <v>520.6</v>
      </c>
      <c r="G116" s="28">
        <v>39</v>
      </c>
      <c r="H116" s="28">
        <v>305</v>
      </c>
      <c r="I116" s="27">
        <v>0.28000000000000003</v>
      </c>
      <c r="J116" s="27">
        <v>0.3</v>
      </c>
      <c r="K116" s="27">
        <v>0.873</v>
      </c>
      <c r="L116" s="28">
        <v>293</v>
      </c>
      <c r="M116" s="28">
        <v>2.1</v>
      </c>
      <c r="N116" s="29">
        <v>-0.82</v>
      </c>
      <c r="O116" s="30">
        <v>0.1089</v>
      </c>
      <c r="P116" s="30">
        <v>-7.1190000000000001E-5</v>
      </c>
      <c r="Q116" s="30">
        <v>1.9720000000000001E-8</v>
      </c>
      <c r="R116" s="31">
        <v>480.77</v>
      </c>
      <c r="S116" s="31">
        <v>237.3</v>
      </c>
      <c r="T116" s="22">
        <v>-38.6</v>
      </c>
      <c r="U116" s="22">
        <v>-12.78</v>
      </c>
      <c r="V116" s="29">
        <v>15.9907</v>
      </c>
      <c r="W116" s="31">
        <v>2753.43</v>
      </c>
      <c r="X116" s="31">
        <v>-47.15</v>
      </c>
      <c r="Y116" s="22">
        <v>375</v>
      </c>
      <c r="Z116" s="22">
        <v>250</v>
      </c>
      <c r="AA116" s="27">
        <v>0</v>
      </c>
      <c r="AB116" s="31">
        <v>0</v>
      </c>
      <c r="AC116" s="27">
        <v>0</v>
      </c>
      <c r="AD116" s="27">
        <v>0</v>
      </c>
      <c r="AE116" s="22">
        <v>6980</v>
      </c>
    </row>
    <row r="117" spans="1:31" ht="15" x14ac:dyDescent="0.2">
      <c r="A117" s="22">
        <v>104</v>
      </c>
      <c r="B117" s="21" t="s">
        <v>183</v>
      </c>
      <c r="C117" s="27">
        <v>130.23099999999999</v>
      </c>
      <c r="D117" s="28">
        <v>203.2</v>
      </c>
      <c r="E117" s="28">
        <v>457.8</v>
      </c>
      <c r="F117" s="28">
        <v>613</v>
      </c>
      <c r="G117" s="28">
        <v>27.2</v>
      </c>
      <c r="H117" s="28">
        <v>494</v>
      </c>
      <c r="I117" s="27">
        <v>0.26700000000000002</v>
      </c>
      <c r="J117" s="27">
        <v>0</v>
      </c>
      <c r="K117" s="27">
        <v>0.83299999999999996</v>
      </c>
      <c r="L117" s="28">
        <v>293</v>
      </c>
      <c r="M117" s="28">
        <v>1.8</v>
      </c>
      <c r="N117" s="29">
        <v>-3.581</v>
      </c>
      <c r="O117" s="30">
        <v>0.20669999999999999</v>
      </c>
      <c r="P117" s="30">
        <v>-1.261E-4</v>
      </c>
      <c r="Q117" s="30">
        <v>3.0680000000000001E-8</v>
      </c>
      <c r="R117" s="31">
        <v>1798</v>
      </c>
      <c r="S117" s="31">
        <v>351.17</v>
      </c>
      <c r="T117" s="22">
        <v>-87.31</v>
      </c>
      <c r="U117" s="22">
        <v>0</v>
      </c>
      <c r="V117" s="29">
        <v>15.3614</v>
      </c>
      <c r="W117" s="31">
        <v>2773.46</v>
      </c>
      <c r="X117" s="31">
        <v>-140</v>
      </c>
      <c r="Y117" s="22">
        <v>458</v>
      </c>
      <c r="Z117" s="22">
        <v>348</v>
      </c>
      <c r="AA117" s="27">
        <v>0</v>
      </c>
      <c r="AB117" s="31">
        <v>0</v>
      </c>
      <c r="AC117" s="27">
        <v>0</v>
      </c>
      <c r="AD117" s="27">
        <v>0</v>
      </c>
      <c r="AE117" s="22">
        <v>11300</v>
      </c>
    </row>
    <row r="118" spans="1:31" ht="15" x14ac:dyDescent="0.2">
      <c r="A118" s="22">
        <v>105</v>
      </c>
      <c r="B118" s="21" t="s">
        <v>184</v>
      </c>
      <c r="C118" s="27">
        <v>72.150999999999996</v>
      </c>
      <c r="D118" s="28">
        <v>113.3</v>
      </c>
      <c r="E118" s="28">
        <v>301</v>
      </c>
      <c r="F118" s="28">
        <v>460.4</v>
      </c>
      <c r="G118" s="28">
        <v>33.4</v>
      </c>
      <c r="H118" s="28">
        <v>306</v>
      </c>
      <c r="I118" s="27">
        <v>0.27100000000000002</v>
      </c>
      <c r="J118" s="27">
        <v>0.22700000000000001</v>
      </c>
      <c r="K118" s="27">
        <v>0.62</v>
      </c>
      <c r="L118" s="28">
        <v>293</v>
      </c>
      <c r="M118" s="28">
        <v>0.1</v>
      </c>
      <c r="N118" s="29">
        <v>-2.2749999999999999</v>
      </c>
      <c r="O118" s="30">
        <v>0.121</v>
      </c>
      <c r="P118" s="30">
        <v>-6.5190000000000004E-5</v>
      </c>
      <c r="Q118" s="30">
        <v>1.3669999999999999E-8</v>
      </c>
      <c r="R118" s="31">
        <v>367.32</v>
      </c>
      <c r="S118" s="31">
        <v>191.58</v>
      </c>
      <c r="T118" s="22">
        <v>-36.92</v>
      </c>
      <c r="U118" s="22">
        <v>-3.54</v>
      </c>
      <c r="V118" s="29">
        <v>15.633800000000001</v>
      </c>
      <c r="W118" s="31">
        <v>2348.67</v>
      </c>
      <c r="X118" s="31">
        <v>-40.049999999999997</v>
      </c>
      <c r="Y118" s="22">
        <v>322</v>
      </c>
      <c r="Z118" s="22">
        <v>216</v>
      </c>
      <c r="AA118" s="27">
        <v>50.427999999999997</v>
      </c>
      <c r="AB118" s="31">
        <v>-4565.6400000000003</v>
      </c>
      <c r="AC118" s="27">
        <v>-5.0209999999999999</v>
      </c>
      <c r="AD118" s="27">
        <v>3.55</v>
      </c>
      <c r="AE118" s="22">
        <v>5900</v>
      </c>
    </row>
    <row r="119" spans="1:31" ht="15" x14ac:dyDescent="0.2">
      <c r="A119" s="22">
        <v>106</v>
      </c>
      <c r="B119" s="21" t="s">
        <v>185</v>
      </c>
      <c r="C119" s="27">
        <v>86.177999999999997</v>
      </c>
      <c r="D119" s="28">
        <v>119.5</v>
      </c>
      <c r="E119" s="28">
        <v>333.4</v>
      </c>
      <c r="F119" s="28">
        <v>497.5</v>
      </c>
      <c r="G119" s="28">
        <v>29.7</v>
      </c>
      <c r="H119" s="28">
        <v>367</v>
      </c>
      <c r="I119" s="27">
        <v>0.26700000000000002</v>
      </c>
      <c r="J119" s="27">
        <v>0.27900000000000003</v>
      </c>
      <c r="K119" s="27">
        <v>0.65300000000000002</v>
      </c>
      <c r="L119" s="28">
        <v>293</v>
      </c>
      <c r="M119" s="28">
        <v>0</v>
      </c>
      <c r="N119" s="29">
        <v>-2.524</v>
      </c>
      <c r="O119" s="30">
        <v>0.1477</v>
      </c>
      <c r="P119" s="30">
        <v>-8.5329999999999998E-5</v>
      </c>
      <c r="Q119" s="30">
        <v>1.9309999999999999E-8</v>
      </c>
      <c r="R119" s="31">
        <v>384.13</v>
      </c>
      <c r="S119" s="31">
        <v>208.27</v>
      </c>
      <c r="T119" s="22">
        <v>-41.66</v>
      </c>
      <c r="U119" s="22">
        <v>-1.2</v>
      </c>
      <c r="V119" s="29">
        <v>15.7476</v>
      </c>
      <c r="W119" s="31">
        <v>2614.38</v>
      </c>
      <c r="X119" s="31">
        <v>-46.58</v>
      </c>
      <c r="Y119" s="22">
        <v>370</v>
      </c>
      <c r="Z119" s="22">
        <v>240</v>
      </c>
      <c r="AA119" s="27">
        <v>55.351999999999997</v>
      </c>
      <c r="AB119" s="31">
        <v>-5301.22</v>
      </c>
      <c r="AC119" s="27">
        <v>-5.65</v>
      </c>
      <c r="AD119" s="27">
        <v>4.9109999999999996</v>
      </c>
      <c r="AE119" s="22">
        <v>6640</v>
      </c>
    </row>
    <row r="120" spans="1:31" ht="15" x14ac:dyDescent="0.2">
      <c r="A120" s="22">
        <v>107</v>
      </c>
      <c r="B120" s="21" t="s">
        <v>186</v>
      </c>
      <c r="C120" s="27">
        <v>68.119</v>
      </c>
      <c r="D120" s="28">
        <v>127.2</v>
      </c>
      <c r="E120" s="28">
        <v>307.2</v>
      </c>
      <c r="F120" s="28">
        <v>484</v>
      </c>
      <c r="G120" s="28">
        <v>38</v>
      </c>
      <c r="H120" s="28">
        <v>276</v>
      </c>
      <c r="I120" s="27">
        <v>0.26400000000000001</v>
      </c>
      <c r="J120" s="27">
        <v>0.16400000000000001</v>
      </c>
      <c r="K120" s="27">
        <v>0.68100000000000005</v>
      </c>
      <c r="L120" s="28">
        <v>293</v>
      </c>
      <c r="M120" s="28">
        <v>0.3</v>
      </c>
      <c r="N120" s="29">
        <v>-0.81499999999999995</v>
      </c>
      <c r="O120" s="30">
        <v>0.1095</v>
      </c>
      <c r="P120" s="30">
        <v>-7.9709999999999994E-5</v>
      </c>
      <c r="Q120" s="30">
        <v>2.3890000000000001E-8</v>
      </c>
      <c r="R120" s="31">
        <v>328.49</v>
      </c>
      <c r="S120" s="31">
        <v>182.48</v>
      </c>
      <c r="T120" s="22">
        <v>18.100000000000001</v>
      </c>
      <c r="U120" s="22">
        <v>34.86</v>
      </c>
      <c r="V120" s="29">
        <v>15.854799999999999</v>
      </c>
      <c r="W120" s="31">
        <v>2467.4</v>
      </c>
      <c r="X120" s="31">
        <v>-39.64</v>
      </c>
      <c r="Y120" s="22">
        <v>330</v>
      </c>
      <c r="Z120" s="22">
        <v>250</v>
      </c>
      <c r="AA120" s="27">
        <v>0</v>
      </c>
      <c r="AB120" s="31">
        <v>0</v>
      </c>
      <c r="AC120" s="27">
        <v>0</v>
      </c>
      <c r="AD120" s="27">
        <v>0</v>
      </c>
      <c r="AE120" s="22">
        <v>6230</v>
      </c>
    </row>
    <row r="121" spans="1:31" ht="15" x14ac:dyDescent="0.2">
      <c r="A121" s="22">
        <v>108</v>
      </c>
      <c r="B121" s="21" t="s">
        <v>187</v>
      </c>
      <c r="C121" s="27">
        <v>88.15</v>
      </c>
      <c r="D121" s="28">
        <v>203</v>
      </c>
      <c r="E121" s="28">
        <v>409.1</v>
      </c>
      <c r="F121" s="28">
        <v>571</v>
      </c>
      <c r="G121" s="28">
        <v>38</v>
      </c>
      <c r="H121" s="28">
        <v>322</v>
      </c>
      <c r="I121" s="27">
        <v>0.26</v>
      </c>
      <c r="J121" s="27">
        <v>0.7</v>
      </c>
      <c r="K121" s="27">
        <v>0.81899999999999995</v>
      </c>
      <c r="L121" s="28">
        <v>293</v>
      </c>
      <c r="M121" s="28">
        <v>0</v>
      </c>
      <c r="N121" s="29">
        <v>-2.2665000000000002</v>
      </c>
      <c r="O121" s="30">
        <v>0.1356</v>
      </c>
      <c r="P121" s="30">
        <v>-8.3150000000000002E-5</v>
      </c>
      <c r="Q121" s="30">
        <v>2.063E-8</v>
      </c>
      <c r="R121" s="31">
        <v>1259.4000000000001</v>
      </c>
      <c r="S121" s="31">
        <v>349.85</v>
      </c>
      <c r="T121" s="22">
        <v>-72.3</v>
      </c>
      <c r="U121" s="22">
        <v>-39.58</v>
      </c>
      <c r="V121" s="29">
        <v>16.270800000000001</v>
      </c>
      <c r="W121" s="31">
        <v>2752.19</v>
      </c>
      <c r="X121" s="31">
        <v>-116.3</v>
      </c>
      <c r="Y121" s="22">
        <v>402</v>
      </c>
      <c r="Z121" s="22">
        <v>307</v>
      </c>
      <c r="AA121" s="27">
        <v>0</v>
      </c>
      <c r="AB121" s="31">
        <v>0</v>
      </c>
      <c r="AC121" s="27">
        <v>0</v>
      </c>
      <c r="AD121" s="27">
        <v>0</v>
      </c>
      <c r="AE121" s="22">
        <v>10800</v>
      </c>
    </row>
    <row r="122" spans="1:31" ht="15" x14ac:dyDescent="0.2">
      <c r="A122" s="22">
        <v>109</v>
      </c>
      <c r="B122" s="21" t="s">
        <v>188</v>
      </c>
      <c r="C122" s="27">
        <v>70.135000000000005</v>
      </c>
      <c r="D122" s="28">
        <v>135.6</v>
      </c>
      <c r="E122" s="28">
        <v>304.3</v>
      </c>
      <c r="F122" s="28">
        <v>465</v>
      </c>
      <c r="G122" s="28">
        <v>34</v>
      </c>
      <c r="H122" s="28">
        <v>294</v>
      </c>
      <c r="I122" s="27">
        <v>0.26200000000000001</v>
      </c>
      <c r="J122" s="27">
        <v>0.23200000000000001</v>
      </c>
      <c r="K122" s="27">
        <v>0.65</v>
      </c>
      <c r="L122" s="28">
        <v>293</v>
      </c>
      <c r="M122" s="28">
        <v>0.5</v>
      </c>
      <c r="N122" s="29">
        <v>2.5249999999999999</v>
      </c>
      <c r="O122" s="30">
        <v>9.5469999999999999E-2</v>
      </c>
      <c r="P122" s="30">
        <v>-4.6480000000000002E-5</v>
      </c>
      <c r="Q122" s="30">
        <v>7.9150000000000001E-9</v>
      </c>
      <c r="R122" s="31">
        <v>369.27</v>
      </c>
      <c r="S122" s="31">
        <v>193.39</v>
      </c>
      <c r="T122" s="22">
        <v>-8.68</v>
      </c>
      <c r="U122" s="22">
        <v>15.68</v>
      </c>
      <c r="V122" s="29">
        <v>15.826000000000001</v>
      </c>
      <c r="W122" s="31">
        <v>2426.42</v>
      </c>
      <c r="X122" s="31">
        <v>-40.36</v>
      </c>
      <c r="Y122" s="22">
        <v>325</v>
      </c>
      <c r="Z122" s="22">
        <v>220</v>
      </c>
      <c r="AA122" s="27">
        <v>60.581000000000003</v>
      </c>
      <c r="AB122" s="31">
        <v>-5160.84</v>
      </c>
      <c r="AC122" s="27">
        <v>-6.4740000000000002</v>
      </c>
      <c r="AD122" s="27">
        <v>3.47</v>
      </c>
      <c r="AE122" s="22">
        <v>6094</v>
      </c>
    </row>
    <row r="123" spans="1:31" ht="15" x14ac:dyDescent="0.2">
      <c r="A123" s="22">
        <v>110</v>
      </c>
      <c r="B123" s="21" t="s">
        <v>189</v>
      </c>
      <c r="C123" s="27">
        <v>70.135000000000005</v>
      </c>
      <c r="D123" s="28">
        <v>139.4</v>
      </c>
      <c r="E123" s="28">
        <v>311.7</v>
      </c>
      <c r="F123" s="28">
        <v>470</v>
      </c>
      <c r="G123" s="28">
        <v>34</v>
      </c>
      <c r="H123" s="28">
        <v>318</v>
      </c>
      <c r="I123" s="27">
        <v>0.28000000000000003</v>
      </c>
      <c r="J123" s="27">
        <v>0.28499999999999998</v>
      </c>
      <c r="K123" s="27">
        <v>0.66200000000000003</v>
      </c>
      <c r="L123" s="28">
        <v>293</v>
      </c>
      <c r="M123" s="28">
        <v>0</v>
      </c>
      <c r="N123" s="29">
        <v>2.819</v>
      </c>
      <c r="O123" s="30">
        <v>8.3809999999999996E-2</v>
      </c>
      <c r="P123" s="30">
        <v>-2.667E-5</v>
      </c>
      <c r="Q123" s="30">
        <v>-1.3870000000000001E-9</v>
      </c>
      <c r="R123" s="31">
        <v>322.47000000000003</v>
      </c>
      <c r="S123" s="31">
        <v>180.43</v>
      </c>
      <c r="T123" s="22">
        <v>-10.17</v>
      </c>
      <c r="U123" s="22">
        <v>14.26</v>
      </c>
      <c r="V123" s="29">
        <v>15.9238</v>
      </c>
      <c r="W123" s="31">
        <v>2521.5300000000002</v>
      </c>
      <c r="X123" s="31">
        <v>-40.31</v>
      </c>
      <c r="Y123" s="22">
        <v>335</v>
      </c>
      <c r="Z123" s="22">
        <v>226</v>
      </c>
      <c r="AA123" s="27">
        <v>55.255000000000003</v>
      </c>
      <c r="AB123" s="31">
        <v>-5010.9799999999996</v>
      </c>
      <c r="AC123" s="27">
        <v>-5.6710000000000003</v>
      </c>
      <c r="AD123" s="27">
        <v>3.71</v>
      </c>
      <c r="AE123" s="22">
        <v>6287</v>
      </c>
    </row>
    <row r="124" spans="1:31" ht="15" x14ac:dyDescent="0.2">
      <c r="A124" s="22">
        <v>111</v>
      </c>
      <c r="B124" s="21" t="s">
        <v>190</v>
      </c>
      <c r="C124" s="27">
        <v>84.162000000000006</v>
      </c>
      <c r="D124" s="28">
        <v>138.1</v>
      </c>
      <c r="E124" s="28">
        <v>340.5</v>
      </c>
      <c r="F124" s="28">
        <v>518</v>
      </c>
      <c r="G124" s="28">
        <v>32.4</v>
      </c>
      <c r="H124" s="28">
        <v>351</v>
      </c>
      <c r="I124" s="27">
        <v>0.27</v>
      </c>
      <c r="J124" s="27">
        <v>0.22900000000000001</v>
      </c>
      <c r="K124" s="27">
        <v>0.69099999999999995</v>
      </c>
      <c r="L124" s="28">
        <v>289</v>
      </c>
      <c r="M124" s="28">
        <v>0</v>
      </c>
      <c r="N124" s="29">
        <v>-3.5230000000000001</v>
      </c>
      <c r="O124" s="30">
        <v>0.13539999999999999</v>
      </c>
      <c r="P124" s="30">
        <v>-7.9789999999999993E-5</v>
      </c>
      <c r="Q124" s="30">
        <v>1.9020000000000001E-8</v>
      </c>
      <c r="R124" s="31">
        <v>0</v>
      </c>
      <c r="S124" s="31">
        <v>0</v>
      </c>
      <c r="T124" s="22">
        <v>-14.28</v>
      </c>
      <c r="U124" s="22">
        <v>17.02</v>
      </c>
      <c r="V124" s="29">
        <v>15.942299999999999</v>
      </c>
      <c r="W124" s="31">
        <v>2725.89</v>
      </c>
      <c r="X124" s="31">
        <v>-47.64</v>
      </c>
      <c r="Y124" s="22">
        <v>370</v>
      </c>
      <c r="Z124" s="22">
        <v>245</v>
      </c>
      <c r="AA124" s="27">
        <v>0</v>
      </c>
      <c r="AB124" s="31">
        <v>0</v>
      </c>
      <c r="AC124" s="27">
        <v>0</v>
      </c>
      <c r="AD124" s="27">
        <v>0</v>
      </c>
      <c r="AE124" s="22">
        <v>6930</v>
      </c>
    </row>
    <row r="125" spans="1:31" ht="15" x14ac:dyDescent="0.2">
      <c r="A125" s="22">
        <v>112</v>
      </c>
      <c r="B125" s="21" t="s">
        <v>191</v>
      </c>
      <c r="C125" s="27">
        <v>114.232</v>
      </c>
      <c r="D125" s="28">
        <v>158.19999999999999</v>
      </c>
      <c r="E125" s="28">
        <v>388.8</v>
      </c>
      <c r="F125" s="28">
        <v>567</v>
      </c>
      <c r="G125" s="28">
        <v>26.7</v>
      </c>
      <c r="H125" s="28">
        <v>443</v>
      </c>
      <c r="I125" s="27">
        <v>0.254</v>
      </c>
      <c r="J125" s="27">
        <v>0.33</v>
      </c>
      <c r="K125" s="27">
        <v>0.71899999999999997</v>
      </c>
      <c r="L125" s="28">
        <v>293</v>
      </c>
      <c r="M125" s="28">
        <v>0</v>
      </c>
      <c r="N125" s="29">
        <v>-2.2010000000000001</v>
      </c>
      <c r="O125" s="30">
        <v>0.18770000000000001</v>
      </c>
      <c r="P125" s="30">
        <v>-1.0509999999999999E-4</v>
      </c>
      <c r="Q125" s="30">
        <v>2.316E-8</v>
      </c>
      <c r="R125" s="31">
        <v>0</v>
      </c>
      <c r="S125" s="31">
        <v>0</v>
      </c>
      <c r="T125" s="22">
        <v>-50.48</v>
      </c>
      <c r="U125" s="22">
        <v>5.08</v>
      </c>
      <c r="V125" s="29">
        <v>15.804</v>
      </c>
      <c r="W125" s="31">
        <v>3035.08</v>
      </c>
      <c r="X125" s="31">
        <v>-57.84</v>
      </c>
      <c r="Y125" s="22">
        <v>415</v>
      </c>
      <c r="Z125" s="22">
        <v>282</v>
      </c>
      <c r="AA125" s="27">
        <v>0</v>
      </c>
      <c r="AB125" s="31">
        <v>0</v>
      </c>
      <c r="AC125" s="27">
        <v>0</v>
      </c>
      <c r="AD125" s="27">
        <v>0</v>
      </c>
      <c r="AE125" s="22">
        <v>7879</v>
      </c>
    </row>
    <row r="126" spans="1:31" ht="15" x14ac:dyDescent="0.2">
      <c r="A126" s="22">
        <v>113</v>
      </c>
      <c r="B126" s="21" t="s">
        <v>192</v>
      </c>
      <c r="C126" s="27">
        <v>114.232</v>
      </c>
      <c r="D126" s="28">
        <v>164</v>
      </c>
      <c r="E126" s="28">
        <v>390.8</v>
      </c>
      <c r="F126" s="28">
        <v>559.6</v>
      </c>
      <c r="G126" s="28">
        <v>24.5</v>
      </c>
      <c r="H126" s="28">
        <v>488</v>
      </c>
      <c r="I126" s="27">
        <v>0.26</v>
      </c>
      <c r="J126" s="27">
        <v>0.378</v>
      </c>
      <c r="K126" s="27">
        <v>0.70199999999999996</v>
      </c>
      <c r="L126" s="28">
        <v>289</v>
      </c>
      <c r="M126" s="28">
        <v>0</v>
      </c>
      <c r="N126" s="29">
        <v>-21.434999999999999</v>
      </c>
      <c r="O126" s="30">
        <v>0.29670000000000002</v>
      </c>
      <c r="P126" s="30">
        <v>-2.8079999999999999E-4</v>
      </c>
      <c r="Q126" s="30">
        <v>1.103E-7</v>
      </c>
      <c r="R126" s="31">
        <v>643.61</v>
      </c>
      <c r="S126" s="31">
        <v>259.51</v>
      </c>
      <c r="T126" s="22">
        <v>-51.5</v>
      </c>
      <c r="U126" s="22">
        <v>3.05</v>
      </c>
      <c r="V126" s="29">
        <v>15.9278</v>
      </c>
      <c r="W126" s="31">
        <v>3079.63</v>
      </c>
      <c r="X126" s="31">
        <v>-59.46</v>
      </c>
      <c r="Y126" s="22">
        <v>417</v>
      </c>
      <c r="Z126" s="22">
        <v>285</v>
      </c>
      <c r="AA126" s="27">
        <v>65.685000000000002</v>
      </c>
      <c r="AB126" s="31">
        <v>-6865.4</v>
      </c>
      <c r="AC126" s="27">
        <v>-6.9569999999999999</v>
      </c>
      <c r="AD126" s="27">
        <v>7.12</v>
      </c>
      <c r="AE126" s="22">
        <v>8080</v>
      </c>
    </row>
    <row r="127" spans="1:31" ht="15" x14ac:dyDescent="0.2">
      <c r="A127" s="22">
        <v>114</v>
      </c>
      <c r="B127" s="21" t="s">
        <v>193</v>
      </c>
      <c r="C127" s="27">
        <v>100.205</v>
      </c>
      <c r="D127" s="28">
        <v>154.9</v>
      </c>
      <c r="E127" s="28">
        <v>363.2</v>
      </c>
      <c r="F127" s="28">
        <v>530.29999999999995</v>
      </c>
      <c r="G127" s="28">
        <v>27</v>
      </c>
      <c r="H127" s="28">
        <v>421</v>
      </c>
      <c r="I127" s="27">
        <v>0.26100000000000001</v>
      </c>
      <c r="J127" s="27">
        <v>0.33</v>
      </c>
      <c r="K127" s="27">
        <v>0.67900000000000005</v>
      </c>
      <c r="L127" s="28">
        <v>293</v>
      </c>
      <c r="M127" s="28">
        <v>0</v>
      </c>
      <c r="N127" s="29">
        <v>-9.4079999999999995</v>
      </c>
      <c r="O127" s="30">
        <v>0.2064</v>
      </c>
      <c r="P127" s="30">
        <v>-1.5019999999999999E-4</v>
      </c>
      <c r="Q127" s="30">
        <v>4.3859999999999997E-8</v>
      </c>
      <c r="R127" s="31">
        <v>417.46</v>
      </c>
      <c r="S127" s="31">
        <v>225.13</v>
      </c>
      <c r="T127" s="22">
        <v>-46.59</v>
      </c>
      <c r="U127" s="22">
        <v>0.77</v>
      </c>
      <c r="V127" s="29">
        <v>15.8261</v>
      </c>
      <c r="W127" s="31">
        <v>2845.06</v>
      </c>
      <c r="X127" s="31">
        <v>-53.6</v>
      </c>
      <c r="Y127" s="22">
        <v>390</v>
      </c>
      <c r="Z127" s="22">
        <v>264</v>
      </c>
      <c r="AA127" s="27">
        <v>60.131</v>
      </c>
      <c r="AB127" s="31">
        <v>-6074.01</v>
      </c>
      <c r="AC127" s="27">
        <v>-6.2439999999999998</v>
      </c>
      <c r="AD127" s="27">
        <v>5.79</v>
      </c>
      <c r="AE127" s="22">
        <v>7330</v>
      </c>
    </row>
    <row r="128" spans="1:31" ht="15" x14ac:dyDescent="0.2">
      <c r="A128" s="22">
        <v>115</v>
      </c>
      <c r="B128" s="21" t="s">
        <v>194</v>
      </c>
      <c r="C128" s="27">
        <v>142.20099999999999</v>
      </c>
      <c r="D128" s="28">
        <v>307.7</v>
      </c>
      <c r="E128" s="28">
        <v>514.20000000000005</v>
      </c>
      <c r="F128" s="28">
        <v>761</v>
      </c>
      <c r="G128" s="28">
        <v>34.6</v>
      </c>
      <c r="H128" s="28">
        <v>462</v>
      </c>
      <c r="I128" s="27">
        <v>0.26</v>
      </c>
      <c r="J128" s="27">
        <v>0.38200000000000001</v>
      </c>
      <c r="K128" s="27">
        <v>0.99</v>
      </c>
      <c r="L128" s="28">
        <v>313</v>
      </c>
      <c r="M128" s="28">
        <v>0.4</v>
      </c>
      <c r="N128" s="29">
        <v>-13.499000000000001</v>
      </c>
      <c r="O128" s="30">
        <v>0.21490000000000001</v>
      </c>
      <c r="P128" s="30">
        <v>-1.5449999999999999E-4</v>
      </c>
      <c r="Q128" s="30">
        <v>4.395E-8</v>
      </c>
      <c r="R128" s="31">
        <v>695.42</v>
      </c>
      <c r="S128" s="31">
        <v>351.79</v>
      </c>
      <c r="T128" s="22">
        <v>27.75</v>
      </c>
      <c r="U128" s="22">
        <v>51.66</v>
      </c>
      <c r="V128" s="29">
        <v>16.2758</v>
      </c>
      <c r="W128" s="31">
        <v>4237.37</v>
      </c>
      <c r="X128" s="31">
        <v>-74.75</v>
      </c>
      <c r="Y128" s="22">
        <v>548</v>
      </c>
      <c r="Z128" s="22">
        <v>377</v>
      </c>
      <c r="AA128" s="27">
        <v>0</v>
      </c>
      <c r="AB128" s="31">
        <v>0</v>
      </c>
      <c r="AC128" s="27">
        <v>0</v>
      </c>
      <c r="AD128" s="27">
        <v>0</v>
      </c>
      <c r="AE128" s="22">
        <v>11000</v>
      </c>
    </row>
    <row r="129" spans="1:31" ht="15" x14ac:dyDescent="0.2">
      <c r="A129" s="22">
        <v>116</v>
      </c>
      <c r="B129" s="21" t="s">
        <v>195</v>
      </c>
      <c r="C129" s="27">
        <v>130.23099999999999</v>
      </c>
      <c r="D129" s="28">
        <v>241.2</v>
      </c>
      <c r="E129" s="28">
        <v>452.9</v>
      </c>
      <c r="F129" s="28">
        <v>637</v>
      </c>
      <c r="G129" s="28">
        <v>27</v>
      </c>
      <c r="H129" s="28">
        <v>494</v>
      </c>
      <c r="I129" s="27">
        <v>0.26</v>
      </c>
      <c r="J129" s="27">
        <v>0.52</v>
      </c>
      <c r="K129" s="27">
        <v>0.82099999999999995</v>
      </c>
      <c r="L129" s="28">
        <v>293</v>
      </c>
      <c r="M129" s="28">
        <v>1.6</v>
      </c>
      <c r="N129" s="29">
        <v>6.181</v>
      </c>
      <c r="O129" s="30">
        <v>0.1825</v>
      </c>
      <c r="P129" s="30">
        <v>-1.009E-4</v>
      </c>
      <c r="Q129" s="30">
        <v>2.1649999999999999E-8</v>
      </c>
      <c r="R129" s="31">
        <v>0</v>
      </c>
      <c r="S129" s="31">
        <v>0</v>
      </c>
      <c r="T129" s="22">
        <v>0</v>
      </c>
      <c r="U129" s="22">
        <v>0</v>
      </c>
      <c r="V129" s="29">
        <v>14.710800000000001</v>
      </c>
      <c r="W129" s="31">
        <v>2441.66</v>
      </c>
      <c r="X129" s="31">
        <v>-150.69999999999999</v>
      </c>
      <c r="Y129" s="22">
        <v>453</v>
      </c>
      <c r="Z129" s="22">
        <v>345</v>
      </c>
      <c r="AA129" s="27">
        <v>0</v>
      </c>
      <c r="AB129" s="31">
        <v>0</v>
      </c>
      <c r="AC129" s="27">
        <v>0</v>
      </c>
      <c r="AD129" s="27">
        <v>0</v>
      </c>
      <c r="AE129" s="22">
        <v>10600</v>
      </c>
    </row>
    <row r="130" spans="1:31" ht="15" x14ac:dyDescent="0.2">
      <c r="A130" s="22">
        <v>117</v>
      </c>
      <c r="B130" s="21" t="s">
        <v>196</v>
      </c>
      <c r="C130" s="27">
        <v>142.286</v>
      </c>
      <c r="D130" s="28">
        <v>0</v>
      </c>
      <c r="E130" s="28">
        <v>428.8</v>
      </c>
      <c r="F130" s="28">
        <v>609.6</v>
      </c>
      <c r="G130" s="28">
        <v>22.9</v>
      </c>
      <c r="H130" s="28">
        <v>0</v>
      </c>
      <c r="I130" s="27">
        <v>0</v>
      </c>
      <c r="J130" s="27">
        <v>0.38800000000000001</v>
      </c>
      <c r="K130" s="27">
        <v>0</v>
      </c>
      <c r="L130" s="28">
        <v>0</v>
      </c>
      <c r="M130" s="28">
        <v>0</v>
      </c>
      <c r="N130" s="29">
        <v>-16.808</v>
      </c>
      <c r="O130" s="30">
        <v>0.29430000000000001</v>
      </c>
      <c r="P130" s="30">
        <v>-2.065E-4</v>
      </c>
      <c r="Q130" s="30">
        <v>5.8640000000000001E-8</v>
      </c>
      <c r="R130" s="31">
        <v>0</v>
      </c>
      <c r="S130" s="31">
        <v>0</v>
      </c>
      <c r="T130" s="22">
        <v>-61.8</v>
      </c>
      <c r="U130" s="22">
        <v>8.02</v>
      </c>
      <c r="V130" s="29">
        <v>15.784800000000001</v>
      </c>
      <c r="W130" s="31">
        <v>3305.2</v>
      </c>
      <c r="X130" s="31">
        <v>-67.66</v>
      </c>
      <c r="Y130" s="22">
        <v>458</v>
      </c>
      <c r="Z130" s="22">
        <v>313</v>
      </c>
      <c r="AA130" s="27">
        <v>0</v>
      </c>
      <c r="AB130" s="31">
        <v>0</v>
      </c>
      <c r="AC130" s="27">
        <v>0</v>
      </c>
      <c r="AD130" s="27">
        <v>0</v>
      </c>
      <c r="AE130" s="22">
        <v>8760</v>
      </c>
    </row>
    <row r="131" spans="1:31" ht="15" x14ac:dyDescent="0.2">
      <c r="A131" s="22">
        <v>118</v>
      </c>
      <c r="B131" s="21" t="s">
        <v>197</v>
      </c>
      <c r="C131" s="27">
        <v>128.25899999999999</v>
      </c>
      <c r="D131" s="28">
        <v>0</v>
      </c>
      <c r="E131" s="28">
        <v>419.3</v>
      </c>
      <c r="F131" s="28">
        <v>610</v>
      </c>
      <c r="G131" s="28">
        <v>26.4</v>
      </c>
      <c r="H131" s="28">
        <v>0</v>
      </c>
      <c r="I131" s="27">
        <v>0</v>
      </c>
      <c r="J131" s="27">
        <v>0.33800000000000002</v>
      </c>
      <c r="K131" s="27">
        <v>0.752</v>
      </c>
      <c r="L131" s="28">
        <v>293</v>
      </c>
      <c r="M131" s="28">
        <v>0</v>
      </c>
      <c r="N131" s="29">
        <v>-16.067</v>
      </c>
      <c r="O131" s="30">
        <v>0.26900000000000002</v>
      </c>
      <c r="P131" s="30">
        <v>-1.908E-4</v>
      </c>
      <c r="Q131" s="30">
        <v>5.5080000000000001E-8</v>
      </c>
      <c r="R131" s="31">
        <v>0</v>
      </c>
      <c r="S131" s="31">
        <v>0</v>
      </c>
      <c r="T131" s="22">
        <v>-55.44</v>
      </c>
      <c r="U131" s="22">
        <v>8.3800000000000008</v>
      </c>
      <c r="V131" s="29">
        <v>15.870900000000001</v>
      </c>
      <c r="W131" s="31">
        <v>3341.62</v>
      </c>
      <c r="X131" s="31">
        <v>-57.57</v>
      </c>
      <c r="Y131" s="22">
        <v>440</v>
      </c>
      <c r="Z131" s="22">
        <v>350</v>
      </c>
      <c r="AA131" s="27">
        <v>0</v>
      </c>
      <c r="AB131" s="31">
        <v>0</v>
      </c>
      <c r="AC131" s="27">
        <v>0</v>
      </c>
      <c r="AD131" s="27">
        <v>0</v>
      </c>
      <c r="AE131" s="22">
        <v>8600</v>
      </c>
    </row>
    <row r="132" spans="1:31" ht="15" x14ac:dyDescent="0.2">
      <c r="A132" s="22">
        <v>119</v>
      </c>
      <c r="B132" s="21" t="s">
        <v>198</v>
      </c>
      <c r="C132" s="27">
        <v>84.162000000000006</v>
      </c>
      <c r="D132" s="28">
        <v>158</v>
      </c>
      <c r="E132" s="28">
        <v>314.39999999999998</v>
      </c>
      <c r="F132" s="28">
        <v>490</v>
      </c>
      <c r="G132" s="28">
        <v>32.1</v>
      </c>
      <c r="H132" s="28">
        <v>340</v>
      </c>
      <c r="I132" s="27">
        <v>0.27</v>
      </c>
      <c r="J132" s="27">
        <v>0.121</v>
      </c>
      <c r="K132" s="27">
        <v>0.65300000000000002</v>
      </c>
      <c r="L132" s="28">
        <v>293</v>
      </c>
      <c r="M132" s="28">
        <v>0</v>
      </c>
      <c r="N132" s="29">
        <v>-2.9990000000000001</v>
      </c>
      <c r="O132" s="30">
        <v>0.13100000000000001</v>
      </c>
      <c r="P132" s="30">
        <v>-6.9629999999999996E-5</v>
      </c>
      <c r="Q132" s="30">
        <v>1.2439999999999999E-8</v>
      </c>
      <c r="R132" s="31">
        <v>0</v>
      </c>
      <c r="S132" s="31">
        <v>0</v>
      </c>
      <c r="T132" s="22">
        <v>-10.31</v>
      </c>
      <c r="U132" s="22">
        <v>23.46</v>
      </c>
      <c r="V132" s="29">
        <v>15.375500000000001</v>
      </c>
      <c r="W132" s="31">
        <v>2326.8000000000002</v>
      </c>
      <c r="X132" s="31">
        <v>-48.24</v>
      </c>
      <c r="Y132" s="22">
        <v>340</v>
      </c>
      <c r="Z132" s="22">
        <v>225</v>
      </c>
      <c r="AA132" s="27">
        <v>0</v>
      </c>
      <c r="AB132" s="31">
        <v>0</v>
      </c>
      <c r="AC132" s="27">
        <v>0</v>
      </c>
      <c r="AD132" s="27">
        <v>0</v>
      </c>
      <c r="AE132" s="22">
        <v>6130</v>
      </c>
    </row>
    <row r="133" spans="1:31" ht="15" x14ac:dyDescent="0.2">
      <c r="A133" s="22">
        <v>120</v>
      </c>
      <c r="B133" s="21" t="s">
        <v>199</v>
      </c>
      <c r="C133" s="27">
        <v>114.232</v>
      </c>
      <c r="D133" s="28">
        <v>147</v>
      </c>
      <c r="E133" s="28">
        <v>385.1</v>
      </c>
      <c r="F133" s="28">
        <v>562</v>
      </c>
      <c r="G133" s="28">
        <v>26.2</v>
      </c>
      <c r="H133" s="28">
        <v>443</v>
      </c>
      <c r="I133" s="27">
        <v>0.252</v>
      </c>
      <c r="J133" s="27">
        <v>0.32100000000000001</v>
      </c>
      <c r="K133" s="27">
        <v>0.71</v>
      </c>
      <c r="L133" s="28">
        <v>293</v>
      </c>
      <c r="M133" s="28">
        <v>0</v>
      </c>
      <c r="N133" s="29">
        <v>-2.2010000000000001</v>
      </c>
      <c r="O133" s="30">
        <v>0.18770000000000001</v>
      </c>
      <c r="P133" s="30">
        <v>-1.0509999999999999E-4</v>
      </c>
      <c r="Q133" s="30">
        <v>2.316E-8</v>
      </c>
      <c r="R133" s="31">
        <v>446.2</v>
      </c>
      <c r="S133" s="31">
        <v>244.67</v>
      </c>
      <c r="T133" s="22">
        <v>-52.61</v>
      </c>
      <c r="U133" s="22">
        <v>3.17</v>
      </c>
      <c r="V133" s="29">
        <v>15.775499999999999</v>
      </c>
      <c r="W133" s="31">
        <v>3011.51</v>
      </c>
      <c r="X133" s="31">
        <v>-55.71</v>
      </c>
      <c r="Y133" s="22">
        <v>411</v>
      </c>
      <c r="Z133" s="22">
        <v>279</v>
      </c>
      <c r="AA133" s="27">
        <v>59.518000000000001</v>
      </c>
      <c r="AB133" s="31">
        <v>-6352.78</v>
      </c>
      <c r="AC133" s="27">
        <v>-6.1180000000000003</v>
      </c>
      <c r="AD133" s="27">
        <v>6.69</v>
      </c>
      <c r="AE133" s="22">
        <v>7760</v>
      </c>
    </row>
    <row r="134" spans="1:31" ht="15" x14ac:dyDescent="0.2">
      <c r="A134" s="22">
        <v>121</v>
      </c>
      <c r="B134" s="21" t="s">
        <v>200</v>
      </c>
      <c r="C134" s="27">
        <v>100.205</v>
      </c>
      <c r="D134" s="28">
        <v>138.69999999999999</v>
      </c>
      <c r="E134" s="28">
        <v>359.2</v>
      </c>
      <c r="F134" s="28">
        <v>536.29999999999995</v>
      </c>
      <c r="G134" s="28">
        <v>29.1</v>
      </c>
      <c r="H134" s="28">
        <v>414</v>
      </c>
      <c r="I134" s="27">
        <v>0.27400000000000002</v>
      </c>
      <c r="J134" s="27">
        <v>0.27</v>
      </c>
      <c r="K134" s="27">
        <v>0.69299999999999995</v>
      </c>
      <c r="L134" s="28">
        <v>293</v>
      </c>
      <c r="M134" s="28">
        <v>0</v>
      </c>
      <c r="N134" s="29">
        <v>-1.6830000000000001</v>
      </c>
      <c r="O134" s="30">
        <v>0.1633</v>
      </c>
      <c r="P134" s="30">
        <v>-8.9190000000000005E-5</v>
      </c>
      <c r="Q134" s="30">
        <v>1.871E-8</v>
      </c>
      <c r="R134" s="31">
        <v>0</v>
      </c>
      <c r="S134" s="31">
        <v>0</v>
      </c>
      <c r="T134" s="22">
        <v>-48.17</v>
      </c>
      <c r="U134" s="22">
        <v>0.63</v>
      </c>
      <c r="V134" s="29">
        <v>15.718999999999999</v>
      </c>
      <c r="W134" s="31">
        <v>2829.1</v>
      </c>
      <c r="X134" s="31">
        <v>-47.83</v>
      </c>
      <c r="Y134" s="22">
        <v>385</v>
      </c>
      <c r="Z134" s="22">
        <v>260</v>
      </c>
      <c r="AA134" s="27">
        <v>54.572000000000003</v>
      </c>
      <c r="AB134" s="31">
        <v>-5634.72</v>
      </c>
      <c r="AC134" s="27">
        <v>-5.4870000000000001</v>
      </c>
      <c r="AD134" s="27">
        <v>5.49</v>
      </c>
      <c r="AE134" s="22">
        <v>7086</v>
      </c>
    </row>
    <row r="135" spans="1:31" ht="15" x14ac:dyDescent="0.2">
      <c r="A135" s="22">
        <v>122</v>
      </c>
      <c r="B135" s="21" t="s">
        <v>201</v>
      </c>
      <c r="C135" s="27">
        <v>114.232</v>
      </c>
      <c r="D135" s="28">
        <v>0</v>
      </c>
      <c r="E135" s="28">
        <v>390.9</v>
      </c>
      <c r="F135" s="28">
        <v>568.79999999999995</v>
      </c>
      <c r="G135" s="28">
        <v>26.6</v>
      </c>
      <c r="H135" s="28">
        <v>466</v>
      </c>
      <c r="I135" s="27">
        <v>0.26500000000000001</v>
      </c>
      <c r="J135" s="27">
        <v>0.33800000000000002</v>
      </c>
      <c r="K135" s="27">
        <v>0.71899999999999997</v>
      </c>
      <c r="L135" s="28">
        <v>293</v>
      </c>
      <c r="M135" s="28">
        <v>0</v>
      </c>
      <c r="N135" s="29">
        <v>-2.2010000000000001</v>
      </c>
      <c r="O135" s="30">
        <v>0.18770000000000001</v>
      </c>
      <c r="P135" s="30">
        <v>-1.0509999999999999E-4</v>
      </c>
      <c r="Q135" s="30">
        <v>2.316E-8</v>
      </c>
      <c r="R135" s="31">
        <v>0</v>
      </c>
      <c r="S135" s="31">
        <v>0</v>
      </c>
      <c r="T135" s="22">
        <v>50.91</v>
      </c>
      <c r="U135" s="22">
        <v>4.1399999999999997</v>
      </c>
      <c r="V135" s="29">
        <v>15.8415</v>
      </c>
      <c r="W135" s="31">
        <v>3062.52</v>
      </c>
      <c r="X135" s="31">
        <v>-58.29</v>
      </c>
      <c r="Y135" s="22">
        <v>417</v>
      </c>
      <c r="Z135" s="22">
        <v>284</v>
      </c>
      <c r="AA135" s="27">
        <v>61.319000000000003</v>
      </c>
      <c r="AB135" s="31">
        <v>-6588.72</v>
      </c>
      <c r="AC135" s="27">
        <v>-6.3440000000000003</v>
      </c>
      <c r="AD135" s="27">
        <v>6.76</v>
      </c>
      <c r="AE135" s="22">
        <v>7953</v>
      </c>
    </row>
    <row r="136" spans="1:31" ht="15" x14ac:dyDescent="0.2">
      <c r="A136" s="22">
        <v>123</v>
      </c>
      <c r="B136" s="21" t="s">
        <v>202</v>
      </c>
      <c r="C136" s="27">
        <v>107.15600000000001</v>
      </c>
      <c r="D136" s="28">
        <v>0</v>
      </c>
      <c r="E136" s="28">
        <v>452.3</v>
      </c>
      <c r="F136" s="28">
        <v>683.8</v>
      </c>
      <c r="G136" s="28">
        <v>0</v>
      </c>
      <c r="H136" s="28">
        <v>0</v>
      </c>
      <c r="I136" s="27">
        <v>0</v>
      </c>
      <c r="J136" s="27">
        <v>0</v>
      </c>
      <c r="K136" s="27">
        <v>0.95399999999999996</v>
      </c>
      <c r="L136" s="28">
        <v>298</v>
      </c>
      <c r="M136" s="28">
        <v>1.9</v>
      </c>
      <c r="N136" s="29">
        <v>0</v>
      </c>
      <c r="O136" s="30">
        <v>0</v>
      </c>
      <c r="P136" s="30">
        <v>0</v>
      </c>
      <c r="Q136" s="30">
        <v>0</v>
      </c>
      <c r="R136" s="31">
        <v>0</v>
      </c>
      <c r="S136" s="31">
        <v>0</v>
      </c>
      <c r="T136" s="22">
        <v>16.73</v>
      </c>
      <c r="U136" s="22">
        <v>0</v>
      </c>
      <c r="V136" s="29">
        <v>16.951699999999999</v>
      </c>
      <c r="W136" s="31">
        <v>4237.04</v>
      </c>
      <c r="X136" s="31">
        <v>-41.65</v>
      </c>
      <c r="Y136" s="22">
        <v>460</v>
      </c>
      <c r="Z136" s="22">
        <v>400</v>
      </c>
      <c r="AA136" s="27">
        <v>0</v>
      </c>
      <c r="AB136" s="31">
        <v>0</v>
      </c>
      <c r="AC136" s="27">
        <v>0</v>
      </c>
      <c r="AD136" s="27">
        <v>0</v>
      </c>
      <c r="AE136" s="22">
        <v>0</v>
      </c>
    </row>
    <row r="137" spans="1:31" ht="15" x14ac:dyDescent="0.2">
      <c r="A137" s="22">
        <v>124</v>
      </c>
      <c r="B137" s="21" t="s">
        <v>203</v>
      </c>
      <c r="C137" s="27">
        <v>122.167</v>
      </c>
      <c r="D137" s="28">
        <v>328</v>
      </c>
      <c r="E137" s="28">
        <v>500</v>
      </c>
      <c r="F137" s="28">
        <v>729.8</v>
      </c>
      <c r="G137" s="28">
        <v>0</v>
      </c>
      <c r="H137" s="28">
        <v>0</v>
      </c>
      <c r="I137" s="27">
        <v>0</v>
      </c>
      <c r="J137" s="27">
        <v>0</v>
      </c>
      <c r="K137" s="27">
        <v>0</v>
      </c>
      <c r="L137" s="28">
        <v>0</v>
      </c>
      <c r="M137" s="28">
        <v>1.7</v>
      </c>
      <c r="N137" s="29">
        <v>0</v>
      </c>
      <c r="O137" s="30">
        <v>0</v>
      </c>
      <c r="P137" s="30">
        <v>0</v>
      </c>
      <c r="Q137" s="30">
        <v>0</v>
      </c>
      <c r="R137" s="31">
        <v>0</v>
      </c>
      <c r="S137" s="31">
        <v>0</v>
      </c>
      <c r="T137" s="22">
        <v>-37.380000000000003</v>
      </c>
      <c r="U137" s="22">
        <v>0</v>
      </c>
      <c r="V137" s="29">
        <v>16.3004</v>
      </c>
      <c r="W137" s="31">
        <v>3733.53</v>
      </c>
      <c r="X137" s="31">
        <v>-113.9</v>
      </c>
      <c r="Y137" s="22">
        <v>520</v>
      </c>
      <c r="Z137" s="22">
        <v>430</v>
      </c>
      <c r="AA137" s="27">
        <v>0</v>
      </c>
      <c r="AB137" s="31">
        <v>0</v>
      </c>
      <c r="AC137" s="27">
        <v>0</v>
      </c>
      <c r="AD137" s="27">
        <v>0</v>
      </c>
      <c r="AE137" s="22">
        <v>11900</v>
      </c>
    </row>
    <row r="138" spans="1:31" ht="15" x14ac:dyDescent="0.2">
      <c r="A138" s="22">
        <v>125</v>
      </c>
      <c r="B138" s="21" t="s">
        <v>204</v>
      </c>
      <c r="C138" s="27">
        <v>107.15600000000001</v>
      </c>
      <c r="D138" s="28">
        <v>0</v>
      </c>
      <c r="E138" s="28">
        <v>445.1</v>
      </c>
      <c r="F138" s="28">
        <v>667.2</v>
      </c>
      <c r="G138" s="28">
        <v>0</v>
      </c>
      <c r="H138" s="28">
        <v>0</v>
      </c>
      <c r="I138" s="27">
        <v>0</v>
      </c>
      <c r="J138" s="27">
        <v>0</v>
      </c>
      <c r="K138" s="27">
        <v>0.93899999999999995</v>
      </c>
      <c r="L138" s="28">
        <v>298</v>
      </c>
      <c r="M138" s="28">
        <v>2.6</v>
      </c>
      <c r="N138" s="29">
        <v>0</v>
      </c>
      <c r="O138" s="30">
        <v>0</v>
      </c>
      <c r="P138" s="30">
        <v>0</v>
      </c>
      <c r="Q138" s="30">
        <v>0</v>
      </c>
      <c r="R138" s="31">
        <v>0</v>
      </c>
      <c r="S138" s="31">
        <v>0</v>
      </c>
      <c r="T138" s="22">
        <v>17.39</v>
      </c>
      <c r="U138" s="22">
        <v>0</v>
      </c>
      <c r="V138" s="29">
        <v>16.885000000000002</v>
      </c>
      <c r="W138" s="31">
        <v>4106.95</v>
      </c>
      <c r="X138" s="31">
        <v>-44.45</v>
      </c>
      <c r="Y138" s="22">
        <v>460</v>
      </c>
      <c r="Z138" s="22">
        <v>400</v>
      </c>
      <c r="AA138" s="27">
        <v>0</v>
      </c>
      <c r="AB138" s="31">
        <v>0</v>
      </c>
      <c r="AC138" s="27">
        <v>0</v>
      </c>
      <c r="AD138" s="27">
        <v>0</v>
      </c>
      <c r="AE138" s="22">
        <v>0</v>
      </c>
    </row>
    <row r="139" spans="1:31" ht="15" x14ac:dyDescent="0.2">
      <c r="A139" s="22">
        <v>126</v>
      </c>
      <c r="B139" s="21" t="s">
        <v>205</v>
      </c>
      <c r="C139" s="27">
        <v>122.167</v>
      </c>
      <c r="D139" s="28">
        <v>337</v>
      </c>
      <c r="E139" s="28">
        <v>494.8</v>
      </c>
      <c r="F139" s="28">
        <v>715.6</v>
      </c>
      <c r="G139" s="28">
        <v>0</v>
      </c>
      <c r="H139" s="28">
        <v>0</v>
      </c>
      <c r="I139" s="27">
        <v>0</v>
      </c>
      <c r="J139" s="27">
        <v>0</v>
      </c>
      <c r="K139" s="27">
        <v>0</v>
      </c>
      <c r="L139" s="28">
        <v>0</v>
      </c>
      <c r="M139" s="28">
        <v>1.8</v>
      </c>
      <c r="N139" s="29">
        <v>0</v>
      </c>
      <c r="O139" s="30">
        <v>0</v>
      </c>
      <c r="P139" s="30">
        <v>0</v>
      </c>
      <c r="Q139" s="30">
        <v>0</v>
      </c>
      <c r="R139" s="31">
        <v>0</v>
      </c>
      <c r="S139" s="31">
        <v>0</v>
      </c>
      <c r="T139" s="22">
        <v>-38.57</v>
      </c>
      <c r="U139" s="22">
        <v>0</v>
      </c>
      <c r="V139" s="29">
        <v>16.4192</v>
      </c>
      <c r="W139" s="31">
        <v>3775.91</v>
      </c>
      <c r="X139" s="31">
        <v>-109</v>
      </c>
      <c r="Y139" s="22">
        <v>500</v>
      </c>
      <c r="Z139" s="22">
        <v>410</v>
      </c>
      <c r="AA139" s="27">
        <v>0</v>
      </c>
      <c r="AB139" s="31">
        <v>0</v>
      </c>
      <c r="AC139" s="27">
        <v>0</v>
      </c>
      <c r="AD139" s="27">
        <v>0</v>
      </c>
      <c r="AE139" s="22">
        <v>11800</v>
      </c>
    </row>
    <row r="140" spans="1:31" ht="15" x14ac:dyDescent="0.2">
      <c r="A140" s="22">
        <v>127</v>
      </c>
      <c r="B140" s="21" t="s">
        <v>206</v>
      </c>
      <c r="C140" s="27">
        <v>114.232</v>
      </c>
      <c r="D140" s="28">
        <v>0</v>
      </c>
      <c r="E140" s="28">
        <v>391.7</v>
      </c>
      <c r="F140" s="28">
        <v>565.4</v>
      </c>
      <c r="G140" s="28">
        <v>25.7</v>
      </c>
      <c r="H140" s="28">
        <v>455</v>
      </c>
      <c r="I140" s="27">
        <v>0.252</v>
      </c>
      <c r="J140" s="27">
        <v>0.36099999999999999</v>
      </c>
      <c r="K140" s="27">
        <v>0.71799999999999997</v>
      </c>
      <c r="L140" s="28">
        <v>289</v>
      </c>
      <c r="M140" s="28">
        <v>0</v>
      </c>
      <c r="N140" s="29">
        <v>-2.2010000000000001</v>
      </c>
      <c r="O140" s="30">
        <v>0.18770000000000001</v>
      </c>
      <c r="P140" s="30">
        <v>-1.0509999999999999E-4</v>
      </c>
      <c r="Q140" s="30">
        <v>2.316E-8</v>
      </c>
      <c r="R140" s="31">
        <v>437.6</v>
      </c>
      <c r="S140" s="31">
        <v>238.33</v>
      </c>
      <c r="T140" s="22">
        <v>-50.4</v>
      </c>
      <c r="U140" s="22">
        <v>3.95</v>
      </c>
      <c r="V140" s="29">
        <v>15.867100000000001</v>
      </c>
      <c r="W140" s="31">
        <v>3057.57</v>
      </c>
      <c r="X140" s="31">
        <v>-60.55</v>
      </c>
      <c r="Y140" s="22">
        <v>418</v>
      </c>
      <c r="Z140" s="22">
        <v>286</v>
      </c>
      <c r="AA140" s="27">
        <v>0</v>
      </c>
      <c r="AB140" s="31">
        <v>0</v>
      </c>
      <c r="AC140" s="27">
        <v>0</v>
      </c>
      <c r="AD140" s="27">
        <v>0</v>
      </c>
      <c r="AE140" s="22">
        <v>8033</v>
      </c>
    </row>
    <row r="141" spans="1:31" ht="15" x14ac:dyDescent="0.2">
      <c r="A141" s="22">
        <v>128</v>
      </c>
      <c r="B141" s="21" t="s">
        <v>207</v>
      </c>
      <c r="C141" s="27">
        <v>100.205</v>
      </c>
      <c r="D141" s="28">
        <v>154.6</v>
      </c>
      <c r="E141" s="28">
        <v>366.6</v>
      </c>
      <c r="F141" s="28">
        <v>540.6</v>
      </c>
      <c r="G141" s="28">
        <v>28.5</v>
      </c>
      <c r="H141" s="28">
        <v>416</v>
      </c>
      <c r="I141" s="27">
        <v>0.26700000000000002</v>
      </c>
      <c r="J141" s="27">
        <v>0.31</v>
      </c>
      <c r="K141" s="27">
        <v>0.69799999999999995</v>
      </c>
      <c r="L141" s="28">
        <v>0.29299999999999998</v>
      </c>
      <c r="M141" s="28">
        <v>0</v>
      </c>
      <c r="N141" s="29">
        <v>-1.6830000000000001</v>
      </c>
      <c r="O141" s="30">
        <v>0.1633</v>
      </c>
      <c r="P141" s="30">
        <v>-8.9190000000000005E-5</v>
      </c>
      <c r="Q141" s="30">
        <v>1.871E-8</v>
      </c>
      <c r="R141" s="31">
        <v>0</v>
      </c>
      <c r="S141" s="31">
        <v>0</v>
      </c>
      <c r="T141" s="22">
        <v>-45.33</v>
      </c>
      <c r="U141" s="22">
        <v>2.63</v>
      </c>
      <c r="V141" s="29">
        <v>15.8317</v>
      </c>
      <c r="W141" s="31">
        <v>2882.44</v>
      </c>
      <c r="X141" s="31">
        <v>-53.26</v>
      </c>
      <c r="Y141" s="22">
        <v>392</v>
      </c>
      <c r="Z141" s="22">
        <v>266</v>
      </c>
      <c r="AA141" s="27">
        <v>0</v>
      </c>
      <c r="AB141" s="31">
        <v>0</v>
      </c>
      <c r="AC141" s="27">
        <v>0</v>
      </c>
      <c r="AD141" s="27">
        <v>0</v>
      </c>
      <c r="AE141" s="22">
        <v>7399</v>
      </c>
    </row>
    <row r="142" spans="1:31" ht="15" x14ac:dyDescent="0.2">
      <c r="A142" s="22">
        <v>129</v>
      </c>
      <c r="B142" s="21" t="s">
        <v>208</v>
      </c>
      <c r="C142" s="27">
        <v>86.177999999999997</v>
      </c>
      <c r="D142" s="28">
        <v>155</v>
      </c>
      <c r="E142" s="28">
        <v>336.4</v>
      </c>
      <c r="F142" s="28">
        <v>504.4</v>
      </c>
      <c r="G142" s="28">
        <v>30.8</v>
      </c>
      <c r="H142" s="28">
        <v>367</v>
      </c>
      <c r="I142" s="27">
        <v>0.27300000000000002</v>
      </c>
      <c r="J142" s="27">
        <v>0.27500000000000002</v>
      </c>
      <c r="K142" s="27">
        <v>0.66400000000000003</v>
      </c>
      <c r="L142" s="28">
        <v>293</v>
      </c>
      <c r="M142" s="28">
        <v>0</v>
      </c>
      <c r="N142" s="29">
        <v>-0.56999999999999995</v>
      </c>
      <c r="O142" s="30">
        <v>0.13589999999999999</v>
      </c>
      <c r="P142" s="30">
        <v>-6.8540000000000004E-5</v>
      </c>
      <c r="Q142" s="30">
        <v>1.2019999999999999E-8</v>
      </c>
      <c r="R142" s="31">
        <v>372.11</v>
      </c>
      <c r="S142" s="31">
        <v>207.55</v>
      </c>
      <c r="T142" s="22">
        <v>-41.02</v>
      </c>
      <c r="U142" s="22">
        <v>-0.51</v>
      </c>
      <c r="V142" s="29">
        <v>15.770099999999999</v>
      </c>
      <c r="W142" s="31">
        <v>2653.43</v>
      </c>
      <c r="X142" s="31">
        <v>-46.02</v>
      </c>
      <c r="Y142" s="22">
        <v>365</v>
      </c>
      <c r="Z142" s="22">
        <v>240</v>
      </c>
      <c r="AA142" s="27">
        <v>54.478999999999999</v>
      </c>
      <c r="AB142" s="31">
        <v>-5323.33</v>
      </c>
      <c r="AC142" s="27">
        <v>-5.5090000000000003</v>
      </c>
      <c r="AD142" s="27">
        <v>4.5789999999999997</v>
      </c>
      <c r="AE142" s="22">
        <v>6710</v>
      </c>
    </row>
    <row r="143" spans="1:31" ht="15" x14ac:dyDescent="0.2">
      <c r="A143" s="22">
        <v>130</v>
      </c>
      <c r="B143" s="21" t="s">
        <v>209</v>
      </c>
      <c r="C143" s="27">
        <v>68.119</v>
      </c>
      <c r="D143" s="28">
        <v>159.5</v>
      </c>
      <c r="E143" s="28">
        <v>314</v>
      </c>
      <c r="F143" s="28">
        <v>496</v>
      </c>
      <c r="G143" s="28">
        <v>40.6</v>
      </c>
      <c r="H143" s="28">
        <v>267</v>
      </c>
      <c r="I143" s="27">
        <v>0.26600000000000001</v>
      </c>
      <c r="J143" s="27">
        <v>0.16</v>
      </c>
      <c r="K143" s="27">
        <v>0.68600000000000005</v>
      </c>
      <c r="L143" s="28">
        <v>293</v>
      </c>
      <c r="M143" s="28">
        <v>0</v>
      </c>
      <c r="N143" s="29">
        <v>3.508</v>
      </c>
      <c r="O143" s="30">
        <v>8.5930000000000006E-2</v>
      </c>
      <c r="P143" s="30">
        <v>-4.7190000000000001E-5</v>
      </c>
      <c r="Q143" s="30">
        <v>1.0179999999999999E-8</v>
      </c>
      <c r="R143" s="31">
        <v>0</v>
      </c>
      <c r="S143" s="31">
        <v>0</v>
      </c>
      <c r="T143" s="22">
        <v>31</v>
      </c>
      <c r="U143" s="22">
        <v>47.47</v>
      </c>
      <c r="V143" s="29">
        <v>15.988</v>
      </c>
      <c r="W143" s="31">
        <v>2541.83</v>
      </c>
      <c r="X143" s="31">
        <v>-42.26</v>
      </c>
      <c r="Y143" s="22">
        <v>335</v>
      </c>
      <c r="Z143" s="22">
        <v>250</v>
      </c>
      <c r="AA143" s="27">
        <v>0</v>
      </c>
      <c r="AB143" s="31">
        <v>0</v>
      </c>
      <c r="AC143" s="27">
        <v>0</v>
      </c>
      <c r="AD143" s="27">
        <v>0</v>
      </c>
      <c r="AE143" s="22">
        <v>6510</v>
      </c>
    </row>
    <row r="144" spans="1:31" ht="15" x14ac:dyDescent="0.2">
      <c r="A144" s="22">
        <v>131</v>
      </c>
      <c r="B144" s="21" t="s">
        <v>210</v>
      </c>
      <c r="C144" s="27">
        <v>88.15</v>
      </c>
      <c r="D144" s="28">
        <v>156</v>
      </c>
      <c r="E144" s="28">
        <v>404.4</v>
      </c>
      <c r="F144" s="28">
        <v>579.5</v>
      </c>
      <c r="G144" s="28">
        <v>38</v>
      </c>
      <c r="H144" s="28">
        <v>329</v>
      </c>
      <c r="I144" s="27">
        <v>0.26</v>
      </c>
      <c r="J144" s="27">
        <v>0.57999999999999996</v>
      </c>
      <c r="K144" s="27">
        <v>0.81</v>
      </c>
      <c r="L144" s="28">
        <v>293</v>
      </c>
      <c r="M144" s="28">
        <v>1.8</v>
      </c>
      <c r="N144" s="29">
        <v>-2.2789999999999999</v>
      </c>
      <c r="O144" s="30">
        <v>0.13569999999999999</v>
      </c>
      <c r="P144" s="30">
        <v>-8.3230000000000001E-5</v>
      </c>
      <c r="Q144" s="30">
        <v>2.0660000000000001E-8</v>
      </c>
      <c r="R144" s="31">
        <v>1148.8</v>
      </c>
      <c r="S144" s="31">
        <v>349.51</v>
      </c>
      <c r="T144" s="22">
        <v>-72.2</v>
      </c>
      <c r="U144" s="22">
        <v>0</v>
      </c>
      <c r="V144" s="29">
        <v>16.712700000000002</v>
      </c>
      <c r="W144" s="31">
        <v>3026.43</v>
      </c>
      <c r="X144" s="31">
        <v>-104.1</v>
      </c>
      <c r="Y144" s="22">
        <v>426</v>
      </c>
      <c r="Z144" s="22">
        <v>298</v>
      </c>
      <c r="AA144" s="27">
        <v>0</v>
      </c>
      <c r="AB144" s="31">
        <v>0</v>
      </c>
      <c r="AC144" s="27">
        <v>0</v>
      </c>
      <c r="AD144" s="27">
        <v>0</v>
      </c>
      <c r="AE144" s="22">
        <v>10540</v>
      </c>
    </row>
    <row r="145" spans="1:31" ht="15" x14ac:dyDescent="0.2">
      <c r="A145" s="22">
        <v>132</v>
      </c>
      <c r="B145" s="21" t="s">
        <v>211</v>
      </c>
      <c r="C145" s="27">
        <v>70.135000000000005</v>
      </c>
      <c r="D145" s="28">
        <v>104.7</v>
      </c>
      <c r="E145" s="28">
        <v>293.3</v>
      </c>
      <c r="F145" s="28">
        <v>450</v>
      </c>
      <c r="G145" s="28">
        <v>34.700000000000003</v>
      </c>
      <c r="H145" s="28">
        <v>300</v>
      </c>
      <c r="I145" s="27">
        <v>0.28199999999999997</v>
      </c>
      <c r="J145" s="27">
        <v>0.20899999999999999</v>
      </c>
      <c r="K145" s="27">
        <v>0.627</v>
      </c>
      <c r="L145" s="28">
        <v>293</v>
      </c>
      <c r="M145" s="28">
        <v>0</v>
      </c>
      <c r="N145" s="29">
        <v>5.1929999999999996</v>
      </c>
      <c r="O145" s="30">
        <v>9.2899999999999996E-2</v>
      </c>
      <c r="P145" s="30">
        <v>-4.7939999999999998E-5</v>
      </c>
      <c r="Q145" s="30">
        <v>9.5789999999999993E-9</v>
      </c>
      <c r="R145" s="31">
        <v>0</v>
      </c>
      <c r="S145" s="31">
        <v>0</v>
      </c>
      <c r="T145" s="22">
        <v>-6.92</v>
      </c>
      <c r="U145" s="22">
        <v>17.87</v>
      </c>
      <c r="V145" s="29">
        <v>15.7179</v>
      </c>
      <c r="W145" s="31">
        <v>2333.61</v>
      </c>
      <c r="X145" s="31">
        <v>-36.33</v>
      </c>
      <c r="Y145" s="22">
        <v>315</v>
      </c>
      <c r="Z145" s="22">
        <v>210</v>
      </c>
      <c r="AA145" s="27">
        <v>0</v>
      </c>
      <c r="AB145" s="31">
        <v>0</v>
      </c>
      <c r="AC145" s="27">
        <v>0</v>
      </c>
      <c r="AD145" s="27">
        <v>0</v>
      </c>
      <c r="AE145" s="22">
        <v>5760</v>
      </c>
    </row>
    <row r="146" spans="1:31" ht="15" x14ac:dyDescent="0.2">
      <c r="A146" s="22">
        <v>133</v>
      </c>
      <c r="B146" s="21" t="s">
        <v>212</v>
      </c>
      <c r="C146" s="27">
        <v>88.15</v>
      </c>
      <c r="D146" s="28">
        <v>264.39999999999998</v>
      </c>
      <c r="E146" s="28">
        <v>375.2</v>
      </c>
      <c r="F146" s="28">
        <v>545</v>
      </c>
      <c r="G146" s="28">
        <v>39</v>
      </c>
      <c r="H146" s="28">
        <v>319</v>
      </c>
      <c r="I146" s="27">
        <v>0.28000000000000003</v>
      </c>
      <c r="J146" s="27">
        <v>0.5</v>
      </c>
      <c r="K146" s="27">
        <v>0.80900000000000005</v>
      </c>
      <c r="L146" s="28">
        <v>293</v>
      </c>
      <c r="M146" s="28">
        <v>1.9</v>
      </c>
      <c r="N146" s="29">
        <v>-2.887</v>
      </c>
      <c r="O146" s="30">
        <v>0.14560000000000001</v>
      </c>
      <c r="P146" s="30">
        <v>-1.004E-4</v>
      </c>
      <c r="Q146" s="30">
        <v>2.934E-8</v>
      </c>
      <c r="R146" s="31">
        <v>1502</v>
      </c>
      <c r="S146" s="31">
        <v>336.75</v>
      </c>
      <c r="T146" s="22">
        <v>-78.8</v>
      </c>
      <c r="U146" s="22">
        <v>-39.5</v>
      </c>
      <c r="V146" s="29">
        <v>15.0113</v>
      </c>
      <c r="W146" s="31">
        <v>1988.08</v>
      </c>
      <c r="X146" s="31">
        <v>-137.80000000000001</v>
      </c>
      <c r="Y146" s="22">
        <v>375</v>
      </c>
      <c r="Z146" s="22">
        <v>298</v>
      </c>
      <c r="AA146" s="27">
        <v>0</v>
      </c>
      <c r="AB146" s="31">
        <v>0</v>
      </c>
      <c r="AC146" s="27">
        <v>0</v>
      </c>
      <c r="AD146" s="27">
        <v>0</v>
      </c>
      <c r="AE146" s="22">
        <v>9700</v>
      </c>
    </row>
    <row r="147" spans="1:31" ht="15" x14ac:dyDescent="0.2">
      <c r="A147" s="22">
        <v>134</v>
      </c>
      <c r="B147" s="21" t="s">
        <v>213</v>
      </c>
      <c r="C147" s="27">
        <v>114.232</v>
      </c>
      <c r="D147" s="28">
        <v>182.3</v>
      </c>
      <c r="E147" s="28">
        <v>391.4</v>
      </c>
      <c r="F147" s="28">
        <v>576.6</v>
      </c>
      <c r="G147" s="28">
        <v>27.7</v>
      </c>
      <c r="H147" s="28">
        <v>455</v>
      </c>
      <c r="I147" s="27">
        <v>0.26700000000000002</v>
      </c>
      <c r="J147" s="27">
        <v>0.30399999999999999</v>
      </c>
      <c r="K147" s="27">
        <v>0.72699999999999998</v>
      </c>
      <c r="L147" s="28">
        <v>293</v>
      </c>
      <c r="M147" s="28">
        <v>0</v>
      </c>
      <c r="N147" s="29">
        <v>-2.2010000000000001</v>
      </c>
      <c r="O147" s="30">
        <v>0.18770000000000001</v>
      </c>
      <c r="P147" s="30">
        <v>-1.5009999999999999E-4</v>
      </c>
      <c r="Q147" s="30">
        <v>2.316E-8</v>
      </c>
      <c r="R147" s="31">
        <v>0</v>
      </c>
      <c r="S147" s="31">
        <v>0</v>
      </c>
      <c r="T147" s="22">
        <v>-51.38</v>
      </c>
      <c r="U147" s="22">
        <v>4.76</v>
      </c>
      <c r="V147" s="29">
        <v>15.8126</v>
      </c>
      <c r="W147" s="31">
        <v>3102.06</v>
      </c>
      <c r="X147" s="31">
        <v>53.47</v>
      </c>
      <c r="Y147" s="22">
        <v>418</v>
      </c>
      <c r="Z147" s="22">
        <v>283</v>
      </c>
      <c r="AA147" s="27">
        <v>0</v>
      </c>
      <c r="AB147" s="31">
        <v>0</v>
      </c>
      <c r="AC147" s="27">
        <v>0</v>
      </c>
      <c r="AD147" s="27">
        <v>0</v>
      </c>
      <c r="AE147" s="22">
        <v>7838</v>
      </c>
    </row>
    <row r="148" spans="1:31" ht="15" x14ac:dyDescent="0.2">
      <c r="A148" s="22">
        <v>135</v>
      </c>
      <c r="B148" s="21" t="s">
        <v>214</v>
      </c>
      <c r="C148" s="27">
        <v>84.162000000000006</v>
      </c>
      <c r="D148" s="28">
        <v>138.30000000000001</v>
      </c>
      <c r="E148" s="28">
        <v>340.9</v>
      </c>
      <c r="F148" s="28">
        <v>518</v>
      </c>
      <c r="G148" s="28">
        <v>32.4</v>
      </c>
      <c r="H148" s="28">
        <v>351</v>
      </c>
      <c r="I148" s="27">
        <v>0.27</v>
      </c>
      <c r="J148" s="27">
        <v>0.26900000000000002</v>
      </c>
      <c r="K148" s="27">
        <v>0.69399999999999995</v>
      </c>
      <c r="L148" s="28">
        <v>293</v>
      </c>
      <c r="M148" s="28">
        <v>0</v>
      </c>
      <c r="N148" s="29">
        <v>-3.5230000000000001</v>
      </c>
      <c r="O148" s="30">
        <v>0.13539999999999999</v>
      </c>
      <c r="P148" s="30">
        <v>-7.9789999999999993E-5</v>
      </c>
      <c r="Q148" s="30">
        <v>1.9020000000000001E-8</v>
      </c>
      <c r="R148" s="31">
        <v>0</v>
      </c>
      <c r="S148" s="31">
        <v>0</v>
      </c>
      <c r="T148" s="22">
        <v>-13.8</v>
      </c>
      <c r="U148" s="22">
        <v>17.5</v>
      </c>
      <c r="V148" s="29">
        <v>15.9124</v>
      </c>
      <c r="W148" s="31">
        <v>2731.79</v>
      </c>
      <c r="X148" s="31">
        <v>-46.47</v>
      </c>
      <c r="Y148" s="22">
        <v>364</v>
      </c>
      <c r="Z148" s="22">
        <v>248</v>
      </c>
      <c r="AA148" s="27">
        <v>0</v>
      </c>
      <c r="AB148" s="31">
        <v>0</v>
      </c>
      <c r="AC148" s="27">
        <v>0</v>
      </c>
      <c r="AD148" s="27">
        <v>0</v>
      </c>
      <c r="AE148" s="22">
        <v>6890</v>
      </c>
    </row>
    <row r="149" spans="1:31" ht="15" x14ac:dyDescent="0.2">
      <c r="A149" s="22">
        <v>136</v>
      </c>
      <c r="B149" s="21" t="s">
        <v>215</v>
      </c>
      <c r="C149" s="27">
        <v>114.232</v>
      </c>
      <c r="D149" s="28">
        <v>152.69999999999999</v>
      </c>
      <c r="E149" s="28">
        <v>392.1</v>
      </c>
      <c r="F149" s="28">
        <v>563.6</v>
      </c>
      <c r="G149" s="28">
        <v>25.1</v>
      </c>
      <c r="H149" s="28">
        <v>464</v>
      </c>
      <c r="I149" s="27">
        <v>0.252</v>
      </c>
      <c r="J149" s="27">
        <v>0.36899999999999999</v>
      </c>
      <c r="K149" s="27">
        <v>0.70599999999999996</v>
      </c>
      <c r="L149" s="28">
        <v>293</v>
      </c>
      <c r="M149" s="28">
        <v>0</v>
      </c>
      <c r="N149" s="29">
        <v>-2.2010000000000001</v>
      </c>
      <c r="O149" s="30">
        <v>0.18770000000000001</v>
      </c>
      <c r="P149" s="30">
        <v>-1.0509999999999999E-4</v>
      </c>
      <c r="Q149" s="30">
        <v>2.316E-8</v>
      </c>
      <c r="R149" s="31">
        <v>0</v>
      </c>
      <c r="S149" s="31">
        <v>0</v>
      </c>
      <c r="T149" s="22">
        <v>-50.82</v>
      </c>
      <c r="U149" s="22">
        <v>3.28</v>
      </c>
      <c r="V149" s="29">
        <v>15.8865</v>
      </c>
      <c r="W149" s="31">
        <v>3065.96</v>
      </c>
      <c r="X149" s="31">
        <v>-60.74</v>
      </c>
      <c r="Y149" s="22">
        <v>418</v>
      </c>
      <c r="Z149" s="22">
        <v>286</v>
      </c>
      <c r="AA149" s="27">
        <v>64.370999999999995</v>
      </c>
      <c r="AB149" s="31">
        <v>-6817.44</v>
      </c>
      <c r="AC149" s="27">
        <v>-6.7629999999999999</v>
      </c>
      <c r="AD149" s="27">
        <v>7.02</v>
      </c>
      <c r="AE149" s="22">
        <v>8100</v>
      </c>
    </row>
    <row r="150" spans="1:31" ht="15" x14ac:dyDescent="0.2">
      <c r="A150" s="22">
        <v>137</v>
      </c>
      <c r="B150" s="21" t="s">
        <v>216</v>
      </c>
      <c r="C150" s="27">
        <v>100.205</v>
      </c>
      <c r="D150" s="28">
        <v>100</v>
      </c>
      <c r="E150" s="28">
        <v>365</v>
      </c>
      <c r="F150" s="28">
        <v>535.20000000000005</v>
      </c>
      <c r="G150" s="28">
        <v>27.8</v>
      </c>
      <c r="H150" s="28">
        <v>404</v>
      </c>
      <c r="I150" s="27">
        <v>0.25600000000000001</v>
      </c>
      <c r="J150" s="27">
        <v>0.32400000000000001</v>
      </c>
      <c r="K150" s="27">
        <v>0.68700000000000006</v>
      </c>
      <c r="L150" s="28">
        <v>293</v>
      </c>
      <c r="M150" s="28">
        <v>0</v>
      </c>
      <c r="N150" s="29">
        <v>-1.6830000000000001</v>
      </c>
      <c r="O150" s="30">
        <v>0.1633</v>
      </c>
      <c r="P150" s="30">
        <v>-8.9190000000000005E-5</v>
      </c>
      <c r="Q150" s="30">
        <v>1.871E-8</v>
      </c>
      <c r="R150" s="31">
        <v>0</v>
      </c>
      <c r="S150" s="31">
        <v>0</v>
      </c>
      <c r="T150" s="22">
        <v>-45.96</v>
      </c>
      <c r="U150" s="22">
        <v>1.1000000000000001</v>
      </c>
      <c r="V150" s="29">
        <v>15.8133</v>
      </c>
      <c r="W150" s="31">
        <v>2855.66</v>
      </c>
      <c r="X150" s="31">
        <v>-53.93</v>
      </c>
      <c r="Y150" s="22">
        <v>390</v>
      </c>
      <c r="Z150" s="22">
        <v>265</v>
      </c>
      <c r="AA150" s="27">
        <v>59.325000000000003</v>
      </c>
      <c r="AB150" s="31">
        <v>-6059.25</v>
      </c>
      <c r="AC150" s="27">
        <v>-6.1230000000000002</v>
      </c>
      <c r="AD150" s="27">
        <v>5.72</v>
      </c>
      <c r="AE150" s="22">
        <v>7360</v>
      </c>
    </row>
    <row r="151" spans="1:31" ht="15" x14ac:dyDescent="0.2">
      <c r="A151" s="22">
        <v>138</v>
      </c>
      <c r="B151" s="21" t="s">
        <v>217</v>
      </c>
      <c r="C151" s="27">
        <v>84.162000000000006</v>
      </c>
      <c r="D151" s="28">
        <v>134.69999999999999</v>
      </c>
      <c r="E151" s="28">
        <v>343.6</v>
      </c>
      <c r="F151" s="28">
        <v>521</v>
      </c>
      <c r="G151" s="28">
        <v>32.5</v>
      </c>
      <c r="H151" s="28">
        <v>350</v>
      </c>
      <c r="I151" s="27">
        <v>0.27</v>
      </c>
      <c r="J151" s="27">
        <v>0.20699999999999999</v>
      </c>
      <c r="K151" s="27">
        <v>0.69799999999999995</v>
      </c>
      <c r="L151" s="28">
        <v>293</v>
      </c>
      <c r="M151" s="28">
        <v>0</v>
      </c>
      <c r="N151" s="29">
        <v>-3.5230000000000001</v>
      </c>
      <c r="O151" s="30">
        <v>0.13539999999999999</v>
      </c>
      <c r="P151" s="30">
        <v>-7.9789999999999993E-5</v>
      </c>
      <c r="Q151" s="30">
        <v>1.9020000000000001E-8</v>
      </c>
      <c r="R151" s="31">
        <v>0</v>
      </c>
      <c r="S151" s="31">
        <v>0</v>
      </c>
      <c r="T151" s="22">
        <v>-14.02</v>
      </c>
      <c r="U151" s="22">
        <v>17.04</v>
      </c>
      <c r="V151" s="29">
        <v>15.948399999999999</v>
      </c>
      <c r="W151" s="31">
        <v>2750.5</v>
      </c>
      <c r="X151" s="31">
        <v>-48.33</v>
      </c>
      <c r="Y151" s="22">
        <v>366</v>
      </c>
      <c r="Z151" s="22">
        <v>250</v>
      </c>
      <c r="AA151" s="27">
        <v>0</v>
      </c>
      <c r="AB151" s="31">
        <v>0</v>
      </c>
      <c r="AC151" s="27">
        <v>0</v>
      </c>
      <c r="AD151" s="27">
        <v>0</v>
      </c>
      <c r="AE151" s="22">
        <v>7000</v>
      </c>
    </row>
    <row r="152" spans="1:31" ht="15" x14ac:dyDescent="0.2">
      <c r="A152" s="22">
        <v>139</v>
      </c>
      <c r="B152" s="21" t="s">
        <v>218</v>
      </c>
      <c r="C152" s="27">
        <v>93.129000000000005</v>
      </c>
      <c r="D152" s="28">
        <v>276.89999999999998</v>
      </c>
      <c r="E152" s="28">
        <v>418.5</v>
      </c>
      <c r="F152" s="28">
        <v>646</v>
      </c>
      <c r="G152" s="28">
        <v>44</v>
      </c>
      <c r="H152" s="28">
        <v>311</v>
      </c>
      <c r="I152" s="27">
        <v>0.26</v>
      </c>
      <c r="J152" s="27">
        <v>0.27</v>
      </c>
      <c r="K152" s="27">
        <v>0.95499999999999996</v>
      </c>
      <c r="L152" s="28">
        <v>293</v>
      </c>
      <c r="M152" s="28">
        <v>0</v>
      </c>
      <c r="N152" s="29">
        <v>-4.1630000000000003</v>
      </c>
      <c r="O152" s="30">
        <v>0.1166</v>
      </c>
      <c r="P152" s="30">
        <v>-6.6829999999999995E-5</v>
      </c>
      <c r="Q152" s="30">
        <v>1.302E-8</v>
      </c>
      <c r="R152" s="31">
        <v>500.97</v>
      </c>
      <c r="S152" s="31">
        <v>285.5</v>
      </c>
      <c r="T152" s="22">
        <v>24.43</v>
      </c>
      <c r="U152" s="22">
        <v>0</v>
      </c>
      <c r="V152" s="29">
        <v>16.214300000000001</v>
      </c>
      <c r="W152" s="31">
        <v>3409.4</v>
      </c>
      <c r="X152" s="31">
        <v>-62.65</v>
      </c>
      <c r="Y152" s="22">
        <v>460</v>
      </c>
      <c r="Z152" s="22">
        <v>300</v>
      </c>
      <c r="AA152" s="27">
        <v>0</v>
      </c>
      <c r="AB152" s="31">
        <v>0</v>
      </c>
      <c r="AC152" s="27">
        <v>0</v>
      </c>
      <c r="AD152" s="27">
        <v>0</v>
      </c>
      <c r="AE152" s="22">
        <v>8950</v>
      </c>
    </row>
    <row r="153" spans="1:31" ht="15" x14ac:dyDescent="0.2">
      <c r="A153" s="22">
        <v>140</v>
      </c>
      <c r="B153" s="21" t="s">
        <v>219</v>
      </c>
      <c r="C153" s="27">
        <v>84.162000000000006</v>
      </c>
      <c r="D153" s="28">
        <v>139</v>
      </c>
      <c r="E153" s="28">
        <v>329.6</v>
      </c>
      <c r="F153" s="28">
        <v>490</v>
      </c>
      <c r="G153" s="28">
        <v>30</v>
      </c>
      <c r="H153" s="28">
        <v>360</v>
      </c>
      <c r="I153" s="27">
        <v>0.27</v>
      </c>
      <c r="J153" s="27">
        <v>0.28999999999999998</v>
      </c>
      <c r="K153" s="27">
        <v>0.66900000000000004</v>
      </c>
      <c r="L153" s="28">
        <v>293</v>
      </c>
      <c r="M153" s="28">
        <v>0</v>
      </c>
      <c r="N153" s="29">
        <v>-0.4</v>
      </c>
      <c r="O153" s="30">
        <v>0.12839999999999999</v>
      </c>
      <c r="P153" s="30">
        <v>-7.271E-5</v>
      </c>
      <c r="Q153" s="30">
        <v>1.613E-8</v>
      </c>
      <c r="R153" s="31">
        <v>0</v>
      </c>
      <c r="S153" s="31">
        <v>0</v>
      </c>
      <c r="T153" s="22">
        <v>-12.03</v>
      </c>
      <c r="U153" s="22">
        <v>19.63</v>
      </c>
      <c r="V153" s="29">
        <v>15.752700000000001</v>
      </c>
      <c r="W153" s="31">
        <v>2580.52</v>
      </c>
      <c r="X153" s="31">
        <v>-46.56</v>
      </c>
      <c r="Y153" s="22">
        <v>352</v>
      </c>
      <c r="Z153" s="22">
        <v>218</v>
      </c>
      <c r="AA153" s="27">
        <v>0</v>
      </c>
      <c r="AB153" s="31">
        <v>0</v>
      </c>
      <c r="AC153" s="27">
        <v>0</v>
      </c>
      <c r="AD153" s="27">
        <v>0</v>
      </c>
      <c r="AE153" s="22">
        <v>6590</v>
      </c>
    </row>
    <row r="154" spans="1:31" ht="15" x14ac:dyDescent="0.2">
      <c r="A154" s="22">
        <v>141</v>
      </c>
      <c r="B154" s="21" t="s">
        <v>220</v>
      </c>
      <c r="C154" s="27">
        <v>114.232</v>
      </c>
      <c r="D154" s="28">
        <v>152.19999999999999</v>
      </c>
      <c r="E154" s="28">
        <v>390.9</v>
      </c>
      <c r="F154" s="28">
        <v>561.70000000000005</v>
      </c>
      <c r="G154" s="28">
        <v>25.1</v>
      </c>
      <c r="H154" s="28">
        <v>476</v>
      </c>
      <c r="I154" s="27">
        <v>0.25900000000000001</v>
      </c>
      <c r="J154" s="27">
        <v>0.36899999999999999</v>
      </c>
      <c r="K154" s="27">
        <v>0.70499999999999996</v>
      </c>
      <c r="L154" s="28">
        <v>293</v>
      </c>
      <c r="M154" s="28">
        <v>0</v>
      </c>
      <c r="N154" s="29">
        <v>-2.2010000000000001</v>
      </c>
      <c r="O154" s="30">
        <v>0.18770000000000001</v>
      </c>
      <c r="P154" s="30">
        <v>-1.0509999999999999E-4</v>
      </c>
      <c r="Q154" s="30">
        <v>2.316E-8</v>
      </c>
      <c r="R154" s="31">
        <v>0</v>
      </c>
      <c r="S154" s="31">
        <v>0</v>
      </c>
      <c r="T154" s="22">
        <v>-50.619</v>
      </c>
      <c r="U154" s="22">
        <v>4</v>
      </c>
      <c r="V154" s="29">
        <v>15.8893</v>
      </c>
      <c r="W154" s="31">
        <v>3057.05</v>
      </c>
      <c r="X154" s="31">
        <v>-60.59</v>
      </c>
      <c r="Y154" s="22">
        <v>417</v>
      </c>
      <c r="Z154" s="22">
        <v>285</v>
      </c>
      <c r="AA154" s="27">
        <v>64.394000000000005</v>
      </c>
      <c r="AB154" s="31">
        <v>-6799.54</v>
      </c>
      <c r="AC154" s="27">
        <v>-6.7690000000000001</v>
      </c>
      <c r="AD154" s="27">
        <v>6.98</v>
      </c>
      <c r="AE154" s="22">
        <v>8100</v>
      </c>
    </row>
    <row r="155" spans="1:31" ht="15" x14ac:dyDescent="0.2">
      <c r="A155" s="22">
        <v>142</v>
      </c>
      <c r="B155" s="21" t="s">
        <v>221</v>
      </c>
      <c r="C155" s="27">
        <v>84.162000000000006</v>
      </c>
      <c r="D155" s="28">
        <v>132</v>
      </c>
      <c r="E155" s="28">
        <v>331.7</v>
      </c>
      <c r="F155" s="28">
        <v>493</v>
      </c>
      <c r="G155" s="28">
        <v>30</v>
      </c>
      <c r="H155" s="28">
        <v>360</v>
      </c>
      <c r="I155" s="27">
        <v>0.27</v>
      </c>
      <c r="J155" s="27">
        <v>0.28999999999999998</v>
      </c>
      <c r="K155" s="27">
        <v>0.66900000000000004</v>
      </c>
      <c r="L155" s="28">
        <v>293</v>
      </c>
      <c r="M155" s="28">
        <v>0</v>
      </c>
      <c r="N155" s="29">
        <v>3.016</v>
      </c>
      <c r="O155" s="30">
        <v>0.1231</v>
      </c>
      <c r="P155" s="30">
        <v>-7.182E-5</v>
      </c>
      <c r="Q155" s="30">
        <v>1.7500000000000001E-8</v>
      </c>
      <c r="R155" s="31">
        <v>0</v>
      </c>
      <c r="S155" s="31">
        <v>0</v>
      </c>
      <c r="T155" s="22">
        <v>-12.99</v>
      </c>
      <c r="U155" s="22">
        <v>19.03</v>
      </c>
      <c r="V155" s="29">
        <v>15.842499999999999</v>
      </c>
      <c r="W155" s="31">
        <v>2631.57</v>
      </c>
      <c r="X155" s="31">
        <v>-46</v>
      </c>
      <c r="Y155" s="22">
        <v>354</v>
      </c>
      <c r="Z155" s="22">
        <v>240</v>
      </c>
      <c r="AA155" s="27">
        <v>0</v>
      </c>
      <c r="AB155" s="31">
        <v>0</v>
      </c>
      <c r="AC155" s="27">
        <v>0</v>
      </c>
      <c r="AD155" s="27">
        <v>0</v>
      </c>
      <c r="AE155" s="22">
        <v>6680</v>
      </c>
    </row>
    <row r="156" spans="1:31" ht="15" x14ac:dyDescent="0.2">
      <c r="A156" s="22">
        <v>143</v>
      </c>
      <c r="B156" s="21" t="s">
        <v>222</v>
      </c>
      <c r="C156" s="27">
        <v>44.054000000000002</v>
      </c>
      <c r="D156" s="28">
        <v>150.19999999999999</v>
      </c>
      <c r="E156" s="28">
        <v>293.60000000000002</v>
      </c>
      <c r="F156" s="28">
        <v>461</v>
      </c>
      <c r="G156" s="28">
        <v>55</v>
      </c>
      <c r="H156" s="28">
        <v>154</v>
      </c>
      <c r="I156" s="27">
        <v>0.22</v>
      </c>
      <c r="J156" s="27">
        <v>0.30299999999999999</v>
      </c>
      <c r="K156" s="27">
        <v>0.77800000000000002</v>
      </c>
      <c r="L156" s="28">
        <v>293</v>
      </c>
      <c r="M156" s="28">
        <v>2.5</v>
      </c>
      <c r="N156" s="29">
        <v>1.843</v>
      </c>
      <c r="O156" s="30">
        <v>4.3529999999999999E-2</v>
      </c>
      <c r="P156" s="30">
        <v>-2.404E-5</v>
      </c>
      <c r="Q156" s="30">
        <v>5.6850000000000001E-9</v>
      </c>
      <c r="R156" s="31">
        <v>368.7</v>
      </c>
      <c r="S156" s="31">
        <v>192.82</v>
      </c>
      <c r="T156" s="22">
        <v>-39.76</v>
      </c>
      <c r="U156" s="22">
        <v>-31.86</v>
      </c>
      <c r="V156" s="29">
        <v>16.248100000000001</v>
      </c>
      <c r="W156" s="31">
        <v>2465.15</v>
      </c>
      <c r="X156" s="31">
        <v>-37.15</v>
      </c>
      <c r="Y156" s="22">
        <v>320</v>
      </c>
      <c r="Z156" s="22">
        <v>210</v>
      </c>
      <c r="AA156" s="27">
        <v>0</v>
      </c>
      <c r="AB156" s="31">
        <v>0</v>
      </c>
      <c r="AC156" s="27">
        <v>0</v>
      </c>
      <c r="AD156" s="27">
        <v>0</v>
      </c>
      <c r="AE156" s="22">
        <v>6150</v>
      </c>
    </row>
    <row r="157" spans="1:31" ht="15" x14ac:dyDescent="0.2">
      <c r="A157" s="22">
        <v>144</v>
      </c>
      <c r="B157" s="21" t="s">
        <v>223</v>
      </c>
      <c r="C157" s="27">
        <v>60.052</v>
      </c>
      <c r="D157" s="28">
        <v>289.8</v>
      </c>
      <c r="E157" s="28">
        <v>391.1</v>
      </c>
      <c r="F157" s="28">
        <v>594.4</v>
      </c>
      <c r="G157" s="28">
        <v>57.1</v>
      </c>
      <c r="H157" s="28">
        <v>171</v>
      </c>
      <c r="I157" s="27">
        <v>0.2</v>
      </c>
      <c r="J157" s="27">
        <v>0.45400000000000001</v>
      </c>
      <c r="K157" s="27">
        <v>1.0489999999999999</v>
      </c>
      <c r="L157" s="28">
        <v>293</v>
      </c>
      <c r="M157" s="28">
        <v>1.3</v>
      </c>
      <c r="N157" s="29">
        <v>1.1559999999999999</v>
      </c>
      <c r="O157" s="30">
        <v>6.087E-2</v>
      </c>
      <c r="P157" s="30">
        <v>-4.1869999999999997E-5</v>
      </c>
      <c r="Q157" s="30">
        <v>1.1819999999999999E-8</v>
      </c>
      <c r="R157" s="31">
        <v>600.94000000000005</v>
      </c>
      <c r="S157" s="31">
        <v>306.20999999999998</v>
      </c>
      <c r="T157" s="22">
        <v>-103.93</v>
      </c>
      <c r="U157" s="22">
        <v>-90.03</v>
      </c>
      <c r="V157" s="29">
        <v>16.808</v>
      </c>
      <c r="W157" s="31">
        <v>3405.57</v>
      </c>
      <c r="X157" s="31">
        <v>-56.34</v>
      </c>
      <c r="Y157" s="22">
        <v>430</v>
      </c>
      <c r="Z157" s="22">
        <v>290</v>
      </c>
      <c r="AA157" s="27">
        <v>57.834000000000003</v>
      </c>
      <c r="AB157" s="31">
        <v>-6841.98</v>
      </c>
      <c r="AC157" s="27">
        <v>-5.6470000000000002</v>
      </c>
      <c r="AD157" s="27">
        <v>3.44</v>
      </c>
      <c r="AE157" s="22">
        <v>5660</v>
      </c>
    </row>
    <row r="158" spans="1:31" ht="15" x14ac:dyDescent="0.2">
      <c r="A158" s="22">
        <v>145</v>
      </c>
      <c r="B158" s="21" t="s">
        <v>224</v>
      </c>
      <c r="C158" s="27">
        <v>102.089</v>
      </c>
      <c r="D158" s="28">
        <v>199</v>
      </c>
      <c r="E158" s="28">
        <v>412</v>
      </c>
      <c r="F158" s="28">
        <v>569</v>
      </c>
      <c r="G158" s="28">
        <v>46.2</v>
      </c>
      <c r="H158" s="28">
        <v>290</v>
      </c>
      <c r="I158" s="27">
        <v>0.28699999999999998</v>
      </c>
      <c r="J158" s="27">
        <v>0</v>
      </c>
      <c r="K158" s="27">
        <v>1.087</v>
      </c>
      <c r="L158" s="28">
        <v>293</v>
      </c>
      <c r="M158" s="28">
        <v>3</v>
      </c>
      <c r="N158" s="29">
        <v>-5.524</v>
      </c>
      <c r="O158" s="30">
        <v>0.1215</v>
      </c>
      <c r="P158" s="30">
        <v>-8.551E-5</v>
      </c>
      <c r="Q158" s="30">
        <v>2.3490000000000001E-8</v>
      </c>
      <c r="R158" s="31">
        <v>502.33</v>
      </c>
      <c r="S158" s="31">
        <v>286.04000000000002</v>
      </c>
      <c r="T158" s="22">
        <v>-137.6</v>
      </c>
      <c r="U158" s="22">
        <v>-113.93</v>
      </c>
      <c r="V158" s="29">
        <v>16.398199999999999</v>
      </c>
      <c r="W158" s="31">
        <v>3287.56</v>
      </c>
      <c r="X158" s="31">
        <v>-75.11</v>
      </c>
      <c r="Y158" s="22">
        <v>437</v>
      </c>
      <c r="Z158" s="22">
        <v>308</v>
      </c>
      <c r="AA158" s="27">
        <v>0</v>
      </c>
      <c r="AB158" s="31">
        <v>0</v>
      </c>
      <c r="AC158" s="27">
        <v>0</v>
      </c>
      <c r="AD158" s="27">
        <v>0</v>
      </c>
      <c r="AE158" s="22">
        <v>9850</v>
      </c>
    </row>
    <row r="159" spans="1:31" ht="15" x14ac:dyDescent="0.2">
      <c r="A159" s="22">
        <v>146</v>
      </c>
      <c r="B159" s="21" t="s">
        <v>225</v>
      </c>
      <c r="C159" s="27">
        <v>58.08</v>
      </c>
      <c r="D159" s="28">
        <v>178.2</v>
      </c>
      <c r="E159" s="28">
        <v>329.4</v>
      </c>
      <c r="F159" s="28">
        <v>508.1</v>
      </c>
      <c r="G159" s="28">
        <v>46.4</v>
      </c>
      <c r="H159" s="28">
        <v>209</v>
      </c>
      <c r="I159" s="27">
        <v>0.23200000000000001</v>
      </c>
      <c r="J159" s="27">
        <v>0.309</v>
      </c>
      <c r="K159" s="27">
        <v>0.79</v>
      </c>
      <c r="L159" s="28">
        <v>293</v>
      </c>
      <c r="M159" s="28">
        <v>2.9</v>
      </c>
      <c r="N159" s="29">
        <v>1.5049999999999999</v>
      </c>
      <c r="O159" s="30">
        <v>6.2239999999999997E-2</v>
      </c>
      <c r="P159" s="30">
        <v>-2.9920000000000002E-5</v>
      </c>
      <c r="Q159" s="30">
        <v>4.8669999999999998E-9</v>
      </c>
      <c r="R159" s="31">
        <v>367.25</v>
      </c>
      <c r="S159" s="31">
        <v>209.68</v>
      </c>
      <c r="T159" s="22">
        <v>-52</v>
      </c>
      <c r="U159" s="22">
        <v>-36.58</v>
      </c>
      <c r="V159" s="29">
        <v>16.651299999999999</v>
      </c>
      <c r="W159" s="31">
        <v>2940.46</v>
      </c>
      <c r="X159" s="31">
        <v>-35.93</v>
      </c>
      <c r="Y159" s="22">
        <v>350</v>
      </c>
      <c r="Z159" s="22">
        <v>241</v>
      </c>
      <c r="AA159" s="27">
        <v>0</v>
      </c>
      <c r="AB159" s="31">
        <v>0</v>
      </c>
      <c r="AC159" s="27">
        <v>0</v>
      </c>
      <c r="AD159" s="27">
        <v>0</v>
      </c>
      <c r="AE159" s="22">
        <v>6960</v>
      </c>
    </row>
    <row r="160" spans="1:31" ht="15" x14ac:dyDescent="0.2">
      <c r="A160" s="22">
        <v>147</v>
      </c>
      <c r="B160" s="21" t="s">
        <v>226</v>
      </c>
      <c r="C160" s="27">
        <v>41.052999999999997</v>
      </c>
      <c r="D160" s="28">
        <v>229.3</v>
      </c>
      <c r="E160" s="28">
        <v>354.8</v>
      </c>
      <c r="F160" s="28">
        <v>548</v>
      </c>
      <c r="G160" s="28">
        <v>47.7</v>
      </c>
      <c r="H160" s="28">
        <v>173</v>
      </c>
      <c r="I160" s="27">
        <v>0.184</v>
      </c>
      <c r="J160" s="27">
        <v>0.32100000000000001</v>
      </c>
      <c r="K160" s="27">
        <v>0.78200000000000003</v>
      </c>
      <c r="L160" s="28">
        <v>293</v>
      </c>
      <c r="M160" s="28">
        <v>3.5</v>
      </c>
      <c r="N160" s="29">
        <v>4.8920000000000003</v>
      </c>
      <c r="O160" s="30">
        <v>2.8570000000000002E-2</v>
      </c>
      <c r="P160" s="30">
        <v>-1.0730000000000001E-5</v>
      </c>
      <c r="Q160" s="30">
        <v>7.6500000000000005E-10</v>
      </c>
      <c r="R160" s="31">
        <v>334.91</v>
      </c>
      <c r="S160" s="31">
        <v>210.05</v>
      </c>
      <c r="T160" s="22">
        <v>21</v>
      </c>
      <c r="U160" s="22">
        <v>25.24</v>
      </c>
      <c r="V160" s="29">
        <v>16.287400000000002</v>
      </c>
      <c r="W160" s="31">
        <v>2945.47</v>
      </c>
      <c r="X160" s="31">
        <v>-49.15</v>
      </c>
      <c r="Y160" s="22">
        <v>390</v>
      </c>
      <c r="Z160" s="22">
        <v>260</v>
      </c>
      <c r="AA160" s="27">
        <v>47.393999999999998</v>
      </c>
      <c r="AB160" s="31">
        <v>-5392.43</v>
      </c>
      <c r="AC160" s="27">
        <v>-4.3570000000000002</v>
      </c>
      <c r="AD160" s="27">
        <v>3.49</v>
      </c>
      <c r="AE160" s="22">
        <v>7500</v>
      </c>
    </row>
    <row r="161" spans="1:33" ht="15" x14ac:dyDescent="0.2">
      <c r="A161" s="22">
        <v>148</v>
      </c>
      <c r="B161" s="21" t="s">
        <v>227</v>
      </c>
      <c r="C161" s="27">
        <v>78.498000000000005</v>
      </c>
      <c r="D161" s="28">
        <v>160.19999999999999</v>
      </c>
      <c r="E161" s="28">
        <v>323.89999999999998</v>
      </c>
      <c r="F161" s="28">
        <v>508</v>
      </c>
      <c r="G161" s="28">
        <v>58</v>
      </c>
      <c r="H161" s="28">
        <v>204</v>
      </c>
      <c r="I161" s="27">
        <v>0.28000000000000003</v>
      </c>
      <c r="J161" s="27">
        <v>0.34399999999999997</v>
      </c>
      <c r="K161" s="27">
        <v>1.1040000000000001</v>
      </c>
      <c r="L161" s="28">
        <v>293</v>
      </c>
      <c r="M161" s="28">
        <v>2.4</v>
      </c>
      <c r="N161" s="29">
        <v>5.976</v>
      </c>
      <c r="O161" s="30">
        <v>4.086E-2</v>
      </c>
      <c r="P161" s="30">
        <v>-2.3540000000000002E-5</v>
      </c>
      <c r="Q161" s="30">
        <v>5.3000000000000003E-9</v>
      </c>
      <c r="R161" s="31">
        <v>0</v>
      </c>
      <c r="S161" s="31">
        <v>0</v>
      </c>
      <c r="T161" s="22">
        <v>-58.3</v>
      </c>
      <c r="U161" s="22">
        <v>-49.29</v>
      </c>
      <c r="V161" s="29">
        <v>15.7514</v>
      </c>
      <c r="W161" s="31">
        <v>2447.33</v>
      </c>
      <c r="X161" s="31">
        <v>-55.33</v>
      </c>
      <c r="Y161" s="22">
        <v>355</v>
      </c>
      <c r="Z161" s="22">
        <v>237</v>
      </c>
      <c r="AA161" s="27">
        <v>0</v>
      </c>
      <c r="AB161" s="31">
        <v>0</v>
      </c>
      <c r="AC161" s="27">
        <v>0</v>
      </c>
      <c r="AD161" s="27">
        <v>0</v>
      </c>
      <c r="AE161" s="22">
        <v>6850</v>
      </c>
    </row>
    <row r="162" spans="1:33" ht="15" x14ac:dyDescent="0.2">
      <c r="A162" s="22">
        <v>149</v>
      </c>
      <c r="B162" s="21" t="s">
        <v>228</v>
      </c>
      <c r="C162" s="27">
        <v>26.038</v>
      </c>
      <c r="D162" s="28">
        <v>192.4</v>
      </c>
      <c r="E162" s="28">
        <v>189.2</v>
      </c>
      <c r="F162" s="28">
        <v>308.3</v>
      </c>
      <c r="G162" s="28">
        <v>60.6</v>
      </c>
      <c r="H162" s="28">
        <v>113</v>
      </c>
      <c r="I162" s="27">
        <v>0.27100000000000002</v>
      </c>
      <c r="J162" s="27">
        <v>0.184</v>
      </c>
      <c r="K162" s="27">
        <v>0.61499999999999999</v>
      </c>
      <c r="L162" s="28">
        <v>189</v>
      </c>
      <c r="M162" s="28">
        <v>0</v>
      </c>
      <c r="N162" s="29">
        <v>6.4059999999999997</v>
      </c>
      <c r="O162" s="30">
        <v>1.8100000000000002E-2</v>
      </c>
      <c r="P162" s="30">
        <v>-1.1960000000000001E-5</v>
      </c>
      <c r="Q162" s="30">
        <v>3.3729999999999998E-9</v>
      </c>
      <c r="R162" s="31">
        <v>0</v>
      </c>
      <c r="S162" s="31">
        <v>0</v>
      </c>
      <c r="T162" s="22">
        <v>54.19</v>
      </c>
      <c r="U162" s="22">
        <v>50</v>
      </c>
      <c r="V162" s="29">
        <v>16.348099999999999</v>
      </c>
      <c r="W162" s="31">
        <v>1637.184</v>
      </c>
      <c r="X162" s="31">
        <v>-19.77</v>
      </c>
      <c r="Y162" s="22">
        <v>202</v>
      </c>
      <c r="Z162" s="22">
        <v>194</v>
      </c>
      <c r="AA162" s="27">
        <v>46.122</v>
      </c>
      <c r="AB162" s="31">
        <v>-2891.04</v>
      </c>
      <c r="AC162" s="27">
        <v>-4.1619999999999999</v>
      </c>
      <c r="AD162" s="27">
        <v>0.86299999999999999</v>
      </c>
      <c r="AE162" s="22">
        <v>4050</v>
      </c>
    </row>
    <row r="163" spans="1:33" ht="15" x14ac:dyDescent="0.2">
      <c r="A163" s="22">
        <v>150</v>
      </c>
      <c r="B163" s="21" t="s">
        <v>229</v>
      </c>
      <c r="C163" s="27">
        <v>56.064</v>
      </c>
      <c r="D163" s="28">
        <v>186</v>
      </c>
      <c r="E163" s="28">
        <v>326</v>
      </c>
      <c r="F163" s="28">
        <v>506</v>
      </c>
      <c r="G163" s="28">
        <v>51</v>
      </c>
      <c r="H163" s="28">
        <v>0</v>
      </c>
      <c r="I163" s="27">
        <v>0</v>
      </c>
      <c r="J163" s="27">
        <v>0.33</v>
      </c>
      <c r="K163" s="27">
        <v>0.83899999999999997</v>
      </c>
      <c r="L163" s="28">
        <v>293</v>
      </c>
      <c r="M163" s="28">
        <v>2.9</v>
      </c>
      <c r="N163" s="29">
        <v>2.859</v>
      </c>
      <c r="O163" s="30">
        <v>5.0290000000000001E-2</v>
      </c>
      <c r="P163" s="30">
        <v>-2.5570000000000001E-5</v>
      </c>
      <c r="Q163" s="30">
        <v>4.552E-9</v>
      </c>
      <c r="R163" s="31">
        <v>388.17</v>
      </c>
      <c r="S163" s="31">
        <v>217.14</v>
      </c>
      <c r="T163" s="22">
        <v>-16.940000000000001</v>
      </c>
      <c r="U163" s="22">
        <v>-15.57</v>
      </c>
      <c r="V163" s="29">
        <v>15.9057</v>
      </c>
      <c r="W163" s="31">
        <v>2606.5300000000002</v>
      </c>
      <c r="X163" s="31">
        <v>-45.15</v>
      </c>
      <c r="Y163" s="22">
        <v>360</v>
      </c>
      <c r="Z163" s="22">
        <v>235</v>
      </c>
      <c r="AA163" s="27">
        <v>0</v>
      </c>
      <c r="AB163" s="31">
        <v>0</v>
      </c>
      <c r="AC163" s="27">
        <v>0</v>
      </c>
      <c r="AD163" s="27">
        <v>0</v>
      </c>
      <c r="AE163" s="22">
        <v>6770</v>
      </c>
    </row>
    <row r="164" spans="1:33" ht="15" x14ac:dyDescent="0.2">
      <c r="A164" s="22">
        <v>151</v>
      </c>
      <c r="B164" s="21" t="s">
        <v>230</v>
      </c>
      <c r="C164" s="27">
        <v>72.063999999999993</v>
      </c>
      <c r="D164" s="28">
        <v>285</v>
      </c>
      <c r="E164" s="28">
        <v>414</v>
      </c>
      <c r="F164" s="28">
        <v>615</v>
      </c>
      <c r="G164" s="28">
        <v>56</v>
      </c>
      <c r="H164" s="28">
        <v>210</v>
      </c>
      <c r="I164" s="27">
        <v>0.23</v>
      </c>
      <c r="J164" s="27">
        <v>0.56000000000000005</v>
      </c>
      <c r="K164" s="27">
        <v>1.0509999999999999</v>
      </c>
      <c r="L164" s="28">
        <v>293</v>
      </c>
      <c r="M164" s="28">
        <v>0</v>
      </c>
      <c r="N164" s="29">
        <v>0.41599999999999998</v>
      </c>
      <c r="O164" s="30">
        <v>7.621E-2</v>
      </c>
      <c r="P164" s="30">
        <v>-5.6180000000000001E-5</v>
      </c>
      <c r="Q164" s="30">
        <v>1.6660000000000002E-8</v>
      </c>
      <c r="R164" s="31">
        <v>733.02</v>
      </c>
      <c r="S164" s="31">
        <v>307.14999999999998</v>
      </c>
      <c r="T164" s="22">
        <v>-80.36</v>
      </c>
      <c r="U164" s="22">
        <v>-68.37</v>
      </c>
      <c r="V164" s="29">
        <v>16.561699999999998</v>
      </c>
      <c r="W164" s="31">
        <v>3319.18</v>
      </c>
      <c r="X164" s="31">
        <v>-80.150000000000006</v>
      </c>
      <c r="Y164" s="22">
        <v>450</v>
      </c>
      <c r="Z164" s="22">
        <v>315</v>
      </c>
      <c r="AA164" s="27">
        <v>0</v>
      </c>
      <c r="AB164" s="31">
        <v>0</v>
      </c>
      <c r="AC164" s="27">
        <v>0</v>
      </c>
      <c r="AD164" s="27">
        <v>0</v>
      </c>
      <c r="AE164" s="22">
        <v>11000</v>
      </c>
    </row>
    <row r="165" spans="1:33" ht="15" x14ac:dyDescent="0.2">
      <c r="A165" s="22">
        <v>152</v>
      </c>
      <c r="B165" s="21" t="s">
        <v>231</v>
      </c>
      <c r="C165" s="27">
        <v>53.064</v>
      </c>
      <c r="D165" s="28">
        <v>189.5</v>
      </c>
      <c r="E165" s="28">
        <v>350.5</v>
      </c>
      <c r="F165" s="28">
        <v>536</v>
      </c>
      <c r="G165" s="28">
        <v>45</v>
      </c>
      <c r="H165" s="28">
        <v>210</v>
      </c>
      <c r="I165" s="27">
        <v>0.21</v>
      </c>
      <c r="J165" s="27">
        <v>0.35</v>
      </c>
      <c r="K165" s="27">
        <v>0.80600000000000005</v>
      </c>
      <c r="L165" s="28">
        <v>293</v>
      </c>
      <c r="M165" s="28">
        <v>3.5</v>
      </c>
      <c r="N165" s="29">
        <v>2.5539999999999998</v>
      </c>
      <c r="O165" s="30">
        <v>5.2729999999999999E-2</v>
      </c>
      <c r="P165" s="30">
        <v>-3.7389999999999999E-5</v>
      </c>
      <c r="Q165" s="30">
        <v>1.0989999999999999E-8</v>
      </c>
      <c r="R165" s="31">
        <v>343.31</v>
      </c>
      <c r="S165" s="31">
        <v>210.42</v>
      </c>
      <c r="T165" s="22">
        <v>44.2</v>
      </c>
      <c r="U165" s="22">
        <v>46.68</v>
      </c>
      <c r="V165" s="29">
        <v>15.9253</v>
      </c>
      <c r="W165" s="31">
        <v>2782.21</v>
      </c>
      <c r="X165" s="31">
        <v>-51.15</v>
      </c>
      <c r="Y165" s="22">
        <v>385</v>
      </c>
      <c r="Z165" s="22">
        <v>255</v>
      </c>
      <c r="AA165" s="27">
        <v>0</v>
      </c>
      <c r="AB165" s="31">
        <v>0</v>
      </c>
      <c r="AC165" s="27">
        <v>0</v>
      </c>
      <c r="AD165" s="27">
        <v>0</v>
      </c>
      <c r="AE165" s="22">
        <v>7800</v>
      </c>
    </row>
    <row r="166" spans="1:33" ht="15" x14ac:dyDescent="0.2">
      <c r="A166" s="22">
        <v>153</v>
      </c>
      <c r="B166" s="21" t="s">
        <v>232</v>
      </c>
      <c r="C166" s="27">
        <v>58.08</v>
      </c>
      <c r="D166" s="28">
        <v>144</v>
      </c>
      <c r="E166" s="28">
        <v>370</v>
      </c>
      <c r="F166" s="28">
        <v>545</v>
      </c>
      <c r="G166" s="28">
        <v>56.4</v>
      </c>
      <c r="H166" s="28">
        <v>203</v>
      </c>
      <c r="I166" s="27">
        <v>0.25600000000000001</v>
      </c>
      <c r="J166" s="27">
        <v>0.63</v>
      </c>
      <c r="K166" s="27">
        <v>0.85499999999999998</v>
      </c>
      <c r="L166" s="28">
        <v>288</v>
      </c>
      <c r="M166" s="28">
        <v>0</v>
      </c>
      <c r="N166" s="29">
        <v>-0.26400000000000001</v>
      </c>
      <c r="O166" s="30">
        <v>7.5149999999999995E-2</v>
      </c>
      <c r="P166" s="30">
        <v>-4.8529999999999998E-5</v>
      </c>
      <c r="Q166" s="30">
        <v>1.2709999999999999E-8</v>
      </c>
      <c r="R166" s="31">
        <v>793.52</v>
      </c>
      <c r="S166" s="31">
        <v>307.26</v>
      </c>
      <c r="T166" s="22">
        <v>-31.55</v>
      </c>
      <c r="U166" s="22">
        <v>-17.03</v>
      </c>
      <c r="V166" s="29">
        <v>16.906600000000001</v>
      </c>
      <c r="W166" s="31">
        <v>2928.2</v>
      </c>
      <c r="X166" s="31">
        <v>-85.15</v>
      </c>
      <c r="Y166" s="22">
        <v>400</v>
      </c>
      <c r="Z166" s="22">
        <v>286</v>
      </c>
      <c r="AA166" s="27">
        <v>0</v>
      </c>
      <c r="AB166" s="31">
        <v>0</v>
      </c>
      <c r="AC166" s="27">
        <v>0</v>
      </c>
      <c r="AD166" s="27">
        <v>0</v>
      </c>
      <c r="AE166" s="22">
        <v>9550</v>
      </c>
    </row>
    <row r="167" spans="1:33" ht="15" x14ac:dyDescent="0.2">
      <c r="A167" s="22">
        <v>154</v>
      </c>
      <c r="B167" s="21" t="s">
        <v>233</v>
      </c>
      <c r="C167" s="27">
        <v>76.525999999999996</v>
      </c>
      <c r="D167" s="28">
        <v>138.69999999999999</v>
      </c>
      <c r="E167" s="28">
        <v>318.3</v>
      </c>
      <c r="F167" s="28">
        <v>514</v>
      </c>
      <c r="G167" s="28">
        <v>47</v>
      </c>
      <c r="H167" s="28">
        <v>234</v>
      </c>
      <c r="I167" s="27">
        <v>0.26</v>
      </c>
      <c r="J167" s="27">
        <v>0.13</v>
      </c>
      <c r="K167" s="27">
        <v>0.93700000000000006</v>
      </c>
      <c r="L167" s="28">
        <v>293</v>
      </c>
      <c r="M167" s="28">
        <v>2</v>
      </c>
      <c r="N167" s="29">
        <v>0.60399999999999998</v>
      </c>
      <c r="O167" s="30">
        <v>7.2770000000000001E-2</v>
      </c>
      <c r="P167" s="30">
        <v>-5.4419999999999997E-5</v>
      </c>
      <c r="Q167" s="30">
        <v>1.742E-8</v>
      </c>
      <c r="R167" s="31">
        <v>368.27</v>
      </c>
      <c r="S167" s="31">
        <v>210.61</v>
      </c>
      <c r="T167" s="22">
        <v>-0.15</v>
      </c>
      <c r="U167" s="22">
        <v>10.42</v>
      </c>
      <c r="V167" s="29">
        <v>15.9772</v>
      </c>
      <c r="W167" s="31">
        <v>2531.92</v>
      </c>
      <c r="X167" s="31">
        <v>-47.15</v>
      </c>
      <c r="Y167" s="22">
        <v>350</v>
      </c>
      <c r="Z167" s="22">
        <v>230</v>
      </c>
      <c r="AA167" s="27">
        <v>0</v>
      </c>
      <c r="AB167" s="31">
        <v>0</v>
      </c>
      <c r="AC167" s="27">
        <v>0</v>
      </c>
      <c r="AD167" s="27">
        <v>0</v>
      </c>
      <c r="AE167" s="22">
        <v>6475</v>
      </c>
    </row>
    <row r="168" spans="1:33" ht="15" x14ac:dyDescent="0.2">
      <c r="A168" s="22">
        <v>155</v>
      </c>
      <c r="B168" s="21" t="s">
        <v>234</v>
      </c>
      <c r="C168" s="27">
        <v>67.090999999999994</v>
      </c>
      <c r="D168" s="28">
        <v>186.7</v>
      </c>
      <c r="E168" s="28">
        <v>392</v>
      </c>
      <c r="F168" s="28">
        <v>585</v>
      </c>
      <c r="G168" s="28">
        <v>39</v>
      </c>
      <c r="H168" s="28">
        <v>265</v>
      </c>
      <c r="I168" s="27">
        <v>0.22</v>
      </c>
      <c r="J168" s="27">
        <v>0.39</v>
      </c>
      <c r="K168" s="27">
        <v>0.83499999999999996</v>
      </c>
      <c r="L168" s="28">
        <v>293</v>
      </c>
      <c r="M168" s="28">
        <v>3.4</v>
      </c>
      <c r="N168" s="29">
        <v>5.1829999999999998</v>
      </c>
      <c r="O168" s="30">
        <v>6.1420000000000002E-2</v>
      </c>
      <c r="P168" s="30">
        <v>-2.847E-5</v>
      </c>
      <c r="Q168" s="30">
        <v>2.9360000000000002E-9</v>
      </c>
      <c r="R168" s="31">
        <v>521.29999999999995</v>
      </c>
      <c r="S168" s="31">
        <v>252.03</v>
      </c>
      <c r="T168" s="22">
        <v>0</v>
      </c>
      <c r="U168" s="22">
        <v>0</v>
      </c>
      <c r="V168" s="29">
        <v>16.001899999999999</v>
      </c>
      <c r="W168" s="31">
        <v>3128.75</v>
      </c>
      <c r="X168" s="31">
        <v>-58.15</v>
      </c>
      <c r="Y168" s="22">
        <v>430</v>
      </c>
      <c r="Z168" s="22">
        <v>400</v>
      </c>
      <c r="AA168" s="27">
        <v>0</v>
      </c>
      <c r="AB168" s="31">
        <v>0</v>
      </c>
      <c r="AC168" s="27">
        <v>0</v>
      </c>
      <c r="AD168" s="27">
        <v>0</v>
      </c>
      <c r="AE168" s="22">
        <v>8200</v>
      </c>
    </row>
    <row r="169" spans="1:33" ht="15" x14ac:dyDescent="0.2">
      <c r="A169" s="22">
        <v>156</v>
      </c>
      <c r="B169" s="21" t="s">
        <v>235</v>
      </c>
      <c r="C169" s="27">
        <v>118.179</v>
      </c>
      <c r="D169" s="28">
        <v>0</v>
      </c>
      <c r="E169" s="28">
        <v>438.5</v>
      </c>
      <c r="F169" s="28">
        <v>654</v>
      </c>
      <c r="G169" s="28">
        <v>33.6</v>
      </c>
      <c r="H169" s="28">
        <v>397</v>
      </c>
      <c r="I169" s="27">
        <v>0.25</v>
      </c>
      <c r="J169" s="27">
        <v>0</v>
      </c>
      <c r="K169" s="27">
        <v>0.91100000000000003</v>
      </c>
      <c r="L169" s="28">
        <v>293</v>
      </c>
      <c r="M169" s="28">
        <v>0</v>
      </c>
      <c r="N169" s="29">
        <v>-5.8109999999999999</v>
      </c>
      <c r="O169" s="30">
        <v>0.1656</v>
      </c>
      <c r="P169" s="30">
        <v>-1.082E-4</v>
      </c>
      <c r="Q169" s="30">
        <v>2.8019999999999999E-8</v>
      </c>
      <c r="R169" s="31">
        <v>354.34</v>
      </c>
      <c r="S169" s="31">
        <v>270.8</v>
      </c>
      <c r="T169" s="22">
        <v>0</v>
      </c>
      <c r="U169" s="22">
        <v>0</v>
      </c>
      <c r="V169" s="29">
        <v>16.3308</v>
      </c>
      <c r="W169" s="31">
        <v>3644.3</v>
      </c>
      <c r="X169" s="31">
        <v>-67.150000000000006</v>
      </c>
      <c r="Y169" s="22">
        <v>493</v>
      </c>
      <c r="Z169" s="22">
        <v>348</v>
      </c>
      <c r="AA169" s="27">
        <v>0</v>
      </c>
      <c r="AB169" s="31">
        <v>0</v>
      </c>
      <c r="AC169" s="27">
        <v>0</v>
      </c>
      <c r="AD169" s="27">
        <v>0</v>
      </c>
      <c r="AE169" s="22">
        <v>9150</v>
      </c>
    </row>
    <row r="170" spans="1:33" ht="15" x14ac:dyDescent="0.2">
      <c r="A170" s="22">
        <v>157</v>
      </c>
      <c r="B170" s="21" t="s">
        <v>236</v>
      </c>
      <c r="C170" s="27">
        <v>17.030999999999999</v>
      </c>
      <c r="D170" s="28">
        <v>195.4</v>
      </c>
      <c r="E170" s="28">
        <v>239.7</v>
      </c>
      <c r="F170" s="28">
        <v>405.6</v>
      </c>
      <c r="G170" s="28">
        <v>111.3</v>
      </c>
      <c r="H170" s="28">
        <v>72.5</v>
      </c>
      <c r="I170" s="27">
        <v>0.24199999999999999</v>
      </c>
      <c r="J170" s="27">
        <v>0.25</v>
      </c>
      <c r="K170" s="27">
        <v>0.63900000000000001</v>
      </c>
      <c r="L170" s="28">
        <v>273.2</v>
      </c>
      <c r="M170" s="28">
        <v>1.5</v>
      </c>
      <c r="N170" s="29">
        <v>6.524</v>
      </c>
      <c r="O170" s="30">
        <v>5.692E-3</v>
      </c>
      <c r="P170" s="30">
        <v>4.0779999999999997E-6</v>
      </c>
      <c r="Q170" s="30">
        <v>-2.8299999999999999E-9</v>
      </c>
      <c r="R170" s="31">
        <v>349.04</v>
      </c>
      <c r="S170" s="31">
        <v>169.63</v>
      </c>
      <c r="T170" s="22">
        <v>-10.92</v>
      </c>
      <c r="U170" s="22">
        <v>-3.86</v>
      </c>
      <c r="V170" s="29">
        <v>16.9481</v>
      </c>
      <c r="W170" s="31">
        <v>2132.5</v>
      </c>
      <c r="X170" s="31">
        <v>-32.979999999999997</v>
      </c>
      <c r="Y170" s="22">
        <v>261</v>
      </c>
      <c r="Z170" s="22">
        <v>179</v>
      </c>
      <c r="AA170" s="27">
        <v>51.947000000000003</v>
      </c>
      <c r="AB170" s="31">
        <v>-4104.67</v>
      </c>
      <c r="AC170" s="27">
        <v>-5.1459999999999999</v>
      </c>
      <c r="AD170" s="27">
        <v>0.82</v>
      </c>
      <c r="AE170" s="22">
        <v>5580</v>
      </c>
    </row>
    <row r="171" spans="1:33" ht="15" x14ac:dyDescent="0.2">
      <c r="A171" s="22">
        <v>158</v>
      </c>
      <c r="B171" s="21" t="s">
        <v>237</v>
      </c>
      <c r="C171" s="27">
        <v>93.129000000000005</v>
      </c>
      <c r="D171" s="28">
        <v>267</v>
      </c>
      <c r="E171" s="28">
        <v>457.5</v>
      </c>
      <c r="F171" s="28">
        <v>699</v>
      </c>
      <c r="G171" s="28">
        <v>52.4</v>
      </c>
      <c r="H171" s="28">
        <v>270</v>
      </c>
      <c r="I171" s="27">
        <v>0.247</v>
      </c>
      <c r="J171" s="27">
        <v>0.38200000000000001</v>
      </c>
      <c r="K171" s="27">
        <v>1.022</v>
      </c>
      <c r="L171" s="28">
        <v>293</v>
      </c>
      <c r="M171" s="28">
        <v>1.6</v>
      </c>
      <c r="N171" s="29">
        <v>9.6769999999999996</v>
      </c>
      <c r="O171" s="30">
        <v>0.1525</v>
      </c>
      <c r="P171" s="30">
        <v>-1.226E-4</v>
      </c>
      <c r="Q171" s="30">
        <v>3.9010000000000003E-8</v>
      </c>
      <c r="R171" s="31">
        <v>1074.5999999999999</v>
      </c>
      <c r="S171" s="31">
        <v>337.21</v>
      </c>
      <c r="T171" s="22">
        <v>20.76</v>
      </c>
      <c r="U171" s="22">
        <v>39.840000000000003</v>
      </c>
      <c r="V171" s="29">
        <v>16.674800000000001</v>
      </c>
      <c r="W171" s="31">
        <v>3857.52</v>
      </c>
      <c r="X171" s="31">
        <v>-73.150000000000006</v>
      </c>
      <c r="Y171" s="22">
        <v>500</v>
      </c>
      <c r="Z171" s="22">
        <v>340</v>
      </c>
      <c r="AA171" s="27">
        <v>65.881</v>
      </c>
      <c r="AB171" s="31">
        <v>-8442.3700000000008</v>
      </c>
      <c r="AC171" s="27">
        <v>-6.6619999999999999</v>
      </c>
      <c r="AD171" s="27">
        <v>5.18</v>
      </c>
      <c r="AE171" s="22">
        <v>10000</v>
      </c>
    </row>
    <row r="172" spans="1:33" ht="15" x14ac:dyDescent="0.2">
      <c r="A172" s="22">
        <v>159</v>
      </c>
      <c r="B172" s="21" t="s">
        <v>238</v>
      </c>
      <c r="C172" s="27">
        <v>178.23400000000001</v>
      </c>
      <c r="D172" s="28">
        <v>489.7</v>
      </c>
      <c r="E172" s="28">
        <v>614.4</v>
      </c>
      <c r="F172" s="28">
        <v>883</v>
      </c>
      <c r="G172" s="28">
        <v>0</v>
      </c>
      <c r="H172" s="28">
        <v>0</v>
      </c>
      <c r="I172" s="27">
        <v>0</v>
      </c>
      <c r="J172" s="27">
        <v>0</v>
      </c>
      <c r="K172" s="27">
        <v>0</v>
      </c>
      <c r="L172" s="28">
        <v>0</v>
      </c>
      <c r="M172" s="28">
        <v>0</v>
      </c>
      <c r="N172" s="29">
        <v>-14.087</v>
      </c>
      <c r="O172" s="30">
        <v>2.4020000000000001</v>
      </c>
      <c r="P172" s="30">
        <v>-1</v>
      </c>
      <c r="Q172" s="30">
        <v>-1.575</v>
      </c>
      <c r="R172" s="31">
        <v>-4</v>
      </c>
      <c r="S172" s="31">
        <v>3.835</v>
      </c>
      <c r="T172" s="22">
        <v>-8</v>
      </c>
      <c r="U172" s="22">
        <v>513.28</v>
      </c>
      <c r="V172" s="29">
        <v>405.81</v>
      </c>
      <c r="W172" s="31">
        <v>53.7</v>
      </c>
      <c r="X172" s="31">
        <v>0</v>
      </c>
      <c r="Y172" s="22">
        <v>17.670100000000001</v>
      </c>
      <c r="Z172" s="22">
        <v>6492.44</v>
      </c>
      <c r="AA172" s="27">
        <v>-26.13</v>
      </c>
      <c r="AB172" s="31">
        <v>655</v>
      </c>
      <c r="AC172" s="27">
        <v>490</v>
      </c>
      <c r="AD172" s="27">
        <v>0</v>
      </c>
      <c r="AE172" s="22">
        <v>0</v>
      </c>
      <c r="AG172" s="22">
        <v>0</v>
      </c>
    </row>
    <row r="173" spans="1:33" ht="15" x14ac:dyDescent="0.2">
      <c r="A173" s="22">
        <v>160</v>
      </c>
      <c r="B173" s="21" t="s">
        <v>239</v>
      </c>
      <c r="C173" s="27">
        <v>39.948</v>
      </c>
      <c r="D173" s="28">
        <v>83.8</v>
      </c>
      <c r="E173" s="28">
        <v>87.3</v>
      </c>
      <c r="F173" s="28">
        <v>150.80000000000001</v>
      </c>
      <c r="G173" s="28">
        <v>48.1</v>
      </c>
      <c r="H173" s="28">
        <v>74.900000000000006</v>
      </c>
      <c r="I173" s="27">
        <v>0.29099999999999998</v>
      </c>
      <c r="J173" s="27">
        <v>-4.0000000000000001E-3</v>
      </c>
      <c r="K173" s="27">
        <v>1.373</v>
      </c>
      <c r="L173" s="28">
        <v>90</v>
      </c>
      <c r="M173" s="28">
        <v>0</v>
      </c>
      <c r="N173" s="29">
        <v>4.9690000000000003</v>
      </c>
      <c r="O173" s="30">
        <v>-7.6699999999999994E-6</v>
      </c>
      <c r="P173" s="30">
        <v>1.234E-8</v>
      </c>
      <c r="Q173" s="30">
        <v>0</v>
      </c>
      <c r="R173" s="31">
        <v>107.57</v>
      </c>
      <c r="S173" s="31">
        <v>58.76</v>
      </c>
      <c r="T173" s="22">
        <v>0</v>
      </c>
      <c r="U173" s="22">
        <v>0</v>
      </c>
      <c r="V173" s="29">
        <v>15.233000000000001</v>
      </c>
      <c r="W173" s="31">
        <v>700.51</v>
      </c>
      <c r="X173" s="31">
        <v>-5.84</v>
      </c>
      <c r="Y173" s="22">
        <v>94</v>
      </c>
      <c r="Z173" s="22">
        <v>81</v>
      </c>
      <c r="AA173" s="27">
        <v>31.172999999999998</v>
      </c>
      <c r="AB173" s="31">
        <v>-1039.6400000000001</v>
      </c>
      <c r="AC173" s="27">
        <v>-2.3820000000000001</v>
      </c>
      <c r="AD173" s="27">
        <v>0.26400000000000001</v>
      </c>
      <c r="AE173" s="22">
        <v>1560</v>
      </c>
      <c r="AF173" s="32"/>
    </row>
    <row r="174" spans="1:33" ht="15" x14ac:dyDescent="0.2">
      <c r="A174" s="22">
        <v>161</v>
      </c>
      <c r="B174" s="21" t="s">
        <v>240</v>
      </c>
      <c r="C174" s="27">
        <v>106.124</v>
      </c>
      <c r="D174" s="28">
        <v>216</v>
      </c>
      <c r="E174" s="28">
        <v>452</v>
      </c>
      <c r="F174" s="28">
        <v>695</v>
      </c>
      <c r="G174" s="28">
        <v>46</v>
      </c>
      <c r="H174" s="28">
        <v>0</v>
      </c>
      <c r="I174" s="27">
        <v>0</v>
      </c>
      <c r="J174" s="27">
        <v>0.32</v>
      </c>
      <c r="K174" s="27">
        <v>1.0449999999999999</v>
      </c>
      <c r="L174" s="28">
        <v>293</v>
      </c>
      <c r="M174" s="28">
        <v>2.8</v>
      </c>
      <c r="N174" s="29">
        <v>-2.9</v>
      </c>
      <c r="O174" s="30">
        <v>0.11849999999999999</v>
      </c>
      <c r="P174" s="30">
        <v>-6.7940000000000003E-5</v>
      </c>
      <c r="Q174" s="30">
        <v>1.234E-8</v>
      </c>
      <c r="R174" s="31">
        <v>686.84</v>
      </c>
      <c r="S174" s="31">
        <v>314.66000000000003</v>
      </c>
      <c r="T174" s="22">
        <v>-8.7899999999999991</v>
      </c>
      <c r="U174" s="22">
        <v>5.35</v>
      </c>
      <c r="V174" s="29">
        <v>16.350100000000001</v>
      </c>
      <c r="W174" s="31">
        <v>3748.62</v>
      </c>
      <c r="X174" s="31">
        <v>-66.12</v>
      </c>
      <c r="Y174" s="22">
        <v>460</v>
      </c>
      <c r="Z174" s="22">
        <v>300</v>
      </c>
      <c r="AA174" s="27">
        <v>0</v>
      </c>
      <c r="AB174" s="31">
        <v>0</v>
      </c>
      <c r="AC174" s="27">
        <v>0</v>
      </c>
      <c r="AD174" s="27">
        <v>0</v>
      </c>
      <c r="AE174" s="22">
        <v>10200</v>
      </c>
    </row>
    <row r="175" spans="1:33" ht="15" x14ac:dyDescent="0.2">
      <c r="A175" s="22">
        <v>162</v>
      </c>
      <c r="B175" s="21" t="s">
        <v>241</v>
      </c>
      <c r="C175" s="27">
        <v>78.114000000000004</v>
      </c>
      <c r="D175" s="28">
        <v>278.7</v>
      </c>
      <c r="E175" s="28">
        <v>353.3</v>
      </c>
      <c r="F175" s="28">
        <v>562.1</v>
      </c>
      <c r="G175" s="28">
        <v>48.3</v>
      </c>
      <c r="H175" s="28">
        <v>259</v>
      </c>
      <c r="I175" s="27">
        <v>0.27100000000000002</v>
      </c>
      <c r="J175" s="27">
        <v>0.21199999999999999</v>
      </c>
      <c r="K175" s="27">
        <v>0.88500000000000001</v>
      </c>
      <c r="L175" s="28">
        <v>289</v>
      </c>
      <c r="M175" s="28">
        <v>0</v>
      </c>
      <c r="N175" s="29">
        <v>8.1010000000000009</v>
      </c>
      <c r="O175" s="30">
        <v>0.1133</v>
      </c>
      <c r="P175" s="30">
        <v>-7.2059999999999998E-5</v>
      </c>
      <c r="Q175" s="30">
        <v>1.7030000000000001E-8</v>
      </c>
      <c r="R175" s="31">
        <v>545.64</v>
      </c>
      <c r="S175" s="31">
        <v>265.33999999999997</v>
      </c>
      <c r="T175" s="22">
        <v>19.82</v>
      </c>
      <c r="U175" s="22">
        <v>30.99</v>
      </c>
      <c r="V175" s="29">
        <v>15.9008</v>
      </c>
      <c r="W175" s="31">
        <v>2788.51</v>
      </c>
      <c r="X175" s="31">
        <v>-52.36</v>
      </c>
      <c r="Y175" s="22">
        <v>377</v>
      </c>
      <c r="Z175" s="22">
        <v>280</v>
      </c>
      <c r="AA175" s="27">
        <v>52.1</v>
      </c>
      <c r="AB175" s="31">
        <v>-5557.61</v>
      </c>
      <c r="AC175" s="27">
        <v>-5.0720000000000001</v>
      </c>
      <c r="AD175" s="27">
        <v>3.61</v>
      </c>
      <c r="AE175" s="22">
        <v>7352</v>
      </c>
    </row>
    <row r="176" spans="1:33" ht="15" x14ac:dyDescent="0.2">
      <c r="A176" s="22">
        <v>163</v>
      </c>
      <c r="B176" s="21" t="s">
        <v>242</v>
      </c>
      <c r="C176" s="27">
        <v>122.124</v>
      </c>
      <c r="D176" s="28">
        <v>395.6</v>
      </c>
      <c r="E176" s="28">
        <v>523</v>
      </c>
      <c r="F176" s="28">
        <v>752</v>
      </c>
      <c r="G176" s="28">
        <v>45</v>
      </c>
      <c r="H176" s="28">
        <v>341</v>
      </c>
      <c r="I176" s="27">
        <v>0.25</v>
      </c>
      <c r="J176" s="27">
        <v>0.62</v>
      </c>
      <c r="K176" s="27">
        <v>1.075</v>
      </c>
      <c r="L176" s="28">
        <v>403</v>
      </c>
      <c r="M176" s="28">
        <v>1.7</v>
      </c>
      <c r="N176" s="29">
        <v>-12.250999999999999</v>
      </c>
      <c r="O176" s="30">
        <v>0.15029999999999999</v>
      </c>
      <c r="P176" s="30">
        <v>-1.0119999999999999E-4</v>
      </c>
      <c r="Q176" s="30">
        <v>2.5370000000000002E-8</v>
      </c>
      <c r="R176" s="31">
        <v>2617.6</v>
      </c>
      <c r="S176" s="31">
        <v>407.88</v>
      </c>
      <c r="T176" s="22">
        <v>-69.36</v>
      </c>
      <c r="U176" s="22">
        <v>-50.29</v>
      </c>
      <c r="V176" s="29">
        <v>17.163399999999999</v>
      </c>
      <c r="W176" s="31">
        <v>4190.7</v>
      </c>
      <c r="X176" s="31">
        <v>-125.2</v>
      </c>
      <c r="Y176" s="22">
        <v>560</v>
      </c>
      <c r="Z176" s="22">
        <v>405</v>
      </c>
      <c r="AA176" s="27">
        <v>0</v>
      </c>
      <c r="AB176" s="31">
        <v>0</v>
      </c>
      <c r="AC176" s="27">
        <v>0</v>
      </c>
      <c r="AD176" s="27">
        <v>0</v>
      </c>
      <c r="AE176" s="22">
        <v>12100</v>
      </c>
    </row>
    <row r="177" spans="1:31" ht="15" x14ac:dyDescent="0.2">
      <c r="A177" s="22">
        <v>164</v>
      </c>
      <c r="B177" s="21" t="s">
        <v>243</v>
      </c>
      <c r="C177" s="27">
        <v>103.124</v>
      </c>
      <c r="D177" s="28">
        <v>260</v>
      </c>
      <c r="E177" s="28">
        <v>464</v>
      </c>
      <c r="F177" s="28">
        <v>699.4</v>
      </c>
      <c r="G177" s="28">
        <v>41.6</v>
      </c>
      <c r="H177" s="28">
        <v>0</v>
      </c>
      <c r="I177" s="27">
        <v>0</v>
      </c>
      <c r="J177" s="27">
        <v>0.36</v>
      </c>
      <c r="K177" s="27">
        <v>1.01</v>
      </c>
      <c r="L177" s="28">
        <v>288</v>
      </c>
      <c r="M177" s="28">
        <v>3.5</v>
      </c>
      <c r="N177" s="29">
        <v>-6.2210000000000001</v>
      </c>
      <c r="O177" s="30">
        <v>0.13689999999999999</v>
      </c>
      <c r="P177" s="30">
        <v>-1.058E-4</v>
      </c>
      <c r="Q177" s="30">
        <v>3.222E-8</v>
      </c>
      <c r="R177" s="31">
        <v>0</v>
      </c>
      <c r="S177" s="31">
        <v>0</v>
      </c>
      <c r="T177" s="22">
        <v>52.3</v>
      </c>
      <c r="U177" s="22">
        <v>62.35</v>
      </c>
      <c r="V177" s="29">
        <v>0</v>
      </c>
      <c r="W177" s="31">
        <v>0</v>
      </c>
      <c r="X177" s="31">
        <v>0</v>
      </c>
      <c r="Y177" s="22">
        <v>0</v>
      </c>
      <c r="Z177" s="22">
        <v>0</v>
      </c>
      <c r="AA177" s="27">
        <v>59.774000000000001</v>
      </c>
      <c r="AB177" s="31">
        <v>-7912.31</v>
      </c>
      <c r="AC177" s="27">
        <v>-5.8810000000000002</v>
      </c>
      <c r="AD177" s="27">
        <v>6.53</v>
      </c>
      <c r="AE177" s="22">
        <v>0</v>
      </c>
    </row>
    <row r="178" spans="1:31" ht="15" x14ac:dyDescent="0.2">
      <c r="A178" s="22">
        <v>165</v>
      </c>
      <c r="B178" s="21" t="s">
        <v>244</v>
      </c>
      <c r="C178" s="27">
        <v>108.14</v>
      </c>
      <c r="D178" s="28">
        <v>257.8</v>
      </c>
      <c r="E178" s="28">
        <v>478.6</v>
      </c>
      <c r="F178" s="28">
        <v>677</v>
      </c>
      <c r="G178" s="28">
        <v>46</v>
      </c>
      <c r="H178" s="28">
        <v>334</v>
      </c>
      <c r="I178" s="27">
        <v>0.28000000000000003</v>
      </c>
      <c r="J178" s="27">
        <v>0.71</v>
      </c>
      <c r="K178" s="27">
        <v>1.0409999999999999</v>
      </c>
      <c r="L178" s="28">
        <v>298</v>
      </c>
      <c r="M178" s="28">
        <v>1.7</v>
      </c>
      <c r="N178" s="29">
        <v>-1.7669999999999999</v>
      </c>
      <c r="O178" s="30">
        <v>0.13089999999999999</v>
      </c>
      <c r="P178" s="30">
        <v>-8.0190000000000003E-5</v>
      </c>
      <c r="Q178" s="30">
        <v>1.8559999999999999E-8</v>
      </c>
      <c r="R178" s="31">
        <v>1088</v>
      </c>
      <c r="S178" s="31">
        <v>367.21</v>
      </c>
      <c r="T178" s="22">
        <v>-22.47</v>
      </c>
      <c r="U178" s="22">
        <v>0</v>
      </c>
      <c r="V178" s="29">
        <v>17.458200000000001</v>
      </c>
      <c r="W178" s="31">
        <v>4384.8100000000004</v>
      </c>
      <c r="X178" s="31">
        <v>-73.150000000000006</v>
      </c>
      <c r="Y178" s="22">
        <v>603</v>
      </c>
      <c r="Z178" s="22">
        <v>385</v>
      </c>
      <c r="AA178" s="27">
        <v>0</v>
      </c>
      <c r="AB178" s="31">
        <v>0</v>
      </c>
      <c r="AC178" s="27">
        <v>0</v>
      </c>
      <c r="AD178" s="27">
        <v>0</v>
      </c>
      <c r="AE178" s="22">
        <v>12070</v>
      </c>
    </row>
    <row r="179" spans="1:31" ht="15" x14ac:dyDescent="0.2">
      <c r="A179" s="22">
        <v>166</v>
      </c>
      <c r="B179" s="21" t="s">
        <v>245</v>
      </c>
      <c r="C179" s="27">
        <v>117.169</v>
      </c>
      <c r="D179" s="28">
        <v>165.9</v>
      </c>
      <c r="E179" s="28">
        <v>285.7</v>
      </c>
      <c r="F179" s="28">
        <v>452</v>
      </c>
      <c r="G179" s="28">
        <v>38.200000000000003</v>
      </c>
      <c r="H179" s="28">
        <v>0</v>
      </c>
      <c r="I179" s="27">
        <v>0</v>
      </c>
      <c r="J179" s="27">
        <v>0.15</v>
      </c>
      <c r="K179" s="27">
        <v>1.35</v>
      </c>
      <c r="L179" s="28">
        <v>284</v>
      </c>
      <c r="M179" s="28">
        <v>0</v>
      </c>
      <c r="N179" s="29">
        <v>0</v>
      </c>
      <c r="O179" s="30">
        <v>0</v>
      </c>
      <c r="P179" s="30">
        <v>0</v>
      </c>
      <c r="Q179" s="30">
        <v>0</v>
      </c>
      <c r="R179" s="31">
        <v>0</v>
      </c>
      <c r="S179" s="31">
        <v>0</v>
      </c>
      <c r="T179" s="22">
        <v>0</v>
      </c>
      <c r="U179" s="22">
        <v>0</v>
      </c>
      <c r="V179" s="29">
        <v>0</v>
      </c>
      <c r="W179" s="31">
        <v>0</v>
      </c>
      <c r="X179" s="31">
        <v>0</v>
      </c>
      <c r="Y179" s="22">
        <v>0</v>
      </c>
      <c r="Z179" s="22">
        <v>0</v>
      </c>
      <c r="AA179" s="27">
        <v>52.722999999999999</v>
      </c>
      <c r="AB179" s="31">
        <v>-4443.16</v>
      </c>
      <c r="AC179" s="27">
        <v>-5.4039999999999999</v>
      </c>
      <c r="AD179" s="27">
        <v>2.97</v>
      </c>
      <c r="AE179" s="22">
        <v>0</v>
      </c>
    </row>
    <row r="180" spans="1:31" ht="15" x14ac:dyDescent="0.2">
      <c r="A180" s="22">
        <v>167</v>
      </c>
      <c r="B180" s="21" t="s">
        <v>246</v>
      </c>
      <c r="C180" s="27">
        <v>67.805000000000007</v>
      </c>
      <c r="D180" s="28">
        <v>146.5</v>
      </c>
      <c r="E180" s="28">
        <v>173.3</v>
      </c>
      <c r="F180" s="28">
        <v>260.8</v>
      </c>
      <c r="G180" s="28">
        <v>49.2</v>
      </c>
      <c r="H180" s="28">
        <v>0</v>
      </c>
      <c r="I180" s="27">
        <v>0</v>
      </c>
      <c r="J180" s="27">
        <v>0.42</v>
      </c>
      <c r="K180" s="27">
        <v>0</v>
      </c>
      <c r="L180" s="28">
        <v>0</v>
      </c>
      <c r="M180" s="28">
        <v>0</v>
      </c>
      <c r="N180" s="29">
        <v>0</v>
      </c>
      <c r="O180" s="30">
        <v>0</v>
      </c>
      <c r="P180" s="30">
        <v>0</v>
      </c>
      <c r="Q180" s="30">
        <v>0</v>
      </c>
      <c r="R180" s="31">
        <v>0</v>
      </c>
      <c r="S180" s="31">
        <v>0</v>
      </c>
      <c r="T180" s="22">
        <v>0</v>
      </c>
      <c r="U180" s="22">
        <v>0</v>
      </c>
      <c r="V180" s="29">
        <v>0</v>
      </c>
      <c r="W180" s="31">
        <v>0</v>
      </c>
      <c r="X180" s="31">
        <v>0</v>
      </c>
      <c r="Y180" s="22">
        <v>0</v>
      </c>
      <c r="Z180" s="22">
        <v>0</v>
      </c>
      <c r="AA180" s="27">
        <v>67.757999999999996</v>
      </c>
      <c r="AB180" s="31">
        <v>-3748.59</v>
      </c>
      <c r="AC180" s="27">
        <v>-2.819</v>
      </c>
      <c r="AD180" s="27">
        <v>1.2</v>
      </c>
      <c r="AE180" s="22">
        <v>6140</v>
      </c>
    </row>
    <row r="181" spans="1:31" ht="15" x14ac:dyDescent="0.2">
      <c r="A181" s="22">
        <v>168</v>
      </c>
      <c r="B181" s="21" t="s">
        <v>247</v>
      </c>
      <c r="C181" s="27">
        <v>159.80799999999999</v>
      </c>
      <c r="D181" s="28">
        <v>266</v>
      </c>
      <c r="E181" s="28">
        <v>331.9</v>
      </c>
      <c r="F181" s="28">
        <v>584</v>
      </c>
      <c r="G181" s="28">
        <v>102</v>
      </c>
      <c r="H181" s="28">
        <v>127</v>
      </c>
      <c r="I181" s="27">
        <v>0.27</v>
      </c>
      <c r="J181" s="27">
        <v>0.13200000000000001</v>
      </c>
      <c r="K181" s="27">
        <v>3.1190000000000002</v>
      </c>
      <c r="L181" s="28">
        <v>293</v>
      </c>
      <c r="M181" s="28">
        <v>0.2</v>
      </c>
      <c r="N181" s="29">
        <v>8.0869999999999997</v>
      </c>
      <c r="O181" s="30">
        <v>2.6879999999999999E-3</v>
      </c>
      <c r="P181" s="30">
        <v>-2.8459999999999999E-6</v>
      </c>
      <c r="Q181" s="30">
        <v>1.0830000000000001E-9</v>
      </c>
      <c r="R181" s="31">
        <v>387.82</v>
      </c>
      <c r="S181" s="31">
        <v>292.79000000000002</v>
      </c>
      <c r="T181" s="22">
        <v>0</v>
      </c>
      <c r="U181" s="22">
        <v>0</v>
      </c>
      <c r="V181" s="29">
        <v>15.844099999999999</v>
      </c>
      <c r="W181" s="31">
        <v>2582.3200000000002</v>
      </c>
      <c r="X181" s="31">
        <v>-51.56</v>
      </c>
      <c r="Y181" s="22">
        <v>354</v>
      </c>
      <c r="Z181" s="22">
        <v>259</v>
      </c>
      <c r="AA181" s="27">
        <v>0</v>
      </c>
      <c r="AB181" s="31">
        <v>0</v>
      </c>
      <c r="AC181" s="27">
        <v>0</v>
      </c>
      <c r="AD181" s="27">
        <v>0</v>
      </c>
      <c r="AE181" s="22">
        <v>7210</v>
      </c>
    </row>
    <row r="182" spans="1:31" ht="15" x14ac:dyDescent="0.2">
      <c r="A182" s="22">
        <v>169</v>
      </c>
      <c r="B182" s="21" t="s">
        <v>248</v>
      </c>
      <c r="C182" s="27">
        <v>157.01</v>
      </c>
      <c r="D182" s="28">
        <v>242.3</v>
      </c>
      <c r="E182" s="28">
        <v>429.3</v>
      </c>
      <c r="F182" s="28">
        <v>670</v>
      </c>
      <c r="G182" s="28">
        <v>44.6</v>
      </c>
      <c r="H182" s="28">
        <v>324</v>
      </c>
      <c r="I182" s="27">
        <v>0.26300000000000001</v>
      </c>
      <c r="J182" s="27">
        <v>0.249</v>
      </c>
      <c r="K182" s="27">
        <v>1.4950000000000001</v>
      </c>
      <c r="L182" s="28">
        <v>293</v>
      </c>
      <c r="M182" s="28">
        <v>1.5</v>
      </c>
      <c r="N182" s="29">
        <v>-6.88</v>
      </c>
      <c r="O182" s="30">
        <v>0.1278</v>
      </c>
      <c r="P182" s="30">
        <v>-9.7460000000000005E-5</v>
      </c>
      <c r="Q182" s="30">
        <v>2.894E-8</v>
      </c>
      <c r="R182" s="31">
        <v>508.18</v>
      </c>
      <c r="S182" s="31">
        <v>302.42</v>
      </c>
      <c r="T182" s="22">
        <v>25.1</v>
      </c>
      <c r="U182" s="22">
        <v>33.11</v>
      </c>
      <c r="V182" s="29">
        <v>15.7972</v>
      </c>
      <c r="W182" s="31">
        <v>3313</v>
      </c>
      <c r="X182" s="31">
        <v>-67.709999999999994</v>
      </c>
      <c r="Y182" s="22">
        <v>450</v>
      </c>
      <c r="Z182" s="22">
        <v>320</v>
      </c>
      <c r="AA182" s="27">
        <v>56.566000000000003</v>
      </c>
      <c r="AB182" s="31">
        <v>-7005.23</v>
      </c>
      <c r="AC182" s="27">
        <v>-5.548</v>
      </c>
      <c r="AD182" s="27">
        <v>5.59</v>
      </c>
      <c r="AE182" s="22">
        <v>0</v>
      </c>
    </row>
    <row r="183" spans="1:31" ht="15" x14ac:dyDescent="0.2">
      <c r="A183" s="22">
        <v>170</v>
      </c>
      <c r="B183" s="21" t="s">
        <v>249</v>
      </c>
      <c r="C183" s="27">
        <v>178.232</v>
      </c>
      <c r="D183" s="28">
        <v>251</v>
      </c>
      <c r="E183" s="28">
        <v>523</v>
      </c>
      <c r="F183" s="28">
        <v>723</v>
      </c>
      <c r="G183" s="28">
        <v>26</v>
      </c>
      <c r="H183" s="28">
        <v>561</v>
      </c>
      <c r="I183" s="27">
        <v>0.25</v>
      </c>
      <c r="J183" s="27">
        <v>0.57999999999999996</v>
      </c>
      <c r="K183" s="27">
        <v>1.006</v>
      </c>
      <c r="L183" s="28">
        <v>293</v>
      </c>
      <c r="M183" s="28">
        <v>0</v>
      </c>
      <c r="N183" s="29">
        <v>-4.1479999999999997</v>
      </c>
      <c r="O183" s="30">
        <v>0.2072</v>
      </c>
      <c r="P183" s="30">
        <v>-1.1010000000000001E-4</v>
      </c>
      <c r="Q183" s="30">
        <v>1.728E-8</v>
      </c>
      <c r="R183" s="31">
        <v>882.36</v>
      </c>
      <c r="S183" s="31">
        <v>350.34</v>
      </c>
      <c r="T183" s="22">
        <v>0</v>
      </c>
      <c r="U183" s="22">
        <v>0</v>
      </c>
      <c r="V183" s="29">
        <v>16.336300000000001</v>
      </c>
      <c r="W183" s="31">
        <v>4158.47</v>
      </c>
      <c r="X183" s="31">
        <v>-94.15</v>
      </c>
      <c r="Y183" s="22">
        <v>570</v>
      </c>
      <c r="Z183" s="22">
        <v>390</v>
      </c>
      <c r="AA183" s="27">
        <v>0</v>
      </c>
      <c r="AB183" s="31">
        <v>0</v>
      </c>
      <c r="AC183" s="27">
        <v>0</v>
      </c>
      <c r="AD183" s="27">
        <v>0</v>
      </c>
      <c r="AE183" s="22">
        <v>11700</v>
      </c>
    </row>
    <row r="184" spans="1:31" ht="15" x14ac:dyDescent="0.2">
      <c r="A184" s="22">
        <v>171</v>
      </c>
      <c r="B184" s="21" t="s">
        <v>250</v>
      </c>
      <c r="C184" s="27">
        <v>130.23099999999999</v>
      </c>
      <c r="D184" s="28">
        <v>175.3</v>
      </c>
      <c r="E184" s="28">
        <v>415.6</v>
      </c>
      <c r="F184" s="28">
        <v>580</v>
      </c>
      <c r="G184" s="28">
        <v>25</v>
      </c>
      <c r="H184" s="28">
        <v>500</v>
      </c>
      <c r="I184" s="27">
        <v>0.26</v>
      </c>
      <c r="J184" s="27">
        <v>0.5</v>
      </c>
      <c r="K184" s="27">
        <v>0.76800000000000002</v>
      </c>
      <c r="L184" s="28">
        <v>293</v>
      </c>
      <c r="M184" s="28">
        <v>1.2</v>
      </c>
      <c r="N184" s="29">
        <v>1.446</v>
      </c>
      <c r="O184" s="30">
        <v>0.18459999999999999</v>
      </c>
      <c r="P184" s="30">
        <v>-9.7579999999999997E-5</v>
      </c>
      <c r="Q184" s="30">
        <v>1.9309999999999999E-8</v>
      </c>
      <c r="R184" s="31">
        <v>473.5</v>
      </c>
      <c r="S184" s="31">
        <v>266.56</v>
      </c>
      <c r="T184" s="22">
        <v>-79.8</v>
      </c>
      <c r="U184" s="22">
        <v>-21.16</v>
      </c>
      <c r="V184" s="29">
        <v>16.0778</v>
      </c>
      <c r="W184" s="31">
        <v>3296.15</v>
      </c>
      <c r="X184" s="31">
        <v>-66.150000000000006</v>
      </c>
      <c r="Y184" s="22">
        <v>455</v>
      </c>
      <c r="Z184" s="22">
        <v>305</v>
      </c>
      <c r="AA184" s="27">
        <v>0</v>
      </c>
      <c r="AB184" s="31">
        <v>0</v>
      </c>
      <c r="AC184" s="27">
        <v>0</v>
      </c>
      <c r="AD184" s="27">
        <v>0</v>
      </c>
      <c r="AE184" s="22">
        <v>8900</v>
      </c>
    </row>
    <row r="185" spans="1:31" ht="15" x14ac:dyDescent="0.2">
      <c r="A185" s="22">
        <v>172</v>
      </c>
      <c r="B185" s="21" t="s">
        <v>251</v>
      </c>
      <c r="C185" s="27">
        <v>69.106999999999999</v>
      </c>
      <c r="D185" s="28">
        <v>161</v>
      </c>
      <c r="E185" s="28">
        <v>391</v>
      </c>
      <c r="F185" s="28">
        <v>582.20000000000005</v>
      </c>
      <c r="G185" s="28">
        <v>37.4</v>
      </c>
      <c r="H185" s="28">
        <v>285</v>
      </c>
      <c r="I185" s="27">
        <v>0.223</v>
      </c>
      <c r="J185" s="27">
        <v>0.371</v>
      </c>
      <c r="K185" s="27">
        <v>0.79200000000000004</v>
      </c>
      <c r="L185" s="28">
        <v>293</v>
      </c>
      <c r="M185" s="28">
        <v>3.8</v>
      </c>
      <c r="N185" s="29">
        <v>3.633</v>
      </c>
      <c r="O185" s="30">
        <v>7.6569999999999999E-2</v>
      </c>
      <c r="P185" s="30">
        <v>-3.9119999999999998E-5</v>
      </c>
      <c r="Q185" s="30">
        <v>7.1230000000000003E-9</v>
      </c>
      <c r="R185" s="31">
        <v>438.04</v>
      </c>
      <c r="S185" s="31">
        <v>256.83999999999997</v>
      </c>
      <c r="T185" s="22">
        <v>8.14</v>
      </c>
      <c r="U185" s="22">
        <v>25.97</v>
      </c>
      <c r="V185" s="29">
        <v>16.209199999999999</v>
      </c>
      <c r="W185" s="31">
        <v>3202.21</v>
      </c>
      <c r="X185" s="31">
        <v>-56.16</v>
      </c>
      <c r="Y185" s="22">
        <v>433</v>
      </c>
      <c r="Z185" s="22">
        <v>307</v>
      </c>
      <c r="AA185" s="27">
        <v>56.604999999999997</v>
      </c>
      <c r="AB185" s="31">
        <v>-6476.68</v>
      </c>
      <c r="AC185" s="27">
        <v>-5.5990000000000002</v>
      </c>
      <c r="AD185" s="27">
        <v>5.03</v>
      </c>
      <c r="AE185" s="22">
        <v>8220</v>
      </c>
    </row>
    <row r="186" spans="1:31" ht="15" x14ac:dyDescent="0.2">
      <c r="A186" s="22">
        <v>173</v>
      </c>
      <c r="B186" s="21" t="s">
        <v>252</v>
      </c>
      <c r="C186" s="27">
        <v>112.21599999999999</v>
      </c>
      <c r="D186" s="28">
        <v>0</v>
      </c>
      <c r="E186" s="28">
        <v>391</v>
      </c>
      <c r="F186" s="28">
        <v>579</v>
      </c>
      <c r="G186" s="28">
        <v>284</v>
      </c>
      <c r="H186" s="28">
        <v>0</v>
      </c>
      <c r="I186" s="27">
        <v>0</v>
      </c>
      <c r="J186" s="27">
        <v>0.27700000000000002</v>
      </c>
      <c r="K186" s="27">
        <v>0</v>
      </c>
      <c r="L186" s="28">
        <v>0</v>
      </c>
      <c r="M186" s="28">
        <v>0</v>
      </c>
      <c r="N186" s="29">
        <v>0</v>
      </c>
      <c r="O186" s="30">
        <v>0</v>
      </c>
      <c r="P186" s="30">
        <v>0</v>
      </c>
      <c r="Q186" s="30">
        <v>0</v>
      </c>
      <c r="R186" s="31">
        <v>0</v>
      </c>
      <c r="S186" s="31">
        <v>0</v>
      </c>
      <c r="T186" s="22">
        <v>0</v>
      </c>
      <c r="U186" s="22">
        <v>0</v>
      </c>
      <c r="V186" s="29">
        <v>15.754300000000001</v>
      </c>
      <c r="W186" s="31">
        <v>3073.95</v>
      </c>
      <c r="X186" s="31">
        <v>54.2</v>
      </c>
      <c r="Y186" s="22">
        <v>418</v>
      </c>
      <c r="Z186" s="22">
        <v>283</v>
      </c>
      <c r="AA186" s="27">
        <v>0</v>
      </c>
      <c r="AB186" s="31">
        <v>0</v>
      </c>
      <c r="AC186" s="27">
        <v>0</v>
      </c>
      <c r="AD186" s="27">
        <v>0</v>
      </c>
      <c r="AE186" s="22">
        <v>7900</v>
      </c>
    </row>
    <row r="187" spans="1:31" ht="15" x14ac:dyDescent="0.2">
      <c r="A187" s="22">
        <v>174</v>
      </c>
      <c r="B187" s="21" t="s">
        <v>253</v>
      </c>
      <c r="C187" s="27">
        <v>112.21599999999999</v>
      </c>
      <c r="D187" s="28">
        <v>0</v>
      </c>
      <c r="E187" s="28">
        <v>382.4</v>
      </c>
      <c r="F187" s="28">
        <v>571</v>
      </c>
      <c r="G187" s="28">
        <v>27.7</v>
      </c>
      <c r="H187" s="28">
        <v>0</v>
      </c>
      <c r="I187" s="27">
        <v>0</v>
      </c>
      <c r="J187" s="27">
        <v>0.246</v>
      </c>
      <c r="K187" s="27">
        <v>0</v>
      </c>
      <c r="L187" s="28">
        <v>0</v>
      </c>
      <c r="M187" s="28">
        <v>0</v>
      </c>
      <c r="N187" s="29">
        <v>0</v>
      </c>
      <c r="O187" s="30">
        <v>0</v>
      </c>
      <c r="P187" s="30">
        <v>0</v>
      </c>
      <c r="Q187" s="30">
        <v>0</v>
      </c>
      <c r="R187" s="31">
        <v>0</v>
      </c>
      <c r="S187" s="31">
        <v>0</v>
      </c>
      <c r="T187" s="22">
        <v>0</v>
      </c>
      <c r="U187" s="22">
        <v>0</v>
      </c>
      <c r="V187" s="29">
        <v>15.775600000000001</v>
      </c>
      <c r="W187" s="31">
        <v>3009.7</v>
      </c>
      <c r="X187" s="31">
        <v>53.23</v>
      </c>
      <c r="Y187" s="22">
        <v>417</v>
      </c>
      <c r="Z187" s="22">
        <v>282</v>
      </c>
      <c r="AA187" s="27">
        <v>0</v>
      </c>
      <c r="AB187" s="31">
        <v>0</v>
      </c>
      <c r="AC187" s="27">
        <v>0</v>
      </c>
      <c r="AD187" s="27">
        <v>0</v>
      </c>
      <c r="AE187" s="22">
        <v>7900</v>
      </c>
    </row>
    <row r="188" spans="1:31" ht="15" x14ac:dyDescent="0.2">
      <c r="A188" s="22">
        <v>175</v>
      </c>
      <c r="B188" s="21" t="s">
        <v>254</v>
      </c>
      <c r="C188" s="27">
        <v>153.26900000000001</v>
      </c>
      <c r="D188" s="28">
        <v>255.3</v>
      </c>
      <c r="E188" s="28">
        <v>516</v>
      </c>
      <c r="F188" s="28">
        <v>622</v>
      </c>
      <c r="G188" s="28">
        <v>32.1</v>
      </c>
      <c r="H188" s="28">
        <v>0</v>
      </c>
      <c r="I188" s="27">
        <v>0</v>
      </c>
      <c r="J188" s="27">
        <v>0</v>
      </c>
      <c r="K188" s="27">
        <v>0.82</v>
      </c>
      <c r="L188" s="28">
        <v>293</v>
      </c>
      <c r="M188" s="28">
        <v>0</v>
      </c>
      <c r="N188" s="29">
        <v>0</v>
      </c>
      <c r="O188" s="30">
        <v>0</v>
      </c>
      <c r="P188" s="30">
        <v>0</v>
      </c>
      <c r="Q188" s="30">
        <v>0</v>
      </c>
      <c r="R188" s="31">
        <v>0</v>
      </c>
      <c r="S188" s="31">
        <v>0</v>
      </c>
      <c r="T188" s="22">
        <v>0</v>
      </c>
      <c r="U188" s="22">
        <v>0</v>
      </c>
      <c r="V188" s="29">
        <v>0</v>
      </c>
      <c r="W188" s="31">
        <v>0</v>
      </c>
      <c r="X188" s="31">
        <v>0</v>
      </c>
      <c r="Y188" s="22">
        <v>0</v>
      </c>
      <c r="Z188" s="22">
        <v>0</v>
      </c>
      <c r="AA188" s="27">
        <v>0</v>
      </c>
      <c r="AB188" s="31">
        <v>0</v>
      </c>
      <c r="AC188" s="27">
        <v>0</v>
      </c>
      <c r="AD188" s="27">
        <v>0</v>
      </c>
      <c r="AE188" s="22">
        <v>0</v>
      </c>
    </row>
    <row r="189" spans="1:31" ht="15" x14ac:dyDescent="0.2">
      <c r="A189" s="22">
        <v>176</v>
      </c>
      <c r="B189" s="21" t="s">
        <v>255</v>
      </c>
      <c r="C189" s="27">
        <v>44.01</v>
      </c>
      <c r="D189" s="28">
        <v>216.6</v>
      </c>
      <c r="E189" s="28">
        <v>194.7</v>
      </c>
      <c r="F189" s="28">
        <v>304.2</v>
      </c>
      <c r="G189" s="28">
        <v>72.8</v>
      </c>
      <c r="H189" s="28">
        <v>94</v>
      </c>
      <c r="I189" s="27">
        <v>0.27400000000000002</v>
      </c>
      <c r="J189" s="27">
        <v>0.22500000000000001</v>
      </c>
      <c r="K189" s="27">
        <v>0.77700000000000002</v>
      </c>
      <c r="L189" s="28">
        <v>293</v>
      </c>
      <c r="M189" s="28">
        <v>0</v>
      </c>
      <c r="N189" s="29">
        <v>4.7279999999999998</v>
      </c>
      <c r="O189" s="30">
        <v>1.754E-2</v>
      </c>
      <c r="P189" s="30">
        <v>-1.3380000000000001E-5</v>
      </c>
      <c r="Q189" s="30">
        <v>4.0970000000000002E-9</v>
      </c>
      <c r="R189" s="31">
        <v>578.08000000000004</v>
      </c>
      <c r="S189" s="31">
        <v>185.24</v>
      </c>
      <c r="T189" s="22">
        <v>94.03</v>
      </c>
      <c r="U189" s="22">
        <v>-94.26</v>
      </c>
      <c r="V189" s="29">
        <v>22.5898</v>
      </c>
      <c r="W189" s="31">
        <v>3103.39</v>
      </c>
      <c r="X189" s="31">
        <v>-0.16</v>
      </c>
      <c r="Y189" s="22">
        <v>204</v>
      </c>
      <c r="Z189" s="22">
        <v>154</v>
      </c>
      <c r="AA189" s="27">
        <v>52.73</v>
      </c>
      <c r="AB189" s="31">
        <v>-3146.64</v>
      </c>
      <c r="AC189" s="27">
        <v>-3.5720000000000001</v>
      </c>
      <c r="AD189" s="27">
        <v>0.70299999999999996</v>
      </c>
      <c r="AE189" s="22">
        <v>4100</v>
      </c>
    </row>
    <row r="190" spans="1:31" ht="15" x14ac:dyDescent="0.2">
      <c r="A190" s="22">
        <v>177</v>
      </c>
      <c r="B190" s="21" t="s">
        <v>256</v>
      </c>
      <c r="C190" s="27">
        <v>76.131</v>
      </c>
      <c r="D190" s="28">
        <v>161.30000000000001</v>
      </c>
      <c r="E190" s="28">
        <v>319.39999999999998</v>
      </c>
      <c r="F190" s="28">
        <v>552</v>
      </c>
      <c r="G190" s="28">
        <v>78</v>
      </c>
      <c r="H190" s="28">
        <v>170</v>
      </c>
      <c r="I190" s="27">
        <v>0.29299999999999998</v>
      </c>
      <c r="J190" s="27">
        <v>0.115</v>
      </c>
      <c r="K190" s="27">
        <v>1.2929999999999999</v>
      </c>
      <c r="L190" s="28">
        <v>273</v>
      </c>
      <c r="M190" s="28">
        <v>0</v>
      </c>
      <c r="N190" s="29">
        <v>6.5549999999999997</v>
      </c>
      <c r="O190" s="30">
        <v>1.941E-2</v>
      </c>
      <c r="P190" s="30">
        <v>-1.8309999999999999E-5</v>
      </c>
      <c r="Q190" s="30">
        <v>6.3840000000000003E-9</v>
      </c>
      <c r="R190" s="31">
        <v>274.08</v>
      </c>
      <c r="S190" s="31">
        <v>200.22</v>
      </c>
      <c r="T190" s="22">
        <v>27.98</v>
      </c>
      <c r="U190" s="22">
        <v>15.99</v>
      </c>
      <c r="V190" s="29">
        <v>15.984400000000001</v>
      </c>
      <c r="W190" s="31">
        <v>2690.83</v>
      </c>
      <c r="X190" s="31">
        <v>-31.62</v>
      </c>
      <c r="Y190" s="22">
        <v>342</v>
      </c>
      <c r="Z190" s="22">
        <v>223</v>
      </c>
      <c r="AA190" s="27">
        <v>37.409999999999997</v>
      </c>
      <c r="AB190" s="31">
        <v>-4233.99</v>
      </c>
      <c r="AC190" s="27">
        <v>-3.0720000000000001</v>
      </c>
      <c r="AD190" s="27">
        <v>2.21</v>
      </c>
      <c r="AE190" s="22">
        <v>6390</v>
      </c>
    </row>
    <row r="191" spans="1:31" ht="15" x14ac:dyDescent="0.2">
      <c r="A191" s="22">
        <v>178</v>
      </c>
      <c r="B191" s="21" t="s">
        <v>257</v>
      </c>
      <c r="C191" s="27">
        <v>28.018000000000001</v>
      </c>
      <c r="D191" s="28">
        <v>68.099999999999994</v>
      </c>
      <c r="E191" s="28">
        <v>81.7</v>
      </c>
      <c r="F191" s="28">
        <v>32.9</v>
      </c>
      <c r="G191" s="28">
        <v>34.5</v>
      </c>
      <c r="H191" s="28">
        <v>93.1</v>
      </c>
      <c r="I191" s="27">
        <v>0.29499999999999998</v>
      </c>
      <c r="J191" s="27">
        <v>4.9000000000000002E-2</v>
      </c>
      <c r="K191" s="27">
        <v>0.80300000000000005</v>
      </c>
      <c r="L191" s="28">
        <v>81</v>
      </c>
      <c r="M191" s="28">
        <v>0.1</v>
      </c>
      <c r="N191" s="29">
        <v>7.3730000000000002</v>
      </c>
      <c r="O191" s="30">
        <v>-3.0699999999999998E-3</v>
      </c>
      <c r="P191" s="30">
        <v>6.6619999999999999E-6</v>
      </c>
      <c r="Q191" s="30">
        <v>-3.0370000000000002E-9</v>
      </c>
      <c r="R191" s="31">
        <v>94.06</v>
      </c>
      <c r="S191" s="31">
        <v>48.9</v>
      </c>
      <c r="T191" s="22">
        <v>-26.42</v>
      </c>
      <c r="U191" s="22">
        <v>-32.81</v>
      </c>
      <c r="V191" s="29">
        <v>14.368600000000001</v>
      </c>
      <c r="W191" s="31">
        <v>530.22</v>
      </c>
      <c r="X191" s="31">
        <v>-13.15</v>
      </c>
      <c r="Y191" s="22">
        <v>108</v>
      </c>
      <c r="Z191" s="22">
        <v>63</v>
      </c>
      <c r="AA191" s="27">
        <v>32.981000000000002</v>
      </c>
      <c r="AB191" s="31">
        <v>-997.18</v>
      </c>
      <c r="AC191" s="27">
        <v>-3.2160000000000002</v>
      </c>
      <c r="AD191" s="27">
        <v>0.28399999999999997</v>
      </c>
      <c r="AE191" s="22">
        <v>1444</v>
      </c>
    </row>
    <row r="192" spans="1:31" ht="15" x14ac:dyDescent="0.2">
      <c r="A192" s="22">
        <v>179</v>
      </c>
      <c r="B192" s="21" t="s">
        <v>258</v>
      </c>
      <c r="C192" s="27">
        <v>153.82300000000001</v>
      </c>
      <c r="D192" s="28">
        <v>250</v>
      </c>
      <c r="E192" s="28">
        <v>349.7</v>
      </c>
      <c r="F192" s="28">
        <v>556.4</v>
      </c>
      <c r="G192" s="28">
        <v>45</v>
      </c>
      <c r="H192" s="28">
        <v>276</v>
      </c>
      <c r="I192" s="27">
        <v>0.27200000000000002</v>
      </c>
      <c r="J192" s="27">
        <v>0.19400000000000001</v>
      </c>
      <c r="K192" s="27">
        <v>1.5840000000000001</v>
      </c>
      <c r="L192" s="28">
        <v>298</v>
      </c>
      <c r="M192" s="28">
        <v>0</v>
      </c>
      <c r="N192" s="29">
        <v>9.7249999999999996</v>
      </c>
      <c r="O192" s="30">
        <v>4.8930000000000001E-2</v>
      </c>
      <c r="P192" s="30">
        <v>-5.4209999999999998E-5</v>
      </c>
      <c r="Q192" s="30">
        <v>2.112E-8</v>
      </c>
      <c r="R192" s="31">
        <v>2540.15</v>
      </c>
      <c r="S192" s="31">
        <v>290.83999999999997</v>
      </c>
      <c r="T192" s="22">
        <v>-4</v>
      </c>
      <c r="U192" s="22">
        <v>-13.92</v>
      </c>
      <c r="V192" s="29">
        <v>15.8742</v>
      </c>
      <c r="W192" s="31">
        <v>2808.19</v>
      </c>
      <c r="X192" s="31">
        <v>-45.99</v>
      </c>
      <c r="Y192" s="22">
        <v>374</v>
      </c>
      <c r="Z192" s="22">
        <v>253</v>
      </c>
      <c r="AA192" s="27">
        <v>351.00900000000001</v>
      </c>
      <c r="AB192" s="31">
        <v>-5386.51</v>
      </c>
      <c r="AC192" s="27">
        <v>-0.95299999999999996</v>
      </c>
      <c r="AD192" s="27">
        <v>3.82</v>
      </c>
      <c r="AE192" s="22">
        <v>7170</v>
      </c>
    </row>
    <row r="193" spans="1:31" ht="15" x14ac:dyDescent="0.2">
      <c r="A193" s="22">
        <v>180</v>
      </c>
      <c r="B193" s="21" t="s">
        <v>259</v>
      </c>
      <c r="C193" s="27">
        <v>88.004999999999995</v>
      </c>
      <c r="D193" s="28">
        <v>86.4</v>
      </c>
      <c r="E193" s="28">
        <v>145.19999999999999</v>
      </c>
      <c r="F193" s="28">
        <v>227.6</v>
      </c>
      <c r="G193" s="28">
        <v>36.9</v>
      </c>
      <c r="H193" s="28">
        <v>140</v>
      </c>
      <c r="I193" s="27">
        <v>0.27700000000000002</v>
      </c>
      <c r="J193" s="27">
        <v>0.191</v>
      </c>
      <c r="K193" s="27">
        <v>0</v>
      </c>
      <c r="L193" s="28">
        <v>0</v>
      </c>
      <c r="M193" s="28">
        <v>0</v>
      </c>
      <c r="N193" s="29">
        <v>3.339</v>
      </c>
      <c r="O193" s="30">
        <v>4.8379999999999999E-2</v>
      </c>
      <c r="P193" s="30">
        <v>-3.8819999999999998E-5</v>
      </c>
      <c r="Q193" s="30">
        <v>1.078E-8</v>
      </c>
      <c r="R193" s="31">
        <v>0</v>
      </c>
      <c r="S193" s="31">
        <v>0</v>
      </c>
      <c r="T193" s="22">
        <v>-223</v>
      </c>
      <c r="U193" s="22">
        <v>-212.34</v>
      </c>
      <c r="V193" s="29">
        <v>16.054300000000001</v>
      </c>
      <c r="W193" s="31">
        <v>1244.55</v>
      </c>
      <c r="X193" s="31">
        <v>-13.06</v>
      </c>
      <c r="Y193" s="22">
        <v>148</v>
      </c>
      <c r="Z193" s="22">
        <v>93</v>
      </c>
      <c r="AA193" s="27">
        <v>0</v>
      </c>
      <c r="AB193" s="31">
        <v>0</v>
      </c>
      <c r="AC193" s="27">
        <v>0</v>
      </c>
      <c r="AD193" s="27">
        <v>0</v>
      </c>
      <c r="AE193" s="22">
        <v>2860</v>
      </c>
    </row>
    <row r="194" spans="1:31" ht="15" x14ac:dyDescent="0.2">
      <c r="A194" s="22">
        <v>181</v>
      </c>
      <c r="B194" s="21" t="s">
        <v>260</v>
      </c>
      <c r="C194" s="27">
        <v>60.07</v>
      </c>
      <c r="D194" s="28">
        <v>134.30000000000001</v>
      </c>
      <c r="E194" s="28">
        <v>222.9</v>
      </c>
      <c r="F194" s="28">
        <v>375</v>
      </c>
      <c r="G194" s="28">
        <v>58</v>
      </c>
      <c r="H194" s="28">
        <v>140</v>
      </c>
      <c r="I194" s="27">
        <v>0.26</v>
      </c>
      <c r="J194" s="27">
        <v>9.9000000000000005E-2</v>
      </c>
      <c r="K194" s="27">
        <v>1.274</v>
      </c>
      <c r="L194" s="28">
        <v>173.7</v>
      </c>
      <c r="M194" s="28">
        <v>0.7</v>
      </c>
      <c r="N194" s="29">
        <v>5.6289999999999996</v>
      </c>
      <c r="O194" s="30">
        <v>1.907E-2</v>
      </c>
      <c r="P194" s="30">
        <v>-1.6759999999999999E-5</v>
      </c>
      <c r="Q194" s="30">
        <v>5.86E-9</v>
      </c>
      <c r="R194" s="31">
        <v>0</v>
      </c>
      <c r="S194" s="31">
        <v>0</v>
      </c>
      <c r="T194" s="22">
        <v>-33.08</v>
      </c>
      <c r="U194" s="22">
        <v>-39.590000000000003</v>
      </c>
      <c r="V194" s="29">
        <v>0</v>
      </c>
      <c r="W194" s="31">
        <v>0</v>
      </c>
      <c r="X194" s="31">
        <v>0</v>
      </c>
      <c r="Y194" s="22">
        <v>0</v>
      </c>
      <c r="Z194" s="22">
        <v>0</v>
      </c>
      <c r="AA194" s="27">
        <v>41.853000000000002</v>
      </c>
      <c r="AB194" s="31">
        <v>-3137.78</v>
      </c>
      <c r="AC194" s="27">
        <v>-3.9140000000000001</v>
      </c>
      <c r="AD194" s="27">
        <v>1.3</v>
      </c>
      <c r="AE194" s="22">
        <v>0</v>
      </c>
    </row>
    <row r="195" spans="1:31" ht="15" x14ac:dyDescent="0.2">
      <c r="A195" s="22">
        <v>182</v>
      </c>
      <c r="B195" s="21" t="s">
        <v>261</v>
      </c>
      <c r="C195" s="27">
        <v>70.906000000000006</v>
      </c>
      <c r="D195" s="28">
        <v>172.2</v>
      </c>
      <c r="E195" s="28">
        <v>238.7</v>
      </c>
      <c r="F195" s="28">
        <v>417</v>
      </c>
      <c r="G195" s="28">
        <v>76</v>
      </c>
      <c r="H195" s="28">
        <v>124</v>
      </c>
      <c r="I195" s="27">
        <v>0.27500000000000002</v>
      </c>
      <c r="J195" s="27">
        <v>7.2999999999999995E-2</v>
      </c>
      <c r="K195" s="27">
        <v>1.5629999999999999</v>
      </c>
      <c r="L195" s="28">
        <v>239.1</v>
      </c>
      <c r="M195" s="28">
        <v>0.2</v>
      </c>
      <c r="N195" s="29">
        <v>6.4320000000000004</v>
      </c>
      <c r="O195" s="30">
        <v>8.0820000000000006E-3</v>
      </c>
      <c r="P195" s="30">
        <v>-9.2410000000000001E-6</v>
      </c>
      <c r="Q195" s="30">
        <v>3.6950000000000002E-9</v>
      </c>
      <c r="R195" s="31">
        <v>191.96</v>
      </c>
      <c r="S195" s="31">
        <v>172.55</v>
      </c>
      <c r="T195" s="22">
        <v>0</v>
      </c>
      <c r="U195" s="22">
        <v>0</v>
      </c>
      <c r="V195" s="29">
        <v>15.961</v>
      </c>
      <c r="W195" s="31">
        <v>1978.32</v>
      </c>
      <c r="X195" s="31">
        <v>-27.01</v>
      </c>
      <c r="Y195" s="22">
        <v>264</v>
      </c>
      <c r="Z195" s="22">
        <v>172</v>
      </c>
      <c r="AA195" s="27">
        <v>42.216999999999999</v>
      </c>
      <c r="AB195" s="31">
        <v>-3412.28</v>
      </c>
      <c r="AC195" s="27">
        <v>-3.8940000000000001</v>
      </c>
      <c r="AD195" s="27">
        <v>1.27</v>
      </c>
      <c r="AE195" s="22">
        <v>4880</v>
      </c>
    </row>
    <row r="196" spans="1:31" ht="15" x14ac:dyDescent="0.2">
      <c r="A196" s="22">
        <v>183</v>
      </c>
      <c r="B196" s="21" t="s">
        <v>262</v>
      </c>
      <c r="C196" s="27">
        <v>112.559</v>
      </c>
      <c r="D196" s="28">
        <v>227.6</v>
      </c>
      <c r="E196" s="28">
        <v>404.9</v>
      </c>
      <c r="F196" s="28">
        <v>632.4</v>
      </c>
      <c r="G196" s="28">
        <v>44.6</v>
      </c>
      <c r="H196" s="28">
        <v>308</v>
      </c>
      <c r="I196" s="27">
        <v>0.26500000000000001</v>
      </c>
      <c r="J196" s="27">
        <v>0.249</v>
      </c>
      <c r="K196" s="27">
        <v>1.1060000000000001</v>
      </c>
      <c r="L196" s="28">
        <v>293</v>
      </c>
      <c r="M196" s="28">
        <v>1.6</v>
      </c>
      <c r="N196" s="29">
        <v>-8.0939999999999994</v>
      </c>
      <c r="O196" s="30">
        <v>0.13450000000000001</v>
      </c>
      <c r="P196" s="30">
        <v>-1.08E-4</v>
      </c>
      <c r="Q196" s="30">
        <v>3.407E-8</v>
      </c>
      <c r="R196" s="31">
        <v>477.76</v>
      </c>
      <c r="S196" s="31">
        <v>276.22000000000003</v>
      </c>
      <c r="T196" s="22">
        <v>12.39</v>
      </c>
      <c r="U196" s="22">
        <v>23.7</v>
      </c>
      <c r="V196" s="29">
        <v>16.067599999999999</v>
      </c>
      <c r="W196" s="31">
        <v>3295.12</v>
      </c>
      <c r="X196" s="31">
        <v>-55.6</v>
      </c>
      <c r="Y196" s="22">
        <v>420</v>
      </c>
      <c r="Z196" s="22">
        <v>320</v>
      </c>
      <c r="AA196" s="27">
        <v>57.250999999999998</v>
      </c>
      <c r="AB196" s="31">
        <v>-6684.47</v>
      </c>
      <c r="AC196" s="27">
        <v>-5.6859999999999999</v>
      </c>
      <c r="AD196" s="27">
        <v>4.9800000000000004</v>
      </c>
      <c r="AE196" s="22">
        <v>8735</v>
      </c>
    </row>
    <row r="197" spans="1:31" ht="15" x14ac:dyDescent="0.2">
      <c r="A197" s="22">
        <v>184</v>
      </c>
      <c r="B197" s="21" t="s">
        <v>263</v>
      </c>
      <c r="C197" s="27">
        <v>86.468999999999994</v>
      </c>
      <c r="D197" s="28">
        <v>113</v>
      </c>
      <c r="E197" s="28">
        <v>232.4</v>
      </c>
      <c r="F197" s="28">
        <v>369.2</v>
      </c>
      <c r="G197" s="28">
        <v>49.1</v>
      </c>
      <c r="H197" s="28">
        <v>165</v>
      </c>
      <c r="I197" s="27">
        <v>0.26700000000000002</v>
      </c>
      <c r="J197" s="27">
        <v>0.215</v>
      </c>
      <c r="K197" s="27">
        <v>1.23</v>
      </c>
      <c r="L197" s="28">
        <v>289</v>
      </c>
      <c r="M197" s="28">
        <v>0</v>
      </c>
      <c r="N197" s="29">
        <v>4.1319999999999997</v>
      </c>
      <c r="O197" s="30">
        <v>3.8649999999999997E-2</v>
      </c>
      <c r="P197" s="30">
        <v>-2.794E-5</v>
      </c>
      <c r="Q197" s="30">
        <v>7.3049999999999999E-9</v>
      </c>
      <c r="R197" s="31">
        <v>0</v>
      </c>
      <c r="S197" s="31">
        <v>0</v>
      </c>
      <c r="T197" s="22">
        <v>-119.9</v>
      </c>
      <c r="U197" s="22">
        <v>112.47</v>
      </c>
      <c r="V197" s="29">
        <v>15.5602</v>
      </c>
      <c r="W197" s="31">
        <v>1704.8</v>
      </c>
      <c r="X197" s="31">
        <v>-41.3</v>
      </c>
      <c r="Y197" s="22">
        <v>240</v>
      </c>
      <c r="Z197" s="22">
        <v>223</v>
      </c>
      <c r="AA197" s="27">
        <v>52.662999999999997</v>
      </c>
      <c r="AB197" s="31">
        <v>-3763.03</v>
      </c>
      <c r="AC197" s="27">
        <v>-3.4740000000000002</v>
      </c>
      <c r="AD197" s="27">
        <v>1.53</v>
      </c>
      <c r="AE197" s="22">
        <v>4826</v>
      </c>
    </row>
    <row r="198" spans="1:31" ht="15" x14ac:dyDescent="0.2">
      <c r="A198" s="22">
        <v>185</v>
      </c>
      <c r="B198" s="21" t="s">
        <v>264</v>
      </c>
      <c r="C198" s="27">
        <v>119.378</v>
      </c>
      <c r="D198" s="28">
        <v>209.6</v>
      </c>
      <c r="E198" s="28">
        <v>334.3</v>
      </c>
      <c r="F198" s="28">
        <v>536.4</v>
      </c>
      <c r="G198" s="28">
        <v>54</v>
      </c>
      <c r="H198" s="28">
        <v>239</v>
      </c>
      <c r="I198" s="27">
        <v>0.29299999999999998</v>
      </c>
      <c r="J198" s="27">
        <v>0.216</v>
      </c>
      <c r="K198" s="27">
        <v>1.4890000000000001</v>
      </c>
      <c r="L198" s="28">
        <v>293</v>
      </c>
      <c r="M198" s="28">
        <v>1.1000000000000001</v>
      </c>
      <c r="N198" s="29">
        <v>5.7329999999999997</v>
      </c>
      <c r="O198" s="30">
        <v>4.5220000000000003E-2</v>
      </c>
      <c r="P198" s="30">
        <v>-4.3970000000000001E-5</v>
      </c>
      <c r="Q198" s="30">
        <v>1.5900000000000001E-9</v>
      </c>
      <c r="R198" s="31">
        <v>394.81</v>
      </c>
      <c r="S198" s="31">
        <v>246.5</v>
      </c>
      <c r="T198" s="22">
        <v>24.2</v>
      </c>
      <c r="U198" s="22">
        <v>-16.38</v>
      </c>
      <c r="V198" s="29">
        <v>15.9732</v>
      </c>
      <c r="W198" s="31">
        <v>2696.79</v>
      </c>
      <c r="X198" s="31">
        <v>-46.16</v>
      </c>
      <c r="Y198" s="22">
        <v>370</v>
      </c>
      <c r="Z198" s="22">
        <v>260</v>
      </c>
      <c r="AA198" s="27">
        <v>52.872</v>
      </c>
      <c r="AB198" s="31">
        <v>-5359.56</v>
      </c>
      <c r="AC198" s="27">
        <v>-5.2</v>
      </c>
      <c r="AD198" s="27">
        <v>2.96</v>
      </c>
      <c r="AE198" s="22">
        <v>7100</v>
      </c>
    </row>
    <row r="199" spans="1:31" ht="15" x14ac:dyDescent="0.2">
      <c r="A199" s="22">
        <v>186</v>
      </c>
      <c r="B199" s="21" t="s">
        <v>265</v>
      </c>
      <c r="C199" s="27">
        <v>154.46700000000001</v>
      </c>
      <c r="D199" s="28">
        <v>167</v>
      </c>
      <c r="E199" s="28">
        <v>234</v>
      </c>
      <c r="F199" s="28">
        <v>353.2</v>
      </c>
      <c r="G199" s="28">
        <v>31.2</v>
      </c>
      <c r="H199" s="28">
        <v>252</v>
      </c>
      <c r="I199" s="27">
        <v>0.27100000000000002</v>
      </c>
      <c r="J199" s="27">
        <v>0.253</v>
      </c>
      <c r="K199" s="27">
        <v>0</v>
      </c>
      <c r="L199" s="28">
        <v>0</v>
      </c>
      <c r="M199" s="28">
        <v>0.3</v>
      </c>
      <c r="N199" s="29">
        <v>6.6479999999999997</v>
      </c>
      <c r="O199" s="30">
        <v>8.3400000000000002E-2</v>
      </c>
      <c r="P199" s="30">
        <v>-6.9040000000000003E-5</v>
      </c>
      <c r="Q199" s="30">
        <v>1.9440000000000001E-8</v>
      </c>
      <c r="R199" s="31">
        <v>0</v>
      </c>
      <c r="S199" s="31">
        <v>0</v>
      </c>
      <c r="T199" s="22">
        <v>0</v>
      </c>
      <c r="U199" s="22">
        <v>0</v>
      </c>
      <c r="V199" s="29">
        <v>15.734299999999999</v>
      </c>
      <c r="W199" s="31">
        <v>1848.9</v>
      </c>
      <c r="X199" s="31">
        <v>-30.88</v>
      </c>
      <c r="Y199" s="22">
        <v>230</v>
      </c>
      <c r="Z199" s="22">
        <v>175</v>
      </c>
      <c r="AA199" s="27">
        <v>15.878</v>
      </c>
      <c r="AB199" s="31">
        <v>-3659.53</v>
      </c>
      <c r="AC199" s="27">
        <v>-5.4329999999999998</v>
      </c>
      <c r="AD199" s="27">
        <v>2.25</v>
      </c>
      <c r="AE199" s="22">
        <v>4650</v>
      </c>
    </row>
    <row r="200" spans="1:31" ht="15" x14ac:dyDescent="0.2">
      <c r="A200" s="22">
        <v>187</v>
      </c>
      <c r="B200" s="21" t="s">
        <v>266</v>
      </c>
      <c r="C200" s="27">
        <v>104.459</v>
      </c>
      <c r="D200" s="28">
        <v>92</v>
      </c>
      <c r="E200" s="28">
        <v>191.7</v>
      </c>
      <c r="F200" s="28">
        <v>302</v>
      </c>
      <c r="G200" s="28">
        <v>38.700000000000003</v>
      </c>
      <c r="H200" s="28">
        <v>180</v>
      </c>
      <c r="I200" s="27">
        <v>0.28199999999999997</v>
      </c>
      <c r="J200" s="27">
        <v>0.18</v>
      </c>
      <c r="K200" s="27">
        <v>0</v>
      </c>
      <c r="L200" s="28">
        <v>0</v>
      </c>
      <c r="M200" s="28">
        <v>0.5</v>
      </c>
      <c r="N200" s="29">
        <v>5.4489999999999998</v>
      </c>
      <c r="O200" s="30">
        <v>4.5650000000000003E-2</v>
      </c>
      <c r="P200" s="30">
        <v>-3.765E-5</v>
      </c>
      <c r="Q200" s="30">
        <v>1.0649999999999999E-8</v>
      </c>
      <c r="R200" s="31">
        <v>0</v>
      </c>
      <c r="S200" s="31">
        <v>0</v>
      </c>
      <c r="T200" s="22">
        <v>-166</v>
      </c>
      <c r="U200" s="22">
        <v>-156.30000000000001</v>
      </c>
      <c r="V200" s="29">
        <v>0</v>
      </c>
      <c r="W200" s="31">
        <v>0</v>
      </c>
      <c r="X200" s="31">
        <v>0</v>
      </c>
      <c r="Y200" s="22">
        <v>0</v>
      </c>
      <c r="Z200" s="22">
        <v>0</v>
      </c>
      <c r="AA200" s="27">
        <v>44.255000000000003</v>
      </c>
      <c r="AB200" s="31">
        <v>-2769.96</v>
      </c>
      <c r="AC200" s="27">
        <v>-4.415</v>
      </c>
      <c r="AD200" s="27">
        <v>1.3</v>
      </c>
      <c r="AE200" s="22">
        <v>3706</v>
      </c>
    </row>
    <row r="201" spans="1:31" ht="15" x14ac:dyDescent="0.2">
      <c r="A201" s="22">
        <v>188</v>
      </c>
      <c r="B201" s="21" t="s">
        <v>267</v>
      </c>
      <c r="C201" s="27">
        <v>112.21599999999999</v>
      </c>
      <c r="D201" s="28">
        <v>223.1</v>
      </c>
      <c r="E201" s="28">
        <v>402.9</v>
      </c>
      <c r="F201" s="28">
        <v>606</v>
      </c>
      <c r="G201" s="28">
        <v>29.3</v>
      </c>
      <c r="H201" s="28">
        <v>0</v>
      </c>
      <c r="I201" s="27">
        <v>0</v>
      </c>
      <c r="J201" s="27">
        <v>0.23599999999999999</v>
      </c>
      <c r="K201" s="27">
        <v>0.79600000000000004</v>
      </c>
      <c r="L201" s="28">
        <v>293</v>
      </c>
      <c r="M201" s="28">
        <v>0</v>
      </c>
      <c r="N201" s="29">
        <v>-17.222000000000001</v>
      </c>
      <c r="O201" s="30">
        <v>0.21490000000000001</v>
      </c>
      <c r="P201" s="30">
        <v>-1.199E-4</v>
      </c>
      <c r="Q201" s="30">
        <v>2.461E-8</v>
      </c>
      <c r="R201" s="31">
        <v>0</v>
      </c>
      <c r="S201" s="31">
        <v>0</v>
      </c>
      <c r="T201" s="22">
        <v>-43.26</v>
      </c>
      <c r="U201" s="22">
        <v>8.42</v>
      </c>
      <c r="V201" s="29">
        <v>15.653499999999999</v>
      </c>
      <c r="W201" s="31">
        <v>3043.34</v>
      </c>
      <c r="X201" s="31">
        <v>-55.3</v>
      </c>
      <c r="Y201" s="22">
        <v>420</v>
      </c>
      <c r="Z201" s="22">
        <v>283</v>
      </c>
      <c r="AA201" s="27">
        <v>52.143000000000001</v>
      </c>
      <c r="AB201" s="31">
        <v>-6026.09</v>
      </c>
      <c r="AC201" s="27">
        <v>-5.0549999999999997</v>
      </c>
      <c r="AD201" s="27">
        <v>6.2</v>
      </c>
      <c r="AE201" s="22">
        <v>7790</v>
      </c>
    </row>
    <row r="202" spans="1:31" ht="15" x14ac:dyDescent="0.2">
      <c r="A202" s="22">
        <v>189</v>
      </c>
      <c r="B202" s="21" t="s">
        <v>268</v>
      </c>
      <c r="C202" s="27">
        <v>98.188999999999993</v>
      </c>
      <c r="D202" s="28">
        <v>219.3</v>
      </c>
      <c r="E202" s="28">
        <v>372.7</v>
      </c>
      <c r="F202" s="28">
        <v>564.79999999999995</v>
      </c>
      <c r="G202" s="28">
        <v>34</v>
      </c>
      <c r="H202" s="28">
        <v>368</v>
      </c>
      <c r="I202" s="27">
        <v>0.27</v>
      </c>
      <c r="J202" s="27">
        <v>0.26900000000000002</v>
      </c>
      <c r="K202" s="27">
        <v>0.77700000000000002</v>
      </c>
      <c r="L202" s="28">
        <v>289</v>
      </c>
      <c r="M202" s="28">
        <v>0</v>
      </c>
      <c r="N202" s="29">
        <v>-13.29</v>
      </c>
      <c r="O202" s="30">
        <v>0.18190000000000001</v>
      </c>
      <c r="P202" s="30">
        <v>-1.071E-4</v>
      </c>
      <c r="Q202" s="30">
        <v>2.4220000000000001E-8</v>
      </c>
      <c r="R202" s="31">
        <v>0</v>
      </c>
      <c r="S202" s="31">
        <v>0</v>
      </c>
      <c r="T202" s="22">
        <v>-30.96</v>
      </c>
      <c r="U202" s="22">
        <v>10.93</v>
      </c>
      <c r="V202" s="29">
        <v>15.7729</v>
      </c>
      <c r="W202" s="31">
        <v>2922.3</v>
      </c>
      <c r="X202" s="31">
        <v>-52.94</v>
      </c>
      <c r="Y202" s="22">
        <v>400</v>
      </c>
      <c r="Z202" s="22">
        <v>270</v>
      </c>
      <c r="AA202" s="27">
        <v>0</v>
      </c>
      <c r="AB202" s="31">
        <v>0</v>
      </c>
      <c r="AC202" s="27">
        <v>0</v>
      </c>
      <c r="AD202" s="27">
        <v>0</v>
      </c>
      <c r="AE202" s="22">
        <v>7576</v>
      </c>
    </row>
    <row r="203" spans="1:31" ht="15" x14ac:dyDescent="0.2">
      <c r="A203" s="22">
        <v>190</v>
      </c>
      <c r="B203" s="21" t="s">
        <v>269</v>
      </c>
      <c r="C203" s="27">
        <v>112.21599999999999</v>
      </c>
      <c r="D203" s="28">
        <v>197.6</v>
      </c>
      <c r="E203" s="28">
        <v>393.3</v>
      </c>
      <c r="F203" s="28">
        <v>591</v>
      </c>
      <c r="G203" s="28">
        <v>29.3</v>
      </c>
      <c r="H203" s="28">
        <v>0</v>
      </c>
      <c r="I203" s="27">
        <v>0</v>
      </c>
      <c r="J203" s="27">
        <v>0.224</v>
      </c>
      <c r="K203" s="27">
        <v>0.76600000000000001</v>
      </c>
      <c r="L203" s="28">
        <v>293</v>
      </c>
      <c r="M203" s="28">
        <v>0</v>
      </c>
      <c r="N203" s="29">
        <v>-15.564</v>
      </c>
      <c r="O203" s="30">
        <v>0.21110000000000001</v>
      </c>
      <c r="P203" s="30">
        <v>-1.178E-4</v>
      </c>
      <c r="Q203" s="30">
        <v>2.4360000000000001E-8</v>
      </c>
      <c r="R203" s="31">
        <v>0</v>
      </c>
      <c r="S203" s="31">
        <v>0</v>
      </c>
      <c r="T203" s="22">
        <v>-44.16</v>
      </c>
      <c r="U203" s="22">
        <v>7.13</v>
      </c>
      <c r="V203" s="29">
        <v>15.747</v>
      </c>
      <c r="W203" s="31">
        <v>3081.95</v>
      </c>
      <c r="X203" s="31">
        <v>-55.08</v>
      </c>
      <c r="Y203" s="22">
        <v>420</v>
      </c>
      <c r="Z203" s="22">
        <v>284</v>
      </c>
      <c r="AA203" s="27">
        <v>0</v>
      </c>
      <c r="AB203" s="31">
        <v>0</v>
      </c>
      <c r="AC203" s="27">
        <v>0</v>
      </c>
      <c r="AD203" s="27">
        <v>0</v>
      </c>
      <c r="AE203" s="22">
        <v>7840</v>
      </c>
    </row>
    <row r="204" spans="1:31" ht="15" x14ac:dyDescent="0.2">
      <c r="A204" s="22">
        <v>191</v>
      </c>
      <c r="B204" s="21" t="s">
        <v>270</v>
      </c>
      <c r="C204" s="27">
        <v>112.21599999999999</v>
      </c>
      <c r="D204" s="28">
        <v>185.7</v>
      </c>
      <c r="E204" s="28">
        <v>397.5</v>
      </c>
      <c r="F204" s="28">
        <v>598</v>
      </c>
      <c r="G204" s="28">
        <v>29.3</v>
      </c>
      <c r="H204" s="28">
        <v>0</v>
      </c>
      <c r="I204" s="27">
        <v>0</v>
      </c>
      <c r="J204" s="27">
        <v>0.23400000000000001</v>
      </c>
      <c r="K204" s="27">
        <v>0.78300000000000003</v>
      </c>
      <c r="L204" s="28">
        <v>293</v>
      </c>
      <c r="M204" s="28">
        <v>0</v>
      </c>
      <c r="N204" s="29">
        <v>-15.323</v>
      </c>
      <c r="O204" s="30">
        <v>0.21079999999999999</v>
      </c>
      <c r="P204" s="30">
        <v>-1.198E-4</v>
      </c>
      <c r="Q204" s="30">
        <v>2.552E-8</v>
      </c>
      <c r="R204" s="31">
        <v>0</v>
      </c>
      <c r="S204" s="31">
        <v>0</v>
      </c>
      <c r="T204" s="22">
        <v>-42.22</v>
      </c>
      <c r="U204" s="22">
        <v>9.07</v>
      </c>
      <c r="V204" s="29">
        <v>15.7333</v>
      </c>
      <c r="W204" s="31">
        <v>3098.39</v>
      </c>
      <c r="X204" s="31">
        <v>-57</v>
      </c>
      <c r="Y204" s="22">
        <v>425</v>
      </c>
      <c r="Z204" s="22">
        <v>287</v>
      </c>
      <c r="AA204" s="27">
        <v>53.570999999999998</v>
      </c>
      <c r="AB204" s="31">
        <v>-6219.26</v>
      </c>
      <c r="AC204" s="27">
        <v>-5.2329999999999997</v>
      </c>
      <c r="AD204" s="27">
        <v>6.29</v>
      </c>
      <c r="AE204" s="22">
        <v>8070</v>
      </c>
    </row>
    <row r="205" spans="1:31" ht="15" x14ac:dyDescent="0.2">
      <c r="A205" s="22">
        <v>192</v>
      </c>
      <c r="B205" s="21" t="s">
        <v>271</v>
      </c>
      <c r="C205" s="27">
        <v>56.107999999999997</v>
      </c>
      <c r="D205" s="28">
        <v>134.30000000000001</v>
      </c>
      <c r="E205" s="28">
        <v>276.89999999999998</v>
      </c>
      <c r="F205" s="28">
        <v>435.6</v>
      </c>
      <c r="G205" s="28">
        <v>41.5</v>
      </c>
      <c r="H205" s="28">
        <v>234</v>
      </c>
      <c r="I205" s="27">
        <v>0.27200000000000002</v>
      </c>
      <c r="J205" s="27">
        <v>0.20200000000000001</v>
      </c>
      <c r="K205" s="27">
        <v>0.621</v>
      </c>
      <c r="L205" s="28">
        <v>293</v>
      </c>
      <c r="M205" s="28">
        <v>0.3</v>
      </c>
      <c r="N205" s="29">
        <v>0.105</v>
      </c>
      <c r="O205" s="30">
        <v>7.0540000000000005E-2</v>
      </c>
      <c r="P205" s="30">
        <v>-2.4309999999999999E-5</v>
      </c>
      <c r="Q205" s="30">
        <v>-1.4700000000000001E-10</v>
      </c>
      <c r="R205" s="31">
        <v>268.94</v>
      </c>
      <c r="S205" s="31">
        <v>155.34</v>
      </c>
      <c r="T205" s="22">
        <v>-1.67</v>
      </c>
      <c r="U205" s="22">
        <v>15.74</v>
      </c>
      <c r="V205" s="29">
        <v>15.8171</v>
      </c>
      <c r="W205" s="31">
        <v>2210.71</v>
      </c>
      <c r="X205" s="31">
        <v>-36.15</v>
      </c>
      <c r="Y205" s="22">
        <v>305</v>
      </c>
      <c r="Z205" s="22">
        <v>200</v>
      </c>
      <c r="AA205" s="27">
        <v>49.609000000000002</v>
      </c>
      <c r="AB205" s="31">
        <v>-4217.05</v>
      </c>
      <c r="AC205" s="27">
        <v>-4.9379999999999997</v>
      </c>
      <c r="AD205" s="27">
        <v>2.58</v>
      </c>
      <c r="AE205" s="22">
        <v>5580</v>
      </c>
    </row>
    <row r="206" spans="1:31" ht="15" x14ac:dyDescent="0.2">
      <c r="A206" s="22">
        <v>193</v>
      </c>
      <c r="B206" s="21" t="s">
        <v>272</v>
      </c>
      <c r="C206" s="27">
        <v>84.162000000000006</v>
      </c>
      <c r="D206" s="28">
        <v>132</v>
      </c>
      <c r="E206" s="28">
        <v>342</v>
      </c>
      <c r="F206" s="28">
        <v>518</v>
      </c>
      <c r="G206" s="28">
        <v>32.4</v>
      </c>
      <c r="H206" s="28">
        <v>351</v>
      </c>
      <c r="I206" s="27">
        <v>0.27</v>
      </c>
      <c r="J206" s="27">
        <v>0.25600000000000001</v>
      </c>
      <c r="K206" s="27">
        <v>0.68700000000000006</v>
      </c>
      <c r="L206" s="28">
        <v>293</v>
      </c>
      <c r="M206" s="28">
        <v>0</v>
      </c>
      <c r="N206" s="29">
        <v>2.343</v>
      </c>
      <c r="O206" s="30">
        <v>0.1268</v>
      </c>
      <c r="P206" s="30">
        <v>-6.4900000000000005E-5</v>
      </c>
      <c r="Q206" s="30">
        <v>1.153E-8</v>
      </c>
      <c r="R206" s="31">
        <v>344.33</v>
      </c>
      <c r="S206" s="31">
        <v>197.95</v>
      </c>
      <c r="T206" s="22">
        <v>-12.51</v>
      </c>
      <c r="U206" s="22">
        <v>18.22</v>
      </c>
      <c r="V206" s="29">
        <v>16.2057</v>
      </c>
      <c r="W206" s="31">
        <v>2897.97</v>
      </c>
      <c r="X206" s="31">
        <v>-39.299999999999997</v>
      </c>
      <c r="Y206" s="22">
        <v>370</v>
      </c>
      <c r="Z206" s="22">
        <v>245</v>
      </c>
      <c r="AA206" s="27">
        <v>0</v>
      </c>
      <c r="AB206" s="31">
        <v>0</v>
      </c>
      <c r="AC206" s="27">
        <v>0</v>
      </c>
      <c r="AD206" s="27">
        <v>0</v>
      </c>
      <c r="AE206" s="22">
        <v>6960</v>
      </c>
    </row>
    <row r="207" spans="1:31" ht="15" x14ac:dyDescent="0.2">
      <c r="A207" s="22">
        <v>194</v>
      </c>
      <c r="B207" s="21" t="s">
        <v>273</v>
      </c>
      <c r="C207" s="27">
        <v>70.135000000000005</v>
      </c>
      <c r="D207" s="28">
        <v>121.8</v>
      </c>
      <c r="E207" s="28">
        <v>310.10000000000002</v>
      </c>
      <c r="F207" s="28">
        <v>476</v>
      </c>
      <c r="G207" s="28">
        <v>36</v>
      </c>
      <c r="H207" s="28">
        <v>300</v>
      </c>
      <c r="I207" s="27">
        <v>0.28000000000000003</v>
      </c>
      <c r="J207" s="27">
        <v>0.24</v>
      </c>
      <c r="K207" s="27">
        <v>0.65600000000000003</v>
      </c>
      <c r="L207" s="28">
        <v>293</v>
      </c>
      <c r="M207" s="28">
        <v>0</v>
      </c>
      <c r="N207" s="29">
        <v>-3.4140000000000001</v>
      </c>
      <c r="O207" s="30">
        <v>0.1099</v>
      </c>
      <c r="P207" s="30">
        <v>-6.0680000000000002E-5</v>
      </c>
      <c r="Q207" s="30">
        <v>1.303E-8</v>
      </c>
      <c r="R207" s="31">
        <v>305.31</v>
      </c>
      <c r="S207" s="31">
        <v>175.72</v>
      </c>
      <c r="T207" s="22">
        <v>-6.71</v>
      </c>
      <c r="U207" s="22">
        <v>17.170000000000002</v>
      </c>
      <c r="V207" s="29">
        <v>15.825100000000001</v>
      </c>
      <c r="W207" s="31">
        <v>2459.0500000000002</v>
      </c>
      <c r="X207" s="31">
        <v>-42.56</v>
      </c>
      <c r="Y207" s="22">
        <v>330</v>
      </c>
      <c r="Z207" s="22">
        <v>220</v>
      </c>
      <c r="AA207" s="27">
        <v>55.198999999999998</v>
      </c>
      <c r="AB207" s="31">
        <v>-4985.3</v>
      </c>
      <c r="AC207" s="27">
        <v>-5.6680000000000001</v>
      </c>
      <c r="AD207" s="27">
        <v>3.51</v>
      </c>
      <c r="AE207" s="22">
        <v>6240</v>
      </c>
    </row>
    <row r="208" spans="1:31" ht="15" x14ac:dyDescent="0.2">
      <c r="A208" s="22">
        <v>195</v>
      </c>
      <c r="B208" s="21" t="s">
        <v>274</v>
      </c>
      <c r="C208" s="27">
        <v>84.162000000000006</v>
      </c>
      <c r="D208" s="28">
        <v>135.30000000000001</v>
      </c>
      <c r="E208" s="28">
        <v>339.6</v>
      </c>
      <c r="F208" s="28">
        <v>517</v>
      </c>
      <c r="G208" s="28">
        <v>32.4</v>
      </c>
      <c r="H208" s="28">
        <v>350</v>
      </c>
      <c r="I208" s="27">
        <v>0.27</v>
      </c>
      <c r="J208" s="27">
        <v>0.22500000000000001</v>
      </c>
      <c r="K208" s="27">
        <v>0.68</v>
      </c>
      <c r="L208" s="28">
        <v>293</v>
      </c>
      <c r="M208" s="28">
        <v>0.3</v>
      </c>
      <c r="N208" s="29">
        <v>5.19</v>
      </c>
      <c r="O208" s="30">
        <v>0.13880000000000001</v>
      </c>
      <c r="P208" s="30">
        <v>-8.0279999999999997E-5</v>
      </c>
      <c r="Q208" s="30">
        <v>1.7809999999999999E-8</v>
      </c>
      <c r="R208" s="31">
        <v>344.33</v>
      </c>
      <c r="S208" s="31">
        <v>197.95</v>
      </c>
      <c r="T208" s="22">
        <v>-11.38</v>
      </c>
      <c r="U208" s="22">
        <v>19.84</v>
      </c>
      <c r="V208" s="29">
        <v>15.8384</v>
      </c>
      <c r="W208" s="31">
        <v>2680.52</v>
      </c>
      <c r="X208" s="31">
        <v>-48.4</v>
      </c>
      <c r="Y208" s="22">
        <v>365</v>
      </c>
      <c r="Z208" s="22">
        <v>245</v>
      </c>
      <c r="AA208" s="27">
        <v>0</v>
      </c>
      <c r="AB208" s="31">
        <v>0</v>
      </c>
      <c r="AC208" s="27">
        <v>0</v>
      </c>
      <c r="AD208" s="27">
        <v>0</v>
      </c>
      <c r="AE208" s="22">
        <v>6860</v>
      </c>
    </row>
    <row r="209" spans="1:31" ht="15" x14ac:dyDescent="0.2">
      <c r="A209" s="22">
        <v>196</v>
      </c>
      <c r="B209" s="21" t="s">
        <v>275</v>
      </c>
      <c r="C209" s="27">
        <v>138.25399999999999</v>
      </c>
      <c r="D209" s="28">
        <v>230</v>
      </c>
      <c r="E209" s="28">
        <v>468.9</v>
      </c>
      <c r="F209" s="28">
        <v>702.2</v>
      </c>
      <c r="G209" s="28">
        <v>31</v>
      </c>
      <c r="H209" s="28">
        <v>0</v>
      </c>
      <c r="I209" s="27">
        <v>0</v>
      </c>
      <c r="J209" s="27">
        <v>0.23</v>
      </c>
      <c r="K209" s="27">
        <v>0.89700000000000002</v>
      </c>
      <c r="L209" s="28">
        <v>293</v>
      </c>
      <c r="M209" s="28">
        <v>0</v>
      </c>
      <c r="N209" s="29">
        <v>-26.86</v>
      </c>
      <c r="O209" s="30">
        <v>0.2671</v>
      </c>
      <c r="P209" s="30">
        <v>-1.5779999999999999E-4</v>
      </c>
      <c r="Q209" s="30">
        <v>3.4319999999999999E-8</v>
      </c>
      <c r="R209" s="31">
        <v>0</v>
      </c>
      <c r="S209" s="31">
        <v>0</v>
      </c>
      <c r="T209" s="22">
        <v>-40.380000000000003</v>
      </c>
      <c r="U209" s="22">
        <v>20.51</v>
      </c>
      <c r="V209" s="29">
        <v>15.831200000000001</v>
      </c>
      <c r="W209" s="31">
        <v>3671.61</v>
      </c>
      <c r="X209" s="31">
        <v>-69.739999999999995</v>
      </c>
      <c r="Y209" s="22">
        <v>495</v>
      </c>
      <c r="Z209" s="22">
        <v>368</v>
      </c>
      <c r="AA209" s="27">
        <v>0</v>
      </c>
      <c r="AB209" s="31">
        <v>0</v>
      </c>
      <c r="AC209" s="27">
        <v>0</v>
      </c>
      <c r="AD209" s="27">
        <v>0</v>
      </c>
      <c r="AE209" s="22">
        <v>9400</v>
      </c>
    </row>
    <row r="210" spans="1:31" ht="15" x14ac:dyDescent="0.2">
      <c r="A210" s="22">
        <v>197</v>
      </c>
      <c r="B210" s="21" t="s">
        <v>276</v>
      </c>
      <c r="C210" s="27">
        <v>52.034999999999997</v>
      </c>
      <c r="D210" s="28">
        <v>245.3</v>
      </c>
      <c r="E210" s="28">
        <v>252.5</v>
      </c>
      <c r="F210" s="28">
        <v>400</v>
      </c>
      <c r="G210" s="28">
        <v>59</v>
      </c>
      <c r="H210" s="28">
        <v>0</v>
      </c>
      <c r="I210" s="27">
        <v>0</v>
      </c>
      <c r="J210" s="27">
        <v>0.24</v>
      </c>
      <c r="K210" s="27">
        <v>0</v>
      </c>
      <c r="L210" s="28">
        <v>0</v>
      </c>
      <c r="M210" s="28">
        <v>0.2</v>
      </c>
      <c r="N210" s="29">
        <v>8.5830000000000002</v>
      </c>
      <c r="O210" s="30">
        <v>2.2100000000000002E-2</v>
      </c>
      <c r="P210" s="30">
        <v>-1.946E-5</v>
      </c>
      <c r="Q210" s="30">
        <v>7.0450000000000004E-9</v>
      </c>
      <c r="R210" s="31">
        <v>0</v>
      </c>
      <c r="S210" s="31">
        <v>0</v>
      </c>
      <c r="T210" s="22">
        <v>73.84</v>
      </c>
      <c r="U210" s="22">
        <v>71.03</v>
      </c>
      <c r="V210" s="29">
        <v>0</v>
      </c>
      <c r="W210" s="31">
        <v>0</v>
      </c>
      <c r="X210" s="31">
        <v>0</v>
      </c>
      <c r="Y210" s="22">
        <v>0</v>
      </c>
      <c r="Z210" s="22">
        <v>0</v>
      </c>
      <c r="AA210" s="27">
        <v>58.323</v>
      </c>
      <c r="AB210" s="31">
        <v>-4390.8</v>
      </c>
      <c r="AC210" s="27">
        <v>-6.1849999999999996</v>
      </c>
      <c r="AD210" s="27">
        <v>1.51</v>
      </c>
      <c r="AE210" s="22">
        <v>0</v>
      </c>
    </row>
    <row r="211" spans="1:31" ht="15" x14ac:dyDescent="0.2">
      <c r="A211" s="22">
        <v>198</v>
      </c>
      <c r="B211" s="21" t="s">
        <v>277</v>
      </c>
      <c r="C211" s="27">
        <v>56.107999999999997</v>
      </c>
      <c r="D211" s="28">
        <v>182.4</v>
      </c>
      <c r="E211" s="28">
        <v>285.7</v>
      </c>
      <c r="F211" s="28">
        <v>459.9</v>
      </c>
      <c r="G211" s="28">
        <v>49.2</v>
      </c>
      <c r="H211" s="28">
        <v>210</v>
      </c>
      <c r="I211" s="27">
        <v>0.27400000000000002</v>
      </c>
      <c r="J211" s="27">
        <v>0.20899999999999999</v>
      </c>
      <c r="K211" s="27">
        <v>0.69399999999999995</v>
      </c>
      <c r="L211" s="28">
        <v>293</v>
      </c>
      <c r="M211" s="28">
        <v>0</v>
      </c>
      <c r="N211" s="29">
        <v>-12.003</v>
      </c>
      <c r="O211" s="30">
        <v>0.12</v>
      </c>
      <c r="P211" s="30">
        <v>-8.4980000000000003E-5</v>
      </c>
      <c r="Q211" s="30">
        <v>2.501E-8</v>
      </c>
      <c r="R211" s="31">
        <v>0</v>
      </c>
      <c r="S211" s="31">
        <v>0</v>
      </c>
      <c r="T211" s="22">
        <v>6.37</v>
      </c>
      <c r="U211" s="22">
        <v>26.3</v>
      </c>
      <c r="V211" s="29">
        <v>15.9254</v>
      </c>
      <c r="W211" s="31">
        <v>2359.09</v>
      </c>
      <c r="X211" s="31">
        <v>-31.78</v>
      </c>
      <c r="Y211" s="22">
        <v>290</v>
      </c>
      <c r="Z211" s="22">
        <v>200</v>
      </c>
      <c r="AA211" s="27">
        <v>0</v>
      </c>
      <c r="AB211" s="31">
        <v>0</v>
      </c>
      <c r="AC211" s="27">
        <v>0</v>
      </c>
      <c r="AD211" s="27">
        <v>0</v>
      </c>
      <c r="AE211" s="22">
        <v>5780</v>
      </c>
    </row>
    <row r="212" spans="1:31" ht="15" x14ac:dyDescent="0.2">
      <c r="A212" s="22">
        <v>199</v>
      </c>
      <c r="B212" s="21" t="s">
        <v>278</v>
      </c>
      <c r="C212" s="27">
        <v>98.188999999999993</v>
      </c>
      <c r="D212" s="28">
        <v>265</v>
      </c>
      <c r="E212" s="28">
        <v>391.9</v>
      </c>
      <c r="F212" s="28">
        <v>589</v>
      </c>
      <c r="G212" s="28">
        <v>36.700000000000003</v>
      </c>
      <c r="H212" s="28">
        <v>390</v>
      </c>
      <c r="I212" s="27">
        <v>0.3</v>
      </c>
      <c r="J212" s="27">
        <v>0.33600000000000002</v>
      </c>
      <c r="K212" s="27">
        <v>0.81</v>
      </c>
      <c r="L212" s="28">
        <v>293</v>
      </c>
      <c r="M212" s="28">
        <v>0</v>
      </c>
      <c r="N212" s="29">
        <v>-18.196999999999999</v>
      </c>
      <c r="O212" s="30">
        <v>0.18790000000000001</v>
      </c>
      <c r="P212" s="30">
        <v>-1.004E-4</v>
      </c>
      <c r="Q212" s="30">
        <v>1.8060000000000001E-8</v>
      </c>
      <c r="R212" s="31">
        <v>0</v>
      </c>
      <c r="S212" s="31">
        <v>0</v>
      </c>
      <c r="T212" s="22">
        <v>-28.52</v>
      </c>
      <c r="U212" s="22">
        <v>15.06</v>
      </c>
      <c r="V212" s="29">
        <v>15.7818</v>
      </c>
      <c r="W212" s="31">
        <v>3066.05</v>
      </c>
      <c r="X212" s="31">
        <v>-56.8</v>
      </c>
      <c r="Y212" s="22">
        <v>435</v>
      </c>
      <c r="Z212" s="22">
        <v>330</v>
      </c>
      <c r="AA212" s="27">
        <v>0</v>
      </c>
      <c r="AB212" s="31">
        <v>0</v>
      </c>
      <c r="AC212" s="27">
        <v>0</v>
      </c>
      <c r="AD212" s="27">
        <v>0</v>
      </c>
      <c r="AE212" s="22">
        <v>7900</v>
      </c>
    </row>
    <row r="213" spans="1:31" ht="15" x14ac:dyDescent="0.2">
      <c r="A213" s="22">
        <v>200</v>
      </c>
      <c r="B213" s="21" t="s">
        <v>279</v>
      </c>
      <c r="C213" s="27">
        <v>84.162000000000006</v>
      </c>
      <c r="D213" s="28">
        <v>279.7</v>
      </c>
      <c r="E213" s="28">
        <v>353.9</v>
      </c>
      <c r="F213" s="28">
        <v>553.4</v>
      </c>
      <c r="G213" s="28">
        <v>40.200000000000003</v>
      </c>
      <c r="H213" s="28">
        <v>308</v>
      </c>
      <c r="I213" s="27">
        <v>0.27300000000000002</v>
      </c>
      <c r="J213" s="27">
        <v>0.21299999999999999</v>
      </c>
      <c r="K213" s="27">
        <v>0.77900000000000003</v>
      </c>
      <c r="L213" s="28">
        <v>293</v>
      </c>
      <c r="M213" s="28">
        <v>0.3</v>
      </c>
      <c r="N213" s="29">
        <v>-13.026999999999999</v>
      </c>
      <c r="O213" s="30">
        <v>0.14599999999999999</v>
      </c>
      <c r="P213" s="30">
        <v>-6.0269999999999997E-5</v>
      </c>
      <c r="Q213" s="30">
        <v>3.1559999999999999E-9</v>
      </c>
      <c r="R213" s="31">
        <v>653.62</v>
      </c>
      <c r="S213" s="31">
        <v>290.83999999999997</v>
      </c>
      <c r="T213" s="22">
        <v>-29.43</v>
      </c>
      <c r="U213" s="22">
        <v>7.59</v>
      </c>
      <c r="V213" s="29">
        <v>15.752700000000001</v>
      </c>
      <c r="W213" s="31">
        <v>2766.63</v>
      </c>
      <c r="X213" s="31">
        <v>-50.5</v>
      </c>
      <c r="Y213" s="22">
        <v>380</v>
      </c>
      <c r="Z213" s="22">
        <v>280</v>
      </c>
      <c r="AA213" s="27">
        <v>53.451000000000001</v>
      </c>
      <c r="AB213" s="31">
        <v>-5562.12</v>
      </c>
      <c r="AC213" s="27">
        <v>-5.3029999999999999</v>
      </c>
      <c r="AD213" s="27">
        <v>4.22</v>
      </c>
      <c r="AE213" s="22">
        <v>7160</v>
      </c>
    </row>
    <row r="214" spans="1:31" ht="15" x14ac:dyDescent="0.2">
      <c r="A214" s="22">
        <v>201</v>
      </c>
      <c r="B214" s="21" t="s">
        <v>280</v>
      </c>
      <c r="C214" s="27">
        <v>100.161</v>
      </c>
      <c r="D214" s="28">
        <v>298</v>
      </c>
      <c r="E214" s="28">
        <v>434.3</v>
      </c>
      <c r="F214" s="28">
        <v>625</v>
      </c>
      <c r="G214" s="28">
        <v>37</v>
      </c>
      <c r="H214" s="28">
        <v>327</v>
      </c>
      <c r="I214" s="27">
        <v>0.24</v>
      </c>
      <c r="J214" s="27">
        <v>0.55000000000000004</v>
      </c>
      <c r="K214" s="27">
        <v>0.94199999999999995</v>
      </c>
      <c r="L214" s="28">
        <v>303</v>
      </c>
      <c r="M214" s="28">
        <v>1.7</v>
      </c>
      <c r="N214" s="29">
        <v>-13.263999999999999</v>
      </c>
      <c r="O214" s="30">
        <v>0.17230000000000001</v>
      </c>
      <c r="P214" s="30">
        <v>-9.7600000000000001E-5</v>
      </c>
      <c r="Q214" s="30">
        <v>1.967E-8</v>
      </c>
      <c r="R214" s="31">
        <v>0</v>
      </c>
      <c r="S214" s="31">
        <v>0</v>
      </c>
      <c r="T214" s="22">
        <v>-70.400000000000006</v>
      </c>
      <c r="U214" s="22">
        <v>-28.18</v>
      </c>
      <c r="V214" s="29">
        <v>0</v>
      </c>
      <c r="W214" s="31">
        <v>0</v>
      </c>
      <c r="X214" s="31">
        <v>0</v>
      </c>
      <c r="Y214" s="22">
        <v>0</v>
      </c>
      <c r="Z214" s="22">
        <v>0</v>
      </c>
      <c r="AA214" s="27">
        <v>86.548000000000002</v>
      </c>
      <c r="AB214" s="31">
        <v>-9573.09</v>
      </c>
      <c r="AC214" s="27">
        <v>-9.5389999999999997</v>
      </c>
      <c r="AD214" s="27">
        <v>5.86</v>
      </c>
      <c r="AE214" s="22">
        <v>10870</v>
      </c>
    </row>
    <row r="215" spans="1:31" ht="15" x14ac:dyDescent="0.2">
      <c r="A215" s="22">
        <v>202</v>
      </c>
      <c r="B215" s="21" t="s">
        <v>281</v>
      </c>
      <c r="C215" s="27">
        <v>95.144999999999996</v>
      </c>
      <c r="D215" s="28">
        <v>242</v>
      </c>
      <c r="E215" s="28">
        <v>428.8</v>
      </c>
      <c r="F215" s="28">
        <v>629</v>
      </c>
      <c r="G215" s="28">
        <v>38</v>
      </c>
      <c r="H215" s="28">
        <v>312</v>
      </c>
      <c r="I215" s="27">
        <v>0.23</v>
      </c>
      <c r="J215" s="27">
        <v>0.443</v>
      </c>
      <c r="K215" s="27">
        <v>0.95099999999999996</v>
      </c>
      <c r="L215" s="28">
        <v>288</v>
      </c>
      <c r="M215" s="28">
        <v>3.1</v>
      </c>
      <c r="N215" s="29">
        <v>-9.0299999999999994</v>
      </c>
      <c r="O215" s="30">
        <v>0.1323</v>
      </c>
      <c r="P215" s="30">
        <v>-4.6650000000000002E-5</v>
      </c>
      <c r="Q215" s="30">
        <v>-3.6640000000000002E-9</v>
      </c>
      <c r="R215" s="31">
        <v>787.38</v>
      </c>
      <c r="S215" s="31">
        <v>336.47</v>
      </c>
      <c r="T215" s="22">
        <v>-55</v>
      </c>
      <c r="U215" s="22">
        <v>-21.69</v>
      </c>
      <c r="V215" s="29">
        <v>0</v>
      </c>
      <c r="W215" s="31">
        <v>0</v>
      </c>
      <c r="X215" s="31">
        <v>0</v>
      </c>
      <c r="Y215" s="22">
        <v>0</v>
      </c>
      <c r="Z215" s="22">
        <v>0</v>
      </c>
      <c r="AA215" s="27">
        <v>0</v>
      </c>
      <c r="AB215" s="31">
        <v>0</v>
      </c>
      <c r="AC215" s="27">
        <v>0</v>
      </c>
      <c r="AD215" s="27">
        <v>0</v>
      </c>
      <c r="AE215" s="22">
        <v>9500</v>
      </c>
    </row>
    <row r="216" spans="1:31" ht="15" x14ac:dyDescent="0.2">
      <c r="A216" s="22">
        <v>203</v>
      </c>
      <c r="B216" s="21" t="s">
        <v>282</v>
      </c>
      <c r="C216" s="27">
        <v>82.146000000000001</v>
      </c>
      <c r="D216" s="28">
        <v>169.7</v>
      </c>
      <c r="E216" s="28">
        <v>356.1</v>
      </c>
      <c r="F216" s="28">
        <v>560.4</v>
      </c>
      <c r="G216" s="28">
        <v>42.9</v>
      </c>
      <c r="H216" s="28">
        <v>292</v>
      </c>
      <c r="I216" s="27">
        <v>0.27</v>
      </c>
      <c r="J216" s="27">
        <v>0.21</v>
      </c>
      <c r="K216" s="27">
        <v>0.81599999999999995</v>
      </c>
      <c r="L216" s="28">
        <v>289</v>
      </c>
      <c r="M216" s="28">
        <v>0.6</v>
      </c>
      <c r="N216" s="29">
        <v>-16.396999999999998</v>
      </c>
      <c r="O216" s="30">
        <v>0.17319999999999999</v>
      </c>
      <c r="P216" s="30">
        <v>-1.293E-4</v>
      </c>
      <c r="Q216" s="30">
        <v>3.927E-8</v>
      </c>
      <c r="R216" s="31">
        <v>506.92</v>
      </c>
      <c r="S216" s="31">
        <v>264.54000000000002</v>
      </c>
      <c r="T216" s="22">
        <v>-1.28</v>
      </c>
      <c r="U216" s="22">
        <v>25.54</v>
      </c>
      <c r="V216" s="29">
        <v>15.824299999999999</v>
      </c>
      <c r="W216" s="31">
        <v>2813.53</v>
      </c>
      <c r="X216" s="31">
        <v>-49.98</v>
      </c>
      <c r="Y216" s="22">
        <v>360</v>
      </c>
      <c r="Z216" s="22">
        <v>300</v>
      </c>
      <c r="AA216" s="27">
        <v>0</v>
      </c>
      <c r="AB216" s="31">
        <v>0</v>
      </c>
      <c r="AC216" s="27">
        <v>0</v>
      </c>
      <c r="AD216" s="27">
        <v>0</v>
      </c>
      <c r="AE216" s="22">
        <v>7280</v>
      </c>
    </row>
    <row r="217" spans="1:31" ht="15" x14ac:dyDescent="0.2">
      <c r="A217" s="22">
        <v>204</v>
      </c>
      <c r="B217" s="21" t="s">
        <v>283</v>
      </c>
      <c r="C217" s="27">
        <v>70.135000000000005</v>
      </c>
      <c r="D217" s="28">
        <v>179.3</v>
      </c>
      <c r="E217" s="28">
        <v>322.39999999999998</v>
      </c>
      <c r="F217" s="28">
        <v>511.6</v>
      </c>
      <c r="G217" s="28">
        <v>44.5</v>
      </c>
      <c r="H217" s="28">
        <v>260</v>
      </c>
      <c r="I217" s="27">
        <v>0.27600000000000002</v>
      </c>
      <c r="J217" s="27">
        <v>0.192</v>
      </c>
      <c r="K217" s="27">
        <v>0.745</v>
      </c>
      <c r="L217" s="28">
        <v>293</v>
      </c>
      <c r="M217" s="28">
        <v>0</v>
      </c>
      <c r="N217" s="29">
        <v>-12.808</v>
      </c>
      <c r="O217" s="30">
        <v>0.12959999999999999</v>
      </c>
      <c r="P217" s="30">
        <v>-7.2390000000000003E-5</v>
      </c>
      <c r="Q217" s="30">
        <v>1.5489999999999998E-8</v>
      </c>
      <c r="R217" s="31">
        <v>406.69</v>
      </c>
      <c r="S217" s="31">
        <v>231.67</v>
      </c>
      <c r="T217" s="22">
        <v>-18.46</v>
      </c>
      <c r="U217" s="22">
        <v>9.23</v>
      </c>
      <c r="V217" s="29">
        <v>15.8574</v>
      </c>
      <c r="W217" s="31">
        <v>2588.48</v>
      </c>
      <c r="X217" s="31">
        <v>-41.79</v>
      </c>
      <c r="Y217" s="22">
        <v>345</v>
      </c>
      <c r="Z217" s="22">
        <v>230</v>
      </c>
      <c r="AA217" s="27">
        <v>0</v>
      </c>
      <c r="AB217" s="31">
        <v>0</v>
      </c>
      <c r="AC217" s="27">
        <v>0</v>
      </c>
      <c r="AD217" s="27">
        <v>0</v>
      </c>
      <c r="AE217" s="22">
        <v>6524</v>
      </c>
    </row>
    <row r="218" spans="1:31" ht="15" x14ac:dyDescent="0.2">
      <c r="A218" s="22">
        <v>205</v>
      </c>
      <c r="B218" s="21" t="s">
        <v>284</v>
      </c>
      <c r="C218" s="27">
        <v>84.117999999999995</v>
      </c>
      <c r="D218" s="28">
        <v>222.5</v>
      </c>
      <c r="E218" s="28">
        <v>403.9</v>
      </c>
      <c r="F218" s="28">
        <v>626</v>
      </c>
      <c r="G218" s="28">
        <v>53</v>
      </c>
      <c r="H218" s="28">
        <v>268</v>
      </c>
      <c r="I218" s="27">
        <v>0.28000000000000003</v>
      </c>
      <c r="J218" s="27">
        <v>0.35</v>
      </c>
      <c r="K218" s="27">
        <v>0.95</v>
      </c>
      <c r="L218" s="28">
        <v>293</v>
      </c>
      <c r="M218" s="28">
        <v>3</v>
      </c>
      <c r="N218" s="29">
        <v>-9.7070000000000007</v>
      </c>
      <c r="O218" s="30">
        <v>0.12479999999999999</v>
      </c>
      <c r="P218" s="30">
        <v>-7.462E-5</v>
      </c>
      <c r="Q218" s="30">
        <v>1.7030000000000001E-8</v>
      </c>
      <c r="R218" s="31">
        <v>574.71</v>
      </c>
      <c r="S218" s="31">
        <v>303.44</v>
      </c>
      <c r="T218" s="22">
        <v>-46.04</v>
      </c>
      <c r="U218" s="22">
        <v>0</v>
      </c>
      <c r="V218" s="29">
        <v>16.089700000000001</v>
      </c>
      <c r="W218" s="31">
        <v>3193.92</v>
      </c>
      <c r="X218" s="31">
        <v>-66.150000000000006</v>
      </c>
      <c r="Y218" s="22">
        <v>440</v>
      </c>
      <c r="Z218" s="22">
        <v>300</v>
      </c>
      <c r="AA218" s="27">
        <v>0</v>
      </c>
      <c r="AB218" s="31">
        <v>0</v>
      </c>
      <c r="AC218" s="27">
        <v>0</v>
      </c>
      <c r="AD218" s="27">
        <v>0</v>
      </c>
      <c r="AE218" s="22">
        <v>8740</v>
      </c>
    </row>
    <row r="219" spans="1:31" ht="15" x14ac:dyDescent="0.2">
      <c r="A219" s="22">
        <v>206</v>
      </c>
      <c r="B219" s="21" t="s">
        <v>285</v>
      </c>
      <c r="C219" s="27">
        <v>68.119</v>
      </c>
      <c r="D219" s="28">
        <v>138.1</v>
      </c>
      <c r="E219" s="28">
        <v>317.39999999999998</v>
      </c>
      <c r="F219" s="28">
        <v>506</v>
      </c>
      <c r="G219" s="28">
        <v>0</v>
      </c>
      <c r="H219" s="28">
        <v>0</v>
      </c>
      <c r="I219" s="27">
        <v>0</v>
      </c>
      <c r="J219" s="27">
        <v>0</v>
      </c>
      <c r="K219" s="27">
        <v>0.77200000000000002</v>
      </c>
      <c r="L219" s="28">
        <v>293</v>
      </c>
      <c r="M219" s="28">
        <v>0.9</v>
      </c>
      <c r="N219" s="29">
        <v>-9.9149999999999991</v>
      </c>
      <c r="O219" s="30">
        <v>0.1106</v>
      </c>
      <c r="P219" s="30">
        <v>-6.1600000000000007E-5</v>
      </c>
      <c r="Q219" s="30">
        <v>1.2979999999999999E-8</v>
      </c>
      <c r="R219" s="31">
        <v>396.83</v>
      </c>
      <c r="S219" s="31">
        <v>218.66</v>
      </c>
      <c r="T219" s="22">
        <v>7.87</v>
      </c>
      <c r="U219" s="22">
        <v>26.48</v>
      </c>
      <c r="V219" s="29">
        <v>15.935600000000001</v>
      </c>
      <c r="W219" s="31">
        <v>2583.0700000000002</v>
      </c>
      <c r="X219" s="31">
        <v>-39.869999999999997</v>
      </c>
      <c r="Y219" s="22">
        <v>378</v>
      </c>
      <c r="Z219" s="22">
        <v>244</v>
      </c>
      <c r="AA219" s="27">
        <v>0</v>
      </c>
      <c r="AB219" s="31">
        <v>0</v>
      </c>
      <c r="AC219" s="27">
        <v>0</v>
      </c>
      <c r="AD219" s="27">
        <v>0</v>
      </c>
      <c r="AE219" s="22">
        <v>6450</v>
      </c>
    </row>
    <row r="220" spans="1:31" ht="15" x14ac:dyDescent="0.2">
      <c r="A220" s="22">
        <v>207</v>
      </c>
      <c r="B220" s="21" t="s">
        <v>286</v>
      </c>
      <c r="C220" s="27">
        <v>42.081000000000003</v>
      </c>
      <c r="D220" s="28">
        <v>145.69999999999999</v>
      </c>
      <c r="E220" s="28">
        <v>240.4</v>
      </c>
      <c r="F220" s="28">
        <v>397.8</v>
      </c>
      <c r="G220" s="28">
        <v>54.2</v>
      </c>
      <c r="H220" s="28">
        <v>170</v>
      </c>
      <c r="I220" s="27">
        <v>0.28199999999999997</v>
      </c>
      <c r="J220" s="27">
        <v>0.26400000000000001</v>
      </c>
      <c r="K220" s="27">
        <v>0.56299999999999994</v>
      </c>
      <c r="L220" s="28">
        <v>288</v>
      </c>
      <c r="M220" s="28">
        <v>0</v>
      </c>
      <c r="N220" s="29">
        <v>-8.4169999999999998</v>
      </c>
      <c r="O220" s="30">
        <v>9.1079999999999994E-2</v>
      </c>
      <c r="P220" s="30">
        <v>-6.8819999999999995E-5</v>
      </c>
      <c r="Q220" s="30">
        <v>2.1579999999999999E-8</v>
      </c>
      <c r="R220" s="31">
        <v>0</v>
      </c>
      <c r="S220" s="31">
        <v>0</v>
      </c>
      <c r="T220" s="22">
        <v>12.74</v>
      </c>
      <c r="U220" s="22">
        <v>24.95</v>
      </c>
      <c r="V220" s="29">
        <v>15.8599</v>
      </c>
      <c r="W220" s="31">
        <v>1971.04</v>
      </c>
      <c r="X220" s="31">
        <v>-26.65</v>
      </c>
      <c r="Y220" s="22">
        <v>245</v>
      </c>
      <c r="Z220" s="22">
        <v>180</v>
      </c>
      <c r="AA220" s="27">
        <v>0</v>
      </c>
      <c r="AB220" s="31">
        <v>0</v>
      </c>
      <c r="AC220" s="27">
        <v>0</v>
      </c>
      <c r="AD220" s="27">
        <v>0</v>
      </c>
      <c r="AE220" s="22">
        <v>4790</v>
      </c>
    </row>
    <row r="221" spans="1:31" ht="15" x14ac:dyDescent="0.2">
      <c r="A221" s="22">
        <v>208</v>
      </c>
      <c r="B221" s="21" t="s">
        <v>287</v>
      </c>
      <c r="C221" s="27">
        <v>4.032</v>
      </c>
      <c r="D221" s="28">
        <v>18.7</v>
      </c>
      <c r="E221" s="28">
        <v>23.7</v>
      </c>
      <c r="F221" s="28">
        <v>38.4</v>
      </c>
      <c r="G221" s="28">
        <v>16.399999999999999</v>
      </c>
      <c r="H221" s="28">
        <v>60.3</v>
      </c>
      <c r="I221" s="27">
        <v>0.314</v>
      </c>
      <c r="J221" s="27">
        <v>-0.13</v>
      </c>
      <c r="K221" s="27">
        <v>0.16500000000000001</v>
      </c>
      <c r="L221" s="28">
        <v>22.7</v>
      </c>
      <c r="M221" s="28">
        <v>0</v>
      </c>
      <c r="N221" s="29">
        <v>7.2249999999999996</v>
      </c>
      <c r="O221" s="30">
        <v>-1.58E-3</v>
      </c>
      <c r="P221" s="30">
        <v>2.7939999999999998E-6</v>
      </c>
      <c r="Q221" s="30">
        <v>-8.7999999999999996E-10</v>
      </c>
      <c r="R221" s="31">
        <v>19.670000000000002</v>
      </c>
      <c r="S221" s="31">
        <v>8.3800000000000008</v>
      </c>
      <c r="T221" s="22">
        <v>0</v>
      </c>
      <c r="U221" s="22">
        <v>0</v>
      </c>
      <c r="V221" s="29">
        <v>13.295400000000001</v>
      </c>
      <c r="W221" s="31">
        <v>157.88999999999999</v>
      </c>
      <c r="X221" s="31">
        <v>0</v>
      </c>
      <c r="Y221" s="22">
        <v>25</v>
      </c>
      <c r="Z221" s="22">
        <v>19</v>
      </c>
      <c r="AA221" s="27">
        <v>0</v>
      </c>
      <c r="AB221" s="31">
        <v>0</v>
      </c>
      <c r="AC221" s="27">
        <v>0</v>
      </c>
      <c r="AD221" s="27">
        <v>0</v>
      </c>
      <c r="AE221" s="22">
        <v>292</v>
      </c>
    </row>
    <row r="222" spans="1:31" ht="15" x14ac:dyDescent="0.2">
      <c r="A222" s="22">
        <v>209</v>
      </c>
      <c r="B222" s="21" t="s">
        <v>288</v>
      </c>
      <c r="C222" s="27">
        <v>20.030999999999999</v>
      </c>
      <c r="D222" s="28">
        <v>277</v>
      </c>
      <c r="E222" s="28">
        <v>374.6</v>
      </c>
      <c r="F222" s="28">
        <v>644</v>
      </c>
      <c r="G222" s="28">
        <v>213.8</v>
      </c>
      <c r="H222" s="28">
        <v>55.6</v>
      </c>
      <c r="I222" s="27">
        <v>0.22500000000000001</v>
      </c>
      <c r="J222" s="27">
        <v>0</v>
      </c>
      <c r="K222" s="27">
        <v>1.105</v>
      </c>
      <c r="L222" s="28">
        <v>293</v>
      </c>
      <c r="M222" s="28">
        <v>1.9</v>
      </c>
      <c r="N222" s="29">
        <v>0</v>
      </c>
      <c r="O222" s="30">
        <v>0</v>
      </c>
      <c r="P222" s="30">
        <v>0</v>
      </c>
      <c r="Q222" s="30">
        <v>0</v>
      </c>
      <c r="R222" s="31">
        <v>757.92</v>
      </c>
      <c r="S222" s="31">
        <v>304.58</v>
      </c>
      <c r="T222" s="22">
        <v>-59.57</v>
      </c>
      <c r="U222" s="22">
        <v>-56.08</v>
      </c>
      <c r="V222" s="29">
        <v>0</v>
      </c>
      <c r="W222" s="31">
        <v>0</v>
      </c>
      <c r="X222" s="31">
        <v>0</v>
      </c>
      <c r="Y222" s="22">
        <v>0</v>
      </c>
      <c r="Z222" s="22">
        <v>0</v>
      </c>
      <c r="AA222" s="27">
        <v>0</v>
      </c>
      <c r="AB222" s="31">
        <v>0</v>
      </c>
      <c r="AC222" s="27">
        <v>0</v>
      </c>
      <c r="AD222" s="27">
        <v>0</v>
      </c>
      <c r="AE222" s="22">
        <v>9880</v>
      </c>
    </row>
    <row r="223" spans="1:31" ht="15" x14ac:dyDescent="0.2">
      <c r="A223" s="22">
        <v>210</v>
      </c>
      <c r="B223" s="21" t="s">
        <v>289</v>
      </c>
      <c r="C223" s="27">
        <v>173.83500000000001</v>
      </c>
      <c r="D223" s="28">
        <v>220.6</v>
      </c>
      <c r="E223" s="28">
        <v>370</v>
      </c>
      <c r="F223" s="28">
        <v>583</v>
      </c>
      <c r="G223" s="28">
        <v>71</v>
      </c>
      <c r="H223" s="28">
        <v>0</v>
      </c>
      <c r="I223" s="27">
        <v>0</v>
      </c>
      <c r="J223" s="27">
        <v>0</v>
      </c>
      <c r="K223" s="27">
        <v>2.5</v>
      </c>
      <c r="L223" s="28">
        <v>293</v>
      </c>
      <c r="M223" s="28">
        <v>1.9</v>
      </c>
      <c r="N223" s="29">
        <v>0</v>
      </c>
      <c r="O223" s="30">
        <v>0</v>
      </c>
      <c r="P223" s="30">
        <v>0</v>
      </c>
      <c r="Q223" s="30">
        <v>0</v>
      </c>
      <c r="R223" s="31">
        <v>428.91</v>
      </c>
      <c r="S223" s="31">
        <v>294.57</v>
      </c>
      <c r="T223" s="22">
        <v>-1</v>
      </c>
      <c r="U223" s="22">
        <v>-1.34</v>
      </c>
      <c r="V223" s="29">
        <v>0</v>
      </c>
      <c r="W223" s="31">
        <v>0</v>
      </c>
      <c r="X223" s="31">
        <v>0</v>
      </c>
      <c r="Y223" s="22">
        <v>0</v>
      </c>
      <c r="Z223" s="22">
        <v>0</v>
      </c>
      <c r="AA223" s="27">
        <v>0</v>
      </c>
      <c r="AB223" s="31">
        <v>0</v>
      </c>
      <c r="AC223" s="27">
        <v>0</v>
      </c>
      <c r="AD223" s="27">
        <v>0</v>
      </c>
      <c r="AE223" s="22">
        <v>0</v>
      </c>
    </row>
    <row r="224" spans="1:31" ht="15" x14ac:dyDescent="0.2">
      <c r="A224" s="22">
        <v>211</v>
      </c>
      <c r="B224" s="21" t="s">
        <v>290</v>
      </c>
      <c r="C224" s="27">
        <v>129.24700000000001</v>
      </c>
      <c r="D224" s="28">
        <v>211</v>
      </c>
      <c r="E224" s="28">
        <v>432.8</v>
      </c>
      <c r="F224" s="28">
        <v>596</v>
      </c>
      <c r="G224" s="28">
        <v>25</v>
      </c>
      <c r="H224" s="28">
        <v>517</v>
      </c>
      <c r="I224" s="27">
        <v>0.26</v>
      </c>
      <c r="J224" s="27">
        <v>0.59</v>
      </c>
      <c r="K224" s="27">
        <v>0.76700000000000002</v>
      </c>
      <c r="L224" s="28">
        <v>293</v>
      </c>
      <c r="M224" s="28">
        <v>1.1000000000000001</v>
      </c>
      <c r="N224" s="29">
        <v>2.3319999999999999</v>
      </c>
      <c r="O224" s="30">
        <v>0.193</v>
      </c>
      <c r="P224" s="30">
        <v>-1.049E-4</v>
      </c>
      <c r="Q224" s="30">
        <v>2.2090000000000001E-8</v>
      </c>
      <c r="R224" s="31">
        <v>581.41999999999996</v>
      </c>
      <c r="S224" s="31">
        <v>286.54000000000002</v>
      </c>
      <c r="T224" s="22">
        <v>0</v>
      </c>
      <c r="U224" s="22">
        <v>0</v>
      </c>
      <c r="V224" s="29">
        <v>16.730699999999999</v>
      </c>
      <c r="W224" s="31">
        <v>3721.9</v>
      </c>
      <c r="X224" s="31">
        <v>-64.150000000000006</v>
      </c>
      <c r="Y224" s="22">
        <v>459</v>
      </c>
      <c r="Z224" s="22">
        <v>322</v>
      </c>
      <c r="AA224" s="27">
        <v>0</v>
      </c>
      <c r="AB224" s="31">
        <v>0</v>
      </c>
      <c r="AC224" s="27">
        <v>0</v>
      </c>
      <c r="AD224" s="27">
        <v>0</v>
      </c>
      <c r="AE224" s="22">
        <v>9500</v>
      </c>
    </row>
    <row r="225" spans="1:33" ht="15" x14ac:dyDescent="0.2">
      <c r="A225" s="22">
        <v>212</v>
      </c>
      <c r="B225" s="21" t="s">
        <v>291</v>
      </c>
      <c r="C225" s="27">
        <v>278.35000000000002</v>
      </c>
      <c r="D225" s="28">
        <v>238</v>
      </c>
      <c r="E225" s="28">
        <v>608</v>
      </c>
      <c r="F225" s="28">
        <v>0</v>
      </c>
      <c r="G225" s="28">
        <v>0</v>
      </c>
      <c r="H225" s="28">
        <v>0</v>
      </c>
      <c r="I225" s="27">
        <v>0</v>
      </c>
      <c r="J225" s="27">
        <v>0</v>
      </c>
      <c r="K225" s="27">
        <v>1.0469999999999999</v>
      </c>
      <c r="L225" s="28">
        <v>293</v>
      </c>
      <c r="M225" s="28">
        <v>0</v>
      </c>
      <c r="N225" s="29">
        <v>0.44900000000000001</v>
      </c>
      <c r="O225" s="30">
        <v>2.9950000000000001</v>
      </c>
      <c r="P225" s="30">
        <v>-1</v>
      </c>
      <c r="Q225" s="30">
        <v>-1.462</v>
      </c>
      <c r="R225" s="31">
        <v>-4</v>
      </c>
      <c r="S225" s="31">
        <v>1.665</v>
      </c>
      <c r="T225" s="22">
        <v>-8</v>
      </c>
      <c r="U225" s="22">
        <v>2588.1</v>
      </c>
      <c r="V225" s="29">
        <v>336.24</v>
      </c>
      <c r="W225" s="31">
        <v>0</v>
      </c>
      <c r="X225" s="31">
        <v>0</v>
      </c>
      <c r="Y225" s="22">
        <v>16.953900000000001</v>
      </c>
      <c r="Z225" s="22">
        <v>4852.47</v>
      </c>
      <c r="AA225" s="27">
        <v>-138.1</v>
      </c>
      <c r="AB225" s="31">
        <v>657</v>
      </c>
      <c r="AC225" s="27">
        <v>469</v>
      </c>
      <c r="AD225" s="27">
        <v>0</v>
      </c>
      <c r="AE225" s="22">
        <v>0</v>
      </c>
      <c r="AG225" s="22">
        <v>0</v>
      </c>
    </row>
    <row r="226" spans="1:33" ht="15" x14ac:dyDescent="0.2">
      <c r="A226" s="22">
        <v>213</v>
      </c>
      <c r="B226" s="21" t="s">
        <v>292</v>
      </c>
      <c r="C226" s="27">
        <v>120.914</v>
      </c>
      <c r="D226" s="28">
        <v>115.4</v>
      </c>
      <c r="E226" s="28">
        <v>243.4</v>
      </c>
      <c r="F226" s="28">
        <v>385</v>
      </c>
      <c r="G226" s="28">
        <v>40.700000000000003</v>
      </c>
      <c r="H226" s="28">
        <v>217</v>
      </c>
      <c r="I226" s="27">
        <v>0.28000000000000003</v>
      </c>
      <c r="J226" s="27">
        <v>0.17599999999999999</v>
      </c>
      <c r="K226" s="27">
        <v>1.75</v>
      </c>
      <c r="L226" s="28">
        <v>158</v>
      </c>
      <c r="M226" s="28">
        <v>0.5</v>
      </c>
      <c r="N226" s="29">
        <v>7.5469999999999997</v>
      </c>
      <c r="O226" s="30">
        <v>4.2569999999999997E-2</v>
      </c>
      <c r="P226" s="30">
        <v>-3.6029999999999999E-5</v>
      </c>
      <c r="Q226" s="30">
        <v>1.037E-8</v>
      </c>
      <c r="R226" s="31">
        <v>215.09</v>
      </c>
      <c r="S226" s="31">
        <v>2165.5500000000002</v>
      </c>
      <c r="T226" s="22">
        <v>-15</v>
      </c>
      <c r="U226" s="22">
        <v>-105.7</v>
      </c>
      <c r="V226" s="29">
        <v>0</v>
      </c>
      <c r="W226" s="31">
        <v>0</v>
      </c>
      <c r="X226" s="31">
        <v>0</v>
      </c>
      <c r="Y226" s="22">
        <v>0</v>
      </c>
      <c r="Z226" s="22">
        <v>0</v>
      </c>
      <c r="AA226" s="27">
        <v>0</v>
      </c>
      <c r="AB226" s="31">
        <v>0</v>
      </c>
      <c r="AC226" s="27">
        <v>0</v>
      </c>
      <c r="AD226" s="27">
        <v>0</v>
      </c>
      <c r="AE226" s="22">
        <v>4772</v>
      </c>
    </row>
    <row r="227" spans="1:33" ht="15" x14ac:dyDescent="0.2">
      <c r="A227" s="22">
        <v>214</v>
      </c>
      <c r="B227" s="21" t="s">
        <v>293</v>
      </c>
      <c r="C227" s="27">
        <v>84.933000000000007</v>
      </c>
      <c r="D227" s="28">
        <v>178.1</v>
      </c>
      <c r="E227" s="28">
        <v>313</v>
      </c>
      <c r="F227" s="28">
        <v>510</v>
      </c>
      <c r="G227" s="28">
        <v>60</v>
      </c>
      <c r="H227" s="28">
        <v>193</v>
      </c>
      <c r="I227" s="27">
        <v>0.27700000000000002</v>
      </c>
      <c r="J227" s="27">
        <v>0.193</v>
      </c>
      <c r="K227" s="27">
        <v>1.3169999999999999</v>
      </c>
      <c r="L227" s="28">
        <v>298</v>
      </c>
      <c r="M227" s="28">
        <v>1.8</v>
      </c>
      <c r="N227" s="29">
        <v>3.0939999999999999</v>
      </c>
      <c r="O227" s="30">
        <v>3.8769999999999999E-2</v>
      </c>
      <c r="P227" s="30">
        <v>-3.1099999999999997E-5</v>
      </c>
      <c r="Q227" s="30">
        <v>1.0049999999999999E-9</v>
      </c>
      <c r="R227" s="31">
        <v>359.55</v>
      </c>
      <c r="S227" s="31">
        <v>225.13</v>
      </c>
      <c r="T227" s="22">
        <v>22.8</v>
      </c>
      <c r="U227" s="22">
        <v>-16.46</v>
      </c>
      <c r="V227" s="29">
        <v>16.302900000000001</v>
      </c>
      <c r="W227" s="31">
        <v>2622.44</v>
      </c>
      <c r="X227" s="31">
        <v>-41.7</v>
      </c>
      <c r="Y227" s="22">
        <v>332</v>
      </c>
      <c r="Z227" s="22">
        <v>229</v>
      </c>
      <c r="AA227" s="27">
        <v>53.767000000000003</v>
      </c>
      <c r="AB227" s="31">
        <v>-5110.2</v>
      </c>
      <c r="AC227" s="27">
        <v>5.3639999999999999</v>
      </c>
      <c r="AD227" s="27">
        <v>2.41</v>
      </c>
      <c r="AE227" s="22">
        <v>6690</v>
      </c>
    </row>
    <row r="228" spans="1:33" ht="15" x14ac:dyDescent="0.2">
      <c r="A228" s="22">
        <v>215</v>
      </c>
      <c r="B228" s="21" t="s">
        <v>294</v>
      </c>
      <c r="C228" s="27">
        <v>102.923</v>
      </c>
      <c r="D228" s="28">
        <v>138</v>
      </c>
      <c r="E228" s="28">
        <v>282</v>
      </c>
      <c r="F228" s="28">
        <v>451.6</v>
      </c>
      <c r="G228" s="28">
        <v>51</v>
      </c>
      <c r="H228" s="28">
        <v>197</v>
      </c>
      <c r="I228" s="27">
        <v>0.27200000000000002</v>
      </c>
      <c r="J228" s="27">
        <v>0.20200000000000001</v>
      </c>
      <c r="K228" s="27">
        <v>1.38</v>
      </c>
      <c r="L228" s="28">
        <v>282</v>
      </c>
      <c r="M228" s="28">
        <v>1.3</v>
      </c>
      <c r="N228" s="29">
        <v>5.6520000000000001</v>
      </c>
      <c r="O228" s="30">
        <v>3.7699999999999997E-2</v>
      </c>
      <c r="P228" s="30">
        <v>-2.866E-5</v>
      </c>
      <c r="Q228" s="30">
        <v>7.7949999999999997E-9</v>
      </c>
      <c r="R228" s="31">
        <v>0</v>
      </c>
      <c r="S228" s="31">
        <v>0</v>
      </c>
      <c r="T228" s="22">
        <v>-71.400000000000006</v>
      </c>
      <c r="U228" s="22">
        <v>64.099999999999994</v>
      </c>
      <c r="V228" s="29">
        <v>0</v>
      </c>
      <c r="W228" s="31">
        <v>0</v>
      </c>
      <c r="X228" s="31">
        <v>0</v>
      </c>
      <c r="Y228" s="22">
        <v>0</v>
      </c>
      <c r="Z228" s="22">
        <v>0</v>
      </c>
      <c r="AA228" s="27">
        <v>54.563000000000002</v>
      </c>
      <c r="AB228" s="31">
        <v>-4629.0200000000004</v>
      </c>
      <c r="AC228" s="27">
        <v>-5.59</v>
      </c>
      <c r="AD228" s="27">
        <v>2.2200000000000002</v>
      </c>
      <c r="AE228" s="22">
        <v>5960</v>
      </c>
    </row>
    <row r="229" spans="1:33" ht="15" x14ac:dyDescent="0.2">
      <c r="A229" s="22">
        <v>216</v>
      </c>
      <c r="B229" s="21" t="s">
        <v>295</v>
      </c>
      <c r="C229" s="27">
        <v>45.085000000000001</v>
      </c>
      <c r="D229" s="28">
        <v>181</v>
      </c>
      <c r="E229" s="28">
        <v>280</v>
      </c>
      <c r="F229" s="28">
        <v>437.6</v>
      </c>
      <c r="G229" s="28">
        <v>52.4</v>
      </c>
      <c r="H229" s="28">
        <v>187</v>
      </c>
      <c r="I229" s="27">
        <v>0.27200000000000002</v>
      </c>
      <c r="J229" s="27">
        <v>0.28799999999999998</v>
      </c>
      <c r="K229" s="27">
        <v>0.65600000000000003</v>
      </c>
      <c r="L229" s="28">
        <v>293</v>
      </c>
      <c r="M229" s="28">
        <v>0</v>
      </c>
      <c r="N229" s="29">
        <v>-4.1000000000000002E-2</v>
      </c>
      <c r="O229" s="30">
        <v>6.4380000000000007E-2</v>
      </c>
      <c r="P229" s="30">
        <v>-3.1749999999999999E-5</v>
      </c>
      <c r="Q229" s="30">
        <v>5.5869999999999998E-9</v>
      </c>
      <c r="R229" s="31">
        <v>0</v>
      </c>
      <c r="S229" s="31">
        <v>0</v>
      </c>
      <c r="T229" s="22">
        <v>-4.5</v>
      </c>
      <c r="U229" s="22">
        <v>16.25</v>
      </c>
      <c r="V229" s="29">
        <v>16.2653</v>
      </c>
      <c r="W229" s="31">
        <v>2358.77</v>
      </c>
      <c r="X229" s="31">
        <v>-35.15</v>
      </c>
      <c r="Y229" s="22">
        <v>310</v>
      </c>
      <c r="Z229" s="22">
        <v>218</v>
      </c>
      <c r="AA229" s="27">
        <v>67.611000000000004</v>
      </c>
      <c r="AB229" s="31">
        <v>-5350.44</v>
      </c>
      <c r="AC229" s="27">
        <v>-7.4349999999999996</v>
      </c>
      <c r="AD229" s="27">
        <v>2.0299999999999998</v>
      </c>
      <c r="AE229" s="22">
        <v>6330</v>
      </c>
    </row>
    <row r="230" spans="1:33" ht="15" x14ac:dyDescent="0.2">
      <c r="A230" s="22">
        <v>217</v>
      </c>
      <c r="B230" s="21" t="s">
        <v>295</v>
      </c>
      <c r="C230" s="27">
        <v>73.138999999999996</v>
      </c>
      <c r="D230" s="28">
        <v>223.4</v>
      </c>
      <c r="E230" s="28">
        <v>328.6</v>
      </c>
      <c r="F230" s="28">
        <v>496.6</v>
      </c>
      <c r="G230" s="28">
        <v>36.6</v>
      </c>
      <c r="H230" s="28">
        <v>301</v>
      </c>
      <c r="I230" s="27">
        <v>0.27</v>
      </c>
      <c r="J230" s="27">
        <v>0.29899999999999999</v>
      </c>
      <c r="K230" s="27">
        <v>0.70699999999999996</v>
      </c>
      <c r="L230" s="28">
        <v>293</v>
      </c>
      <c r="M230" s="28">
        <v>1.1000000000000001</v>
      </c>
      <c r="N230" s="29">
        <v>0.48699999999999999</v>
      </c>
      <c r="O230" s="30">
        <v>0.10580000000000001</v>
      </c>
      <c r="P230" s="30">
        <v>-5.2139999999999999E-5</v>
      </c>
      <c r="Q230" s="30">
        <v>8.7250000000000004E-9</v>
      </c>
      <c r="R230" s="31">
        <v>473.89</v>
      </c>
      <c r="S230" s="31">
        <v>229.29</v>
      </c>
      <c r="T230" s="22">
        <v>-17.3</v>
      </c>
      <c r="U230" s="22">
        <v>17.23</v>
      </c>
      <c r="V230" s="29">
        <v>16.054500000000001</v>
      </c>
      <c r="W230" s="31">
        <v>2595.0100000000002</v>
      </c>
      <c r="X230" s="31">
        <v>-53.15</v>
      </c>
      <c r="Y230" s="22">
        <v>350</v>
      </c>
      <c r="Z230" s="22">
        <v>242</v>
      </c>
      <c r="AA230" s="27">
        <v>64.89</v>
      </c>
      <c r="AB230" s="31">
        <v>-5912.65</v>
      </c>
      <c r="AC230" s="27">
        <v>-6.9550000000000001</v>
      </c>
      <c r="AD230" s="27">
        <v>3.73</v>
      </c>
      <c r="AE230" s="22">
        <v>6650</v>
      </c>
    </row>
    <row r="231" spans="1:33" ht="15" x14ac:dyDescent="0.2">
      <c r="A231" s="22">
        <v>218</v>
      </c>
      <c r="B231" s="21" t="s">
        <v>296</v>
      </c>
      <c r="C231" s="27">
        <v>122.244</v>
      </c>
      <c r="D231" s="28">
        <v>171.7</v>
      </c>
      <c r="E231" s="28">
        <v>427.2</v>
      </c>
      <c r="F231" s="28">
        <v>642</v>
      </c>
      <c r="G231" s="28">
        <v>0</v>
      </c>
      <c r="H231" s="28">
        <v>0</v>
      </c>
      <c r="I231" s="27">
        <v>0</v>
      </c>
      <c r="J231" s="27">
        <v>0</v>
      </c>
      <c r="K231" s="27">
        <v>0.998</v>
      </c>
      <c r="L231" s="28">
        <v>293</v>
      </c>
      <c r="M231" s="28">
        <v>2</v>
      </c>
      <c r="N231" s="29">
        <v>6.4240000000000004</v>
      </c>
      <c r="O231" s="30">
        <v>0.1099</v>
      </c>
      <c r="P231" s="30">
        <v>-6.4720000000000004E-5</v>
      </c>
      <c r="Q231" s="30">
        <v>1.426E-8</v>
      </c>
      <c r="R231" s="31">
        <v>0</v>
      </c>
      <c r="S231" s="31">
        <v>0</v>
      </c>
      <c r="T231" s="22">
        <v>-17.84</v>
      </c>
      <c r="U231" s="22">
        <v>5.32</v>
      </c>
      <c r="V231" s="29">
        <v>16.060700000000001</v>
      </c>
      <c r="W231" s="31">
        <v>3421.57</v>
      </c>
      <c r="X231" s="31">
        <v>-64.19</v>
      </c>
      <c r="Y231" s="22">
        <v>455</v>
      </c>
      <c r="Z231" s="22">
        <v>312</v>
      </c>
      <c r="AA231" s="27">
        <v>0</v>
      </c>
      <c r="AB231" s="31">
        <v>0</v>
      </c>
      <c r="AC231" s="27">
        <v>0</v>
      </c>
      <c r="AD231" s="27">
        <v>0</v>
      </c>
      <c r="AE231" s="22">
        <v>9010</v>
      </c>
    </row>
    <row r="232" spans="1:33" ht="15" x14ac:dyDescent="0.2">
      <c r="A232" s="22">
        <v>219</v>
      </c>
      <c r="B232" s="21" t="s">
        <v>297</v>
      </c>
      <c r="C232" s="27">
        <v>86.134</v>
      </c>
      <c r="D232" s="28">
        <v>234.2</v>
      </c>
      <c r="E232" s="28">
        <v>375.1</v>
      </c>
      <c r="F232" s="28">
        <v>561</v>
      </c>
      <c r="G232" s="28">
        <v>36.9</v>
      </c>
      <c r="H232" s="28">
        <v>336</v>
      </c>
      <c r="I232" s="27">
        <v>0.26900000000000002</v>
      </c>
      <c r="J232" s="27">
        <v>0.34699999999999998</v>
      </c>
      <c r="K232" s="27">
        <v>0.81399999999999995</v>
      </c>
      <c r="L232" s="28">
        <v>293</v>
      </c>
      <c r="M232" s="28">
        <v>2.7</v>
      </c>
      <c r="N232" s="29">
        <v>7.1680000000000001</v>
      </c>
      <c r="O232" s="30">
        <v>9.4089999999999993E-2</v>
      </c>
      <c r="P232" s="30">
        <v>-4.5540000000000001E-5</v>
      </c>
      <c r="Q232" s="30">
        <v>8.1150000000000002E-9</v>
      </c>
      <c r="R232" s="31">
        <v>409.17</v>
      </c>
      <c r="S232" s="31">
        <v>236.65</v>
      </c>
      <c r="T232" s="22">
        <v>-61.82</v>
      </c>
      <c r="U232" s="22">
        <v>-32.33</v>
      </c>
      <c r="V232" s="29">
        <v>16.813800000000001</v>
      </c>
      <c r="W232" s="31">
        <v>3410.51</v>
      </c>
      <c r="X232" s="31">
        <v>-40.15</v>
      </c>
      <c r="Y232" s="22">
        <v>400</v>
      </c>
      <c r="Z232" s="22">
        <v>275</v>
      </c>
      <c r="AA232" s="27">
        <v>111.2</v>
      </c>
      <c r="AB232" s="31">
        <v>-9773.6299999999992</v>
      </c>
      <c r="AC232" s="27">
        <v>-13.26</v>
      </c>
      <c r="AD232" s="27">
        <v>4.7300000000000004</v>
      </c>
      <c r="AE232" s="22">
        <v>8060</v>
      </c>
    </row>
    <row r="233" spans="1:33" ht="15" x14ac:dyDescent="0.2">
      <c r="A233" s="22">
        <v>220</v>
      </c>
      <c r="B233" s="21" t="s">
        <v>298</v>
      </c>
      <c r="C233" s="27">
        <v>90.18</v>
      </c>
      <c r="D233" s="28">
        <v>169.2</v>
      </c>
      <c r="E233" s="28">
        <v>365.3</v>
      </c>
      <c r="F233" s="28">
        <v>557</v>
      </c>
      <c r="G233" s="28">
        <v>39.1</v>
      </c>
      <c r="H233" s="28">
        <v>318</v>
      </c>
      <c r="I233" s="27">
        <v>0.27200000000000002</v>
      </c>
      <c r="J233" s="27">
        <v>0.3</v>
      </c>
      <c r="K233" s="27">
        <v>0.83699999999999997</v>
      </c>
      <c r="L233" s="28">
        <v>293</v>
      </c>
      <c r="M233" s="28">
        <v>1.6</v>
      </c>
      <c r="N233" s="29">
        <v>3.2469999999999999</v>
      </c>
      <c r="O233" s="30">
        <v>9.4570000000000001E-2</v>
      </c>
      <c r="P233" s="30">
        <v>-4.2509999999999998E-5</v>
      </c>
      <c r="Q233" s="30">
        <v>6.3270000000000002E-9</v>
      </c>
      <c r="R233" s="31">
        <v>407.59</v>
      </c>
      <c r="S233" s="31">
        <v>233.32</v>
      </c>
      <c r="T233" s="22">
        <v>-19.95</v>
      </c>
      <c r="U233" s="22">
        <v>4.25</v>
      </c>
      <c r="V233" s="29">
        <v>15.953099999999999</v>
      </c>
      <c r="W233" s="31">
        <v>2896.27</v>
      </c>
      <c r="X233" s="31">
        <v>-54.49</v>
      </c>
      <c r="Y233" s="22">
        <v>390</v>
      </c>
      <c r="Z233" s="22">
        <v>260</v>
      </c>
      <c r="AA233" s="27">
        <v>0</v>
      </c>
      <c r="AB233" s="31">
        <v>0</v>
      </c>
      <c r="AC233" s="27">
        <v>0</v>
      </c>
      <c r="AD233" s="27">
        <v>0</v>
      </c>
      <c r="AE233" s="22">
        <v>7590</v>
      </c>
    </row>
    <row r="234" spans="1:33" ht="15" x14ac:dyDescent="0.2">
      <c r="A234" s="22">
        <v>221</v>
      </c>
      <c r="B234" s="21" t="s">
        <v>299</v>
      </c>
      <c r="C234" s="27">
        <v>106.122</v>
      </c>
      <c r="D234" s="28">
        <v>265</v>
      </c>
      <c r="E234" s="28">
        <v>519</v>
      </c>
      <c r="F234" s="28">
        <v>681</v>
      </c>
      <c r="G234" s="28">
        <v>6</v>
      </c>
      <c r="H234" s="28">
        <v>316</v>
      </c>
      <c r="I234" s="27">
        <v>0.26</v>
      </c>
      <c r="J234" s="27">
        <v>0</v>
      </c>
      <c r="K234" s="27">
        <v>1.1160000000000001</v>
      </c>
      <c r="L234" s="28">
        <v>293</v>
      </c>
      <c r="M234" s="28">
        <v>0</v>
      </c>
      <c r="N234" s="29">
        <v>17.45</v>
      </c>
      <c r="O234" s="30">
        <v>8.2659999999999997E-2</v>
      </c>
      <c r="P234" s="30">
        <v>-3.506E-5</v>
      </c>
      <c r="Q234" s="30">
        <v>4.4100000000000003E-9</v>
      </c>
      <c r="R234" s="31">
        <v>1943</v>
      </c>
      <c r="S234" s="31">
        <v>385.24</v>
      </c>
      <c r="T234" s="22">
        <v>-136.5</v>
      </c>
      <c r="U234" s="22">
        <v>0</v>
      </c>
      <c r="V234" s="29">
        <v>17.032599999999999</v>
      </c>
      <c r="W234" s="31">
        <v>4122.5200000000004</v>
      </c>
      <c r="X234" s="31">
        <v>-122.5</v>
      </c>
      <c r="Y234" s="22">
        <v>560</v>
      </c>
      <c r="Z234" s="22">
        <v>402</v>
      </c>
      <c r="AA234" s="27">
        <v>0</v>
      </c>
      <c r="AB234" s="31">
        <v>0</v>
      </c>
      <c r="AC234" s="27">
        <v>0</v>
      </c>
      <c r="AD234" s="27">
        <v>0</v>
      </c>
      <c r="AE234" s="22">
        <v>13670</v>
      </c>
    </row>
    <row r="235" spans="1:33" ht="15" x14ac:dyDescent="0.2">
      <c r="A235" s="22">
        <v>222</v>
      </c>
      <c r="B235" s="21" t="s">
        <v>300</v>
      </c>
      <c r="C235" s="27">
        <v>186.339</v>
      </c>
      <c r="D235" s="28">
        <v>230</v>
      </c>
      <c r="E235" s="28">
        <v>499.6</v>
      </c>
      <c r="F235" s="28">
        <v>657</v>
      </c>
      <c r="G235" s="28">
        <v>18</v>
      </c>
      <c r="H235" s="28">
        <v>720</v>
      </c>
      <c r="I235" s="27">
        <v>0.24</v>
      </c>
      <c r="J235" s="27">
        <v>0.7</v>
      </c>
      <c r="K235" s="27">
        <v>0.79400000000000004</v>
      </c>
      <c r="L235" s="28">
        <v>293</v>
      </c>
      <c r="M235" s="28">
        <v>0</v>
      </c>
      <c r="N235" s="29">
        <v>8.01</v>
      </c>
      <c r="O235" s="30">
        <v>0.25640000000000002</v>
      </c>
      <c r="P235" s="30">
        <v>-1.3219999999999999E-4</v>
      </c>
      <c r="Q235" s="30">
        <v>4.0070000000000001E-8</v>
      </c>
      <c r="R235" s="31">
        <v>723.43</v>
      </c>
      <c r="S235" s="31">
        <v>323.35000000000002</v>
      </c>
      <c r="T235" s="22">
        <v>0</v>
      </c>
      <c r="U235" s="22">
        <v>0</v>
      </c>
      <c r="V235" s="29">
        <v>16.337199999999999</v>
      </c>
      <c r="W235" s="31">
        <v>3982.78</v>
      </c>
      <c r="X235" s="31">
        <v>-89.15</v>
      </c>
      <c r="Y235" s="22">
        <v>545</v>
      </c>
      <c r="Z235" s="22">
        <v>373</v>
      </c>
      <c r="AA235" s="27">
        <v>0</v>
      </c>
      <c r="AB235" s="31">
        <v>0</v>
      </c>
      <c r="AC235" s="27">
        <v>0</v>
      </c>
      <c r="AD235" s="27">
        <v>0</v>
      </c>
      <c r="AE235" s="22">
        <v>10900</v>
      </c>
    </row>
    <row r="236" spans="1:33" ht="15" x14ac:dyDescent="0.2">
      <c r="A236" s="22">
        <v>223</v>
      </c>
      <c r="B236" s="21" t="s">
        <v>301</v>
      </c>
      <c r="C236" s="27">
        <v>102.17700000000001</v>
      </c>
      <c r="D236" s="28">
        <v>187.7</v>
      </c>
      <c r="E236" s="28">
        <v>341.5</v>
      </c>
      <c r="F236" s="28">
        <v>500</v>
      </c>
      <c r="G236" s="28">
        <v>28.4</v>
      </c>
      <c r="H236" s="28">
        <v>386</v>
      </c>
      <c r="I236" s="27">
        <v>0.26700000000000002</v>
      </c>
      <c r="J236" s="27">
        <v>0.34</v>
      </c>
      <c r="K236" s="27">
        <v>0.72399999999999998</v>
      </c>
      <c r="L236" s="28">
        <v>293</v>
      </c>
      <c r="M236" s="28">
        <v>1.2</v>
      </c>
      <c r="N236" s="29">
        <v>1.792</v>
      </c>
      <c r="O236" s="30">
        <v>0.13969999999999999</v>
      </c>
      <c r="P236" s="30">
        <v>-7.2290000000000001E-5</v>
      </c>
      <c r="Q236" s="30">
        <v>1.3960000000000001E-8</v>
      </c>
      <c r="R236" s="31">
        <v>410.58</v>
      </c>
      <c r="S236" s="31">
        <v>219.67</v>
      </c>
      <c r="T236" s="22">
        <v>-76.2</v>
      </c>
      <c r="U236" s="22">
        <v>-29.13</v>
      </c>
      <c r="V236" s="29">
        <v>16.341699999999999</v>
      </c>
      <c r="W236" s="31">
        <v>2895.73</v>
      </c>
      <c r="X236" s="31">
        <v>-43.15</v>
      </c>
      <c r="Y236" s="22">
        <v>364</v>
      </c>
      <c r="Z236" s="22">
        <v>249</v>
      </c>
      <c r="AA236" s="27">
        <v>0</v>
      </c>
      <c r="AB236" s="31">
        <v>0</v>
      </c>
      <c r="AC236" s="27">
        <v>0</v>
      </c>
      <c r="AD236" s="27">
        <v>0</v>
      </c>
      <c r="AE236" s="22">
        <v>7010</v>
      </c>
    </row>
    <row r="237" spans="1:33" ht="15" x14ac:dyDescent="0.2">
      <c r="A237" s="22">
        <v>224</v>
      </c>
      <c r="B237" s="21" t="s">
        <v>302</v>
      </c>
      <c r="C237" s="27">
        <v>46.069000000000003</v>
      </c>
      <c r="D237" s="28">
        <v>131.69999999999999</v>
      </c>
      <c r="E237" s="28">
        <v>248.3</v>
      </c>
      <c r="F237" s="28">
        <v>400</v>
      </c>
      <c r="G237" s="28">
        <v>53</v>
      </c>
      <c r="H237" s="28">
        <v>178</v>
      </c>
      <c r="I237" s="27">
        <v>0.28699999999999998</v>
      </c>
      <c r="J237" s="27">
        <v>0.192</v>
      </c>
      <c r="K237" s="27">
        <v>0.66700000000000004</v>
      </c>
      <c r="L237" s="28">
        <v>293</v>
      </c>
      <c r="M237" s="28">
        <v>1.3</v>
      </c>
      <c r="N237" s="29">
        <v>4.0640000000000001</v>
      </c>
      <c r="O237" s="30">
        <v>4.2770000000000002E-2</v>
      </c>
      <c r="P237" s="30">
        <v>-1.2500000000000001E-5</v>
      </c>
      <c r="Q237" s="30">
        <v>-4.5800000000000002E-10</v>
      </c>
      <c r="R237" s="31">
        <v>0</v>
      </c>
      <c r="S237" s="31">
        <v>0</v>
      </c>
      <c r="T237" s="22">
        <v>-43.99</v>
      </c>
      <c r="U237" s="22">
        <v>-26.99</v>
      </c>
      <c r="V237" s="29">
        <v>16.846699999999998</v>
      </c>
      <c r="W237" s="31">
        <v>2361.44</v>
      </c>
      <c r="X237" s="31">
        <v>-17.100000000000001</v>
      </c>
      <c r="Y237" s="22">
        <v>265</v>
      </c>
      <c r="Z237" s="22">
        <v>179</v>
      </c>
      <c r="AA237" s="27">
        <v>48.856999999999999</v>
      </c>
      <c r="AB237" s="31">
        <v>-3840.19</v>
      </c>
      <c r="AC237" s="27">
        <v>-4.8559999999999999</v>
      </c>
      <c r="AD237" s="27">
        <v>1.71</v>
      </c>
      <c r="AE237" s="22">
        <v>5140</v>
      </c>
    </row>
    <row r="238" spans="1:33" ht="15" x14ac:dyDescent="0.2">
      <c r="A238" s="22">
        <v>225</v>
      </c>
      <c r="B238" s="21" t="s">
        <v>303</v>
      </c>
      <c r="C238" s="27">
        <v>118.09</v>
      </c>
      <c r="D238" s="28">
        <v>327</v>
      </c>
      <c r="E238" s="28">
        <v>436.6</v>
      </c>
      <c r="F238" s="28">
        <v>628</v>
      </c>
      <c r="G238" s="28">
        <v>39.299999999999997</v>
      </c>
      <c r="H238" s="28">
        <v>0</v>
      </c>
      <c r="I238" s="27">
        <v>0</v>
      </c>
      <c r="J238" s="27">
        <v>0</v>
      </c>
      <c r="K238" s="27">
        <v>1.1499999999999999</v>
      </c>
      <c r="L238" s="28">
        <v>288</v>
      </c>
      <c r="M238" s="28">
        <v>0</v>
      </c>
      <c r="N238" s="29">
        <v>0</v>
      </c>
      <c r="O238" s="30">
        <v>0</v>
      </c>
      <c r="P238" s="30">
        <v>0</v>
      </c>
      <c r="Q238" s="30">
        <v>0</v>
      </c>
      <c r="R238" s="31">
        <v>0</v>
      </c>
      <c r="S238" s="31">
        <v>0</v>
      </c>
      <c r="T238" s="22">
        <v>0</v>
      </c>
      <c r="U238" s="22">
        <v>0</v>
      </c>
      <c r="V238" s="29">
        <v>0</v>
      </c>
      <c r="W238" s="31">
        <v>0</v>
      </c>
      <c r="X238" s="31">
        <v>0</v>
      </c>
      <c r="Y238" s="22">
        <v>0</v>
      </c>
      <c r="Z238" s="22">
        <v>0</v>
      </c>
      <c r="AA238" s="27">
        <v>0</v>
      </c>
      <c r="AB238" s="31">
        <v>0</v>
      </c>
      <c r="AC238" s="27">
        <v>0</v>
      </c>
      <c r="AD238" s="27">
        <v>0</v>
      </c>
      <c r="AE238" s="22">
        <v>0</v>
      </c>
    </row>
    <row r="239" spans="1:33" ht="15" x14ac:dyDescent="0.2">
      <c r="A239" s="22">
        <v>226</v>
      </c>
      <c r="B239" s="21" t="s">
        <v>304</v>
      </c>
      <c r="C239" s="27">
        <v>62.13</v>
      </c>
      <c r="D239" s="28">
        <v>174.9</v>
      </c>
      <c r="E239" s="28">
        <v>310.5</v>
      </c>
      <c r="F239" s="28">
        <v>503</v>
      </c>
      <c r="G239" s="28">
        <v>54.6</v>
      </c>
      <c r="H239" s="28">
        <v>201</v>
      </c>
      <c r="I239" s="27">
        <v>0.26600000000000001</v>
      </c>
      <c r="J239" s="27">
        <v>0.19</v>
      </c>
      <c r="K239" s="27">
        <v>0.84799999999999998</v>
      </c>
      <c r="L239" s="28">
        <v>293</v>
      </c>
      <c r="M239" s="28">
        <v>1.5</v>
      </c>
      <c r="N239" s="29">
        <v>5.8049999999999997</v>
      </c>
      <c r="O239" s="30">
        <v>4.478E-2</v>
      </c>
      <c r="P239" s="30">
        <v>-1.6419999999999999E-5</v>
      </c>
      <c r="Q239" s="30">
        <v>9.7900000000000003E-10</v>
      </c>
      <c r="R239" s="31">
        <v>267.33999999999997</v>
      </c>
      <c r="S239" s="31">
        <v>184.24</v>
      </c>
      <c r="T239" s="22">
        <v>-8.9700000000000006</v>
      </c>
      <c r="U239" s="22">
        <v>1.66</v>
      </c>
      <c r="V239" s="29">
        <v>16.0001</v>
      </c>
      <c r="W239" s="31">
        <v>2511.56</v>
      </c>
      <c r="X239" s="31">
        <v>-42.35</v>
      </c>
      <c r="Y239" s="22">
        <v>331</v>
      </c>
      <c r="Z239" s="22">
        <v>226</v>
      </c>
      <c r="AA239" s="27">
        <v>0</v>
      </c>
      <c r="AB239" s="31">
        <v>0</v>
      </c>
      <c r="AC239" s="27">
        <v>0</v>
      </c>
      <c r="AD239" s="27">
        <v>0</v>
      </c>
      <c r="AE239" s="22">
        <v>6440</v>
      </c>
    </row>
    <row r="240" spans="1:33" ht="15" x14ac:dyDescent="0.2">
      <c r="A240" s="22">
        <v>227</v>
      </c>
      <c r="B240" s="21" t="s">
        <v>305</v>
      </c>
      <c r="C240" s="27">
        <v>154.21199999999999</v>
      </c>
      <c r="D240" s="28">
        <v>342.4</v>
      </c>
      <c r="E240" s="28">
        <v>528.4</v>
      </c>
      <c r="F240" s="28">
        <v>789</v>
      </c>
      <c r="G240" s="28">
        <v>38</v>
      </c>
      <c r="H240" s="28">
        <v>502</v>
      </c>
      <c r="I240" s="27">
        <v>0.29499999999999998</v>
      </c>
      <c r="J240" s="27">
        <v>0.36399999999999999</v>
      </c>
      <c r="K240" s="27">
        <v>0.99</v>
      </c>
      <c r="L240" s="28">
        <v>347</v>
      </c>
      <c r="M240" s="28">
        <v>0</v>
      </c>
      <c r="N240" s="29">
        <v>-23.184000000000001</v>
      </c>
      <c r="O240" s="30">
        <v>0.2641</v>
      </c>
      <c r="P240" s="30">
        <v>-2.1149999999999999E-4</v>
      </c>
      <c r="Q240" s="30">
        <v>6.6640000000000006E-8</v>
      </c>
      <c r="R240" s="31">
        <v>733.87</v>
      </c>
      <c r="S240" s="31">
        <v>369.58</v>
      </c>
      <c r="T240" s="22">
        <v>43.52</v>
      </c>
      <c r="U240" s="22">
        <v>66.94</v>
      </c>
      <c r="V240" s="29">
        <v>16.683199999999999</v>
      </c>
      <c r="W240" s="31">
        <v>4602.2299999999996</v>
      </c>
      <c r="X240" s="31">
        <v>-70.42</v>
      </c>
      <c r="Y240" s="22">
        <v>545</v>
      </c>
      <c r="Z240" s="22">
        <v>343</v>
      </c>
      <c r="AA240" s="27">
        <v>0</v>
      </c>
      <c r="AB240" s="31">
        <v>0</v>
      </c>
      <c r="AC240" s="27">
        <v>0</v>
      </c>
      <c r="AD240" s="27">
        <v>0</v>
      </c>
      <c r="AE240" s="22">
        <v>10900</v>
      </c>
    </row>
    <row r="241" spans="1:33" ht="15" x14ac:dyDescent="0.2">
      <c r="A241" s="22">
        <v>228</v>
      </c>
      <c r="B241" s="21" t="s">
        <v>306</v>
      </c>
      <c r="C241" s="27">
        <v>170.21100000000001</v>
      </c>
      <c r="D241" s="28">
        <v>300</v>
      </c>
      <c r="E241" s="28">
        <v>531.20000000000005</v>
      </c>
      <c r="F241" s="28">
        <v>766</v>
      </c>
      <c r="G241" s="28">
        <v>31</v>
      </c>
      <c r="H241" s="28">
        <v>0</v>
      </c>
      <c r="I241" s="27">
        <v>0</v>
      </c>
      <c r="J241" s="27">
        <v>0.44</v>
      </c>
      <c r="K241" s="27">
        <v>1.0660000000000001</v>
      </c>
      <c r="L241" s="28">
        <v>303</v>
      </c>
      <c r="M241" s="28">
        <v>1.1000000000000001</v>
      </c>
      <c r="N241" s="29">
        <v>-14.505000000000001</v>
      </c>
      <c r="O241" s="30">
        <v>0.22170000000000001</v>
      </c>
      <c r="P241" s="30">
        <v>-1.4019999999999999E-4</v>
      </c>
      <c r="Q241" s="30">
        <v>3.2450000000000003E-8</v>
      </c>
      <c r="R241" s="31">
        <v>1146</v>
      </c>
      <c r="S241" s="31">
        <v>379.29</v>
      </c>
      <c r="T241" s="22">
        <v>11.94</v>
      </c>
      <c r="U241" s="22">
        <v>0</v>
      </c>
      <c r="V241" s="29">
        <v>16.3459</v>
      </c>
      <c r="W241" s="31">
        <v>4310.25</v>
      </c>
      <c r="X241" s="31">
        <v>-87.31</v>
      </c>
      <c r="Y241" s="22">
        <v>598</v>
      </c>
      <c r="Z241" s="22">
        <v>418</v>
      </c>
      <c r="AA241" s="27">
        <v>0</v>
      </c>
      <c r="AB241" s="31">
        <v>0</v>
      </c>
      <c r="AC241" s="27">
        <v>0</v>
      </c>
      <c r="AD241" s="27">
        <v>0</v>
      </c>
      <c r="AE241" s="22">
        <v>11260</v>
      </c>
    </row>
    <row r="242" spans="1:33" ht="15" x14ac:dyDescent="0.2">
      <c r="A242" s="22">
        <v>229</v>
      </c>
      <c r="B242" s="21" t="s">
        <v>307</v>
      </c>
      <c r="C242" s="27">
        <v>168.239</v>
      </c>
      <c r="D242" s="28">
        <v>30537.5</v>
      </c>
      <c r="E242" s="28">
        <v>767</v>
      </c>
      <c r="F242" s="28">
        <v>29.4</v>
      </c>
      <c r="G242" s="28">
        <v>0</v>
      </c>
      <c r="H242" s="28">
        <v>0</v>
      </c>
      <c r="I242" s="27">
        <v>0</v>
      </c>
      <c r="J242" s="27">
        <v>0.47099999999999997</v>
      </c>
      <c r="K242" s="27">
        <v>1.006</v>
      </c>
      <c r="L242" s="28">
        <v>293</v>
      </c>
      <c r="M242" s="28">
        <v>0.4</v>
      </c>
      <c r="N242" s="29">
        <v>0</v>
      </c>
      <c r="O242" s="30">
        <v>0</v>
      </c>
      <c r="P242" s="30">
        <v>0</v>
      </c>
      <c r="Q242" s="30">
        <v>0</v>
      </c>
      <c r="R242" s="31">
        <v>0</v>
      </c>
      <c r="S242" s="31">
        <v>0</v>
      </c>
      <c r="T242" s="22">
        <v>0</v>
      </c>
      <c r="U242" s="22">
        <v>0</v>
      </c>
      <c r="V242" s="29">
        <v>14.4856</v>
      </c>
      <c r="W242" s="31">
        <v>2902.44</v>
      </c>
      <c r="X242" s="31">
        <v>-167.9</v>
      </c>
      <c r="Y242" s="22">
        <v>563</v>
      </c>
      <c r="Z242" s="22">
        <v>473</v>
      </c>
      <c r="AA242" s="27">
        <v>0</v>
      </c>
      <c r="AB242" s="31">
        <v>0</v>
      </c>
      <c r="AC242" s="27">
        <v>0</v>
      </c>
      <c r="AD242" s="27">
        <v>0</v>
      </c>
      <c r="AE242" s="22">
        <v>0</v>
      </c>
    </row>
    <row r="243" spans="1:33" ht="15" x14ac:dyDescent="0.2">
      <c r="A243" s="22">
        <v>230</v>
      </c>
      <c r="B243" s="21" t="s">
        <v>308</v>
      </c>
      <c r="C243" s="27">
        <v>101.193</v>
      </c>
      <c r="D243" s="28">
        <v>210</v>
      </c>
      <c r="E243" s="28">
        <v>382.4</v>
      </c>
      <c r="F243" s="28">
        <v>550</v>
      </c>
      <c r="G243" s="28">
        <v>31</v>
      </c>
      <c r="H243" s="28">
        <v>407</v>
      </c>
      <c r="I243" s="27">
        <v>0.28000000000000003</v>
      </c>
      <c r="J243" s="27">
        <v>0.45500000000000002</v>
      </c>
      <c r="K243" s="27">
        <v>0.73799999999999999</v>
      </c>
      <c r="L243" s="28">
        <v>293</v>
      </c>
      <c r="M243" s="28">
        <v>1</v>
      </c>
      <c r="N243" s="29">
        <v>1.5429999999999999</v>
      </c>
      <c r="O243" s="30">
        <v>0.15029999999999999</v>
      </c>
      <c r="P243" s="30">
        <v>-8.0980000000000001E-5</v>
      </c>
      <c r="Q243" s="30">
        <v>1.6890000000000001E-8</v>
      </c>
      <c r="R243" s="31">
        <v>561.11</v>
      </c>
      <c r="S243" s="31">
        <v>257.39</v>
      </c>
      <c r="T243" s="22">
        <v>0</v>
      </c>
      <c r="U243" s="22">
        <v>0</v>
      </c>
      <c r="V243" s="29">
        <v>16.593900000000001</v>
      </c>
      <c r="W243" s="31">
        <v>3259.08</v>
      </c>
      <c r="X243" s="31">
        <v>-55.15</v>
      </c>
      <c r="Y243" s="22">
        <v>422</v>
      </c>
      <c r="Z243" s="22">
        <v>302</v>
      </c>
      <c r="AA243" s="27">
        <v>0</v>
      </c>
      <c r="AB243" s="31">
        <v>0</v>
      </c>
      <c r="AC243" s="27">
        <v>0</v>
      </c>
      <c r="AD243" s="27">
        <v>0</v>
      </c>
      <c r="AE243" s="22">
        <v>8840</v>
      </c>
    </row>
    <row r="244" spans="1:33" ht="15" x14ac:dyDescent="0.2">
      <c r="A244" s="22">
        <v>231</v>
      </c>
      <c r="B244" s="21" t="s">
        <v>309</v>
      </c>
      <c r="C244" s="27">
        <v>186.339</v>
      </c>
      <c r="D244" s="28">
        <v>297.10000000000002</v>
      </c>
      <c r="E244" s="28">
        <v>533.1</v>
      </c>
      <c r="F244" s="28">
        <v>679</v>
      </c>
      <c r="G244" s="28">
        <v>19</v>
      </c>
      <c r="H244" s="28">
        <v>718</v>
      </c>
      <c r="I244" s="27">
        <v>0.24</v>
      </c>
      <c r="J244" s="27">
        <v>0</v>
      </c>
      <c r="K244" s="27">
        <v>0.83499999999999996</v>
      </c>
      <c r="L244" s="28">
        <v>293</v>
      </c>
      <c r="M244" s="28">
        <v>1.6</v>
      </c>
      <c r="N244" s="29">
        <v>2.2029999999999998</v>
      </c>
      <c r="O244" s="30">
        <v>2.6349999999999998</v>
      </c>
      <c r="P244" s="30">
        <v>-1</v>
      </c>
      <c r="Q244" s="30">
        <v>-1.2749999999999999</v>
      </c>
      <c r="R244" s="31">
        <v>-4</v>
      </c>
      <c r="S244" s="31">
        <v>1.8580000000000001</v>
      </c>
      <c r="T244" s="22">
        <v>-8</v>
      </c>
      <c r="U244" s="22">
        <v>1417.8</v>
      </c>
      <c r="V244" s="29">
        <v>398.89</v>
      </c>
      <c r="W244" s="31">
        <v>-105.84</v>
      </c>
      <c r="X244" s="31">
        <v>-20.81</v>
      </c>
      <c r="Y244" s="22">
        <v>15.2638</v>
      </c>
      <c r="Z244" s="22">
        <v>3242.04</v>
      </c>
      <c r="AA244" s="27">
        <v>-157.1</v>
      </c>
      <c r="AB244" s="31">
        <v>580</v>
      </c>
      <c r="AC244" s="27">
        <v>407</v>
      </c>
      <c r="AD244" s="27">
        <v>0</v>
      </c>
      <c r="AE244" s="22">
        <v>0</v>
      </c>
      <c r="AG244" s="22">
        <v>0</v>
      </c>
    </row>
    <row r="245" spans="1:33" ht="15" x14ac:dyDescent="0.2">
      <c r="A245" s="22">
        <v>232</v>
      </c>
      <c r="B245" s="21" t="s">
        <v>310</v>
      </c>
      <c r="C245" s="27">
        <v>30.07</v>
      </c>
      <c r="D245" s="28">
        <v>89.9</v>
      </c>
      <c r="E245" s="28">
        <v>184.5</v>
      </c>
      <c r="F245" s="28">
        <v>305.39999999999998</v>
      </c>
      <c r="G245" s="28">
        <v>48.2</v>
      </c>
      <c r="H245" s="28">
        <v>148</v>
      </c>
      <c r="I245" s="27">
        <v>0.28499999999999998</v>
      </c>
      <c r="J245" s="27">
        <v>9.8000000000000004E-2</v>
      </c>
      <c r="K245" s="27">
        <v>0.54800000000000004</v>
      </c>
      <c r="L245" s="28">
        <v>183</v>
      </c>
      <c r="M245" s="28">
        <v>0</v>
      </c>
      <c r="N245" s="29">
        <v>1.292</v>
      </c>
      <c r="O245" s="30">
        <v>4.2540000000000001E-2</v>
      </c>
      <c r="P245" s="30">
        <v>-1.6569999999999999E-5</v>
      </c>
      <c r="Q245" s="30">
        <v>2.0810000000000002E-9</v>
      </c>
      <c r="R245" s="31">
        <v>156.6</v>
      </c>
      <c r="S245" s="31">
        <v>95.57</v>
      </c>
      <c r="T245" s="22">
        <v>-20.239999999999998</v>
      </c>
      <c r="U245" s="22">
        <v>-7.87</v>
      </c>
      <c r="V245" s="29">
        <v>15.6637</v>
      </c>
      <c r="W245" s="31">
        <v>1511.42</v>
      </c>
      <c r="X245" s="31">
        <v>-17.16</v>
      </c>
      <c r="Y245" s="22">
        <v>199</v>
      </c>
      <c r="Z245" s="22">
        <v>130</v>
      </c>
      <c r="AA245" s="27">
        <v>38.759</v>
      </c>
      <c r="AB245" s="31">
        <v>-2464.42</v>
      </c>
      <c r="AC245" s="27">
        <v>-3.601</v>
      </c>
      <c r="AD245" s="27">
        <v>1.073</v>
      </c>
      <c r="AE245" s="22">
        <v>3515</v>
      </c>
      <c r="AF245" s="32"/>
    </row>
    <row r="246" spans="1:33" ht="15" x14ac:dyDescent="0.2">
      <c r="A246" s="22">
        <v>233</v>
      </c>
      <c r="B246" s="21" t="s">
        <v>311</v>
      </c>
      <c r="C246" s="27">
        <v>46.069000000000003</v>
      </c>
      <c r="D246" s="28">
        <v>159.1</v>
      </c>
      <c r="E246" s="28">
        <v>351.5</v>
      </c>
      <c r="F246" s="28">
        <v>516.20000000000005</v>
      </c>
      <c r="G246" s="28">
        <v>63</v>
      </c>
      <c r="H246" s="28">
        <v>167</v>
      </c>
      <c r="I246" s="27">
        <v>0.248</v>
      </c>
      <c r="J246" s="27">
        <v>0.63500000000000001</v>
      </c>
      <c r="K246" s="27">
        <v>0.78900000000000003</v>
      </c>
      <c r="L246" s="28">
        <v>293</v>
      </c>
      <c r="M246" s="28">
        <v>1.7</v>
      </c>
      <c r="N246" s="29">
        <v>2.153</v>
      </c>
      <c r="O246" s="30">
        <v>5.1130000000000002E-2</v>
      </c>
      <c r="P246" s="30">
        <v>-2.0040000000000001E-5</v>
      </c>
      <c r="Q246" s="30">
        <v>3.28E-10</v>
      </c>
      <c r="R246" s="31">
        <v>686.64</v>
      </c>
      <c r="S246" s="31">
        <v>300.88</v>
      </c>
      <c r="T246" s="22">
        <v>-56.12</v>
      </c>
      <c r="U246" s="22">
        <v>-40.22</v>
      </c>
      <c r="V246" s="29">
        <v>18.911899999999999</v>
      </c>
      <c r="W246" s="31">
        <v>3803.98</v>
      </c>
      <c r="X246" s="31">
        <v>-41.68</v>
      </c>
      <c r="Y246" s="22">
        <v>369</v>
      </c>
      <c r="Z246" s="22">
        <v>270</v>
      </c>
      <c r="AA246" s="27">
        <v>83.319000000000003</v>
      </c>
      <c r="AB246" s="31">
        <v>-7994.9</v>
      </c>
      <c r="AC246" s="27">
        <v>-9.2010000000000005</v>
      </c>
      <c r="AD246" s="27">
        <v>2.35</v>
      </c>
      <c r="AE246" s="22">
        <v>9260</v>
      </c>
    </row>
    <row r="247" spans="1:33" ht="15" x14ac:dyDescent="0.2">
      <c r="A247" s="22">
        <v>234</v>
      </c>
      <c r="B247" s="21" t="s">
        <v>312</v>
      </c>
      <c r="C247" s="27">
        <v>88.106999999999999</v>
      </c>
      <c r="D247" s="28">
        <v>189.6</v>
      </c>
      <c r="E247" s="28">
        <v>350.3</v>
      </c>
      <c r="F247" s="28">
        <v>523.20000000000005</v>
      </c>
      <c r="G247" s="28">
        <v>37.799999999999997</v>
      </c>
      <c r="H247" s="28">
        <v>286</v>
      </c>
      <c r="I247" s="27">
        <v>0.252</v>
      </c>
      <c r="J247" s="27">
        <v>0.36299999999999999</v>
      </c>
      <c r="K247" s="27">
        <v>0.90100000000000002</v>
      </c>
      <c r="L247" s="28">
        <v>293</v>
      </c>
      <c r="M247" s="28">
        <v>1.9</v>
      </c>
      <c r="N247" s="29">
        <v>1.728</v>
      </c>
      <c r="O247" s="30">
        <v>9.7250000000000003E-2</v>
      </c>
      <c r="P247" s="30">
        <v>-4.9960000000000003E-5</v>
      </c>
      <c r="Q247" s="30">
        <v>6.8180000000000002E-9</v>
      </c>
      <c r="R247" s="31">
        <v>427.38</v>
      </c>
      <c r="S247" s="31">
        <v>235.94</v>
      </c>
      <c r="T247" s="22">
        <v>-105.86</v>
      </c>
      <c r="U247" s="22">
        <v>-78.25</v>
      </c>
      <c r="V247" s="29">
        <v>16.151599999999998</v>
      </c>
      <c r="W247" s="31">
        <v>2790.5</v>
      </c>
      <c r="X247" s="31">
        <v>-57.15</v>
      </c>
      <c r="Y247" s="22">
        <v>385</v>
      </c>
      <c r="Z247" s="22">
        <v>260</v>
      </c>
      <c r="AA247" s="27">
        <v>65.668999999999997</v>
      </c>
      <c r="AB247" s="31">
        <v>-6394.77</v>
      </c>
      <c r="AC247" s="27">
        <v>-6.9649999999999999</v>
      </c>
      <c r="AD247" s="27">
        <v>4.01</v>
      </c>
      <c r="AE247" s="22">
        <v>7700</v>
      </c>
    </row>
    <row r="248" spans="1:33" ht="15" x14ac:dyDescent="0.2">
      <c r="A248" s="22">
        <v>235</v>
      </c>
      <c r="B248" s="21" t="s">
        <v>313</v>
      </c>
      <c r="C248" s="27">
        <v>100.11799999999999</v>
      </c>
      <c r="D248" s="28">
        <v>201</v>
      </c>
      <c r="E248" s="28">
        <v>373</v>
      </c>
      <c r="F248" s="28">
        <v>552</v>
      </c>
      <c r="G248" s="28">
        <v>37</v>
      </c>
      <c r="H248" s="28">
        <v>320</v>
      </c>
      <c r="I248" s="27">
        <v>0.26100000000000001</v>
      </c>
      <c r="J248" s="27">
        <v>0.4</v>
      </c>
      <c r="K248" s="27">
        <v>0.92100000000000004</v>
      </c>
      <c r="L248" s="28">
        <v>293</v>
      </c>
      <c r="M248" s="28">
        <v>0</v>
      </c>
      <c r="N248" s="29">
        <v>4.0149999999999997</v>
      </c>
      <c r="O248" s="30">
        <v>0.88129999999999997</v>
      </c>
      <c r="P248" s="30">
        <v>-3.3000000000000003E-5</v>
      </c>
      <c r="Q248" s="30">
        <v>-1.3689999999999999E-9</v>
      </c>
      <c r="R248" s="31">
        <v>438.04</v>
      </c>
      <c r="S248" s="31">
        <v>256.83999999999997</v>
      </c>
      <c r="T248" s="22">
        <v>0</v>
      </c>
      <c r="U248" s="22">
        <v>0</v>
      </c>
      <c r="V248" s="29">
        <v>16.088999999999999</v>
      </c>
      <c r="W248" s="31">
        <v>2974.94</v>
      </c>
      <c r="X248" s="31">
        <v>-58.15</v>
      </c>
      <c r="Y248" s="22">
        <v>409</v>
      </c>
      <c r="Z248" s="22">
        <v>274</v>
      </c>
      <c r="AA248" s="27">
        <v>0</v>
      </c>
      <c r="AB248" s="31">
        <v>0</v>
      </c>
      <c r="AC248" s="27">
        <v>0</v>
      </c>
      <c r="AD248" s="27">
        <v>0</v>
      </c>
      <c r="AE248" s="22">
        <v>7950</v>
      </c>
    </row>
    <row r="249" spans="1:33" ht="15" x14ac:dyDescent="0.2">
      <c r="A249" s="22">
        <v>236</v>
      </c>
      <c r="B249" s="21" t="s">
        <v>314</v>
      </c>
      <c r="C249" s="27">
        <v>45.085000000000001</v>
      </c>
      <c r="D249" s="28">
        <v>192</v>
      </c>
      <c r="E249" s="28">
        <v>289.7</v>
      </c>
      <c r="F249" s="28">
        <v>456</v>
      </c>
      <c r="G249" s="28">
        <v>55.5</v>
      </c>
      <c r="H249" s="28">
        <v>178</v>
      </c>
      <c r="I249" s="27">
        <v>0.26400000000000001</v>
      </c>
      <c r="J249" s="27">
        <v>0.28399999999999997</v>
      </c>
      <c r="K249" s="27">
        <v>0.68300000000000005</v>
      </c>
      <c r="L249" s="28">
        <v>293</v>
      </c>
      <c r="M249" s="28">
        <v>1.3</v>
      </c>
      <c r="N249" s="29">
        <v>0.88200000000000001</v>
      </c>
      <c r="O249" s="30">
        <v>6.5720000000000001E-2</v>
      </c>
      <c r="P249" s="30">
        <v>-3.7809999999999999E-5</v>
      </c>
      <c r="Q249" s="30">
        <v>9.0959999999999992E-9</v>
      </c>
      <c r="R249" s="31">
        <v>340.54</v>
      </c>
      <c r="S249" s="31">
        <v>192.44</v>
      </c>
      <c r="T249" s="22">
        <v>-11</v>
      </c>
      <c r="U249" s="22">
        <v>8.91</v>
      </c>
      <c r="V249" s="29">
        <v>17.007300000000001</v>
      </c>
      <c r="W249" s="31">
        <v>2618.73</v>
      </c>
      <c r="X249" s="31">
        <v>-37.299999999999997</v>
      </c>
      <c r="Y249" s="22">
        <v>316</v>
      </c>
      <c r="Z249" s="22">
        <v>215</v>
      </c>
      <c r="AA249" s="27">
        <v>64.055999999999997</v>
      </c>
      <c r="AB249" s="31">
        <v>-5352.01</v>
      </c>
      <c r="AC249" s="27">
        <v>-6.875</v>
      </c>
      <c r="AD249" s="27">
        <v>2.08</v>
      </c>
      <c r="AE249" s="22">
        <v>6700</v>
      </c>
    </row>
    <row r="250" spans="1:33" ht="15" x14ac:dyDescent="0.2">
      <c r="A250" s="22">
        <v>237</v>
      </c>
      <c r="B250" s="21" t="s">
        <v>315</v>
      </c>
      <c r="C250" s="27">
        <v>150.178</v>
      </c>
      <c r="D250" s="28">
        <v>238.3</v>
      </c>
      <c r="E250" s="28">
        <v>485.9</v>
      </c>
      <c r="F250" s="28">
        <v>697</v>
      </c>
      <c r="G250" s="28">
        <v>32</v>
      </c>
      <c r="H250" s="28">
        <v>451</v>
      </c>
      <c r="I250" s="27">
        <v>0.25</v>
      </c>
      <c r="J250" s="27">
        <v>0.48</v>
      </c>
      <c r="K250" s="27">
        <v>1.046</v>
      </c>
      <c r="L250" s="28">
        <v>293</v>
      </c>
      <c r="M250" s="28">
        <v>1.9</v>
      </c>
      <c r="N250" s="29">
        <v>4.9370000000000003</v>
      </c>
      <c r="O250" s="30">
        <v>0.16450000000000001</v>
      </c>
      <c r="P250" s="30">
        <v>-8.6180000000000005E-5</v>
      </c>
      <c r="Q250" s="30">
        <v>1.2089999999999999E-8</v>
      </c>
      <c r="R250" s="31">
        <v>746.5</v>
      </c>
      <c r="S250" s="31">
        <v>338.47</v>
      </c>
      <c r="T250" s="22">
        <v>0</v>
      </c>
      <c r="U250" s="22">
        <v>0</v>
      </c>
      <c r="V250" s="29">
        <v>16.206499999999998</v>
      </c>
      <c r="W250" s="31">
        <v>3845.09</v>
      </c>
      <c r="X250" s="31">
        <v>-84.15</v>
      </c>
      <c r="Y250" s="22">
        <v>531</v>
      </c>
      <c r="Z250" s="22">
        <v>361</v>
      </c>
      <c r="AA250" s="27">
        <v>0</v>
      </c>
      <c r="AB250" s="31">
        <v>0</v>
      </c>
      <c r="AC250" s="27">
        <v>0</v>
      </c>
      <c r="AD250" s="27">
        <v>0</v>
      </c>
      <c r="AE250" s="22">
        <v>10700</v>
      </c>
    </row>
    <row r="251" spans="1:33" ht="15" x14ac:dyDescent="0.2">
      <c r="A251" s="22">
        <v>238</v>
      </c>
      <c r="B251" s="21" t="s">
        <v>316</v>
      </c>
      <c r="C251" s="27">
        <v>108.96599999999999</v>
      </c>
      <c r="D251" s="28">
        <v>154.6</v>
      </c>
      <c r="E251" s="28">
        <v>311.5</v>
      </c>
      <c r="F251" s="28">
        <v>503.8</v>
      </c>
      <c r="G251" s="28">
        <v>61.5</v>
      </c>
      <c r="H251" s="28">
        <v>215</v>
      </c>
      <c r="I251" s="27">
        <v>0.32</v>
      </c>
      <c r="J251" s="27">
        <v>0.254</v>
      </c>
      <c r="K251" s="27">
        <v>1.4510000000000001</v>
      </c>
      <c r="L251" s="28">
        <v>298</v>
      </c>
      <c r="M251" s="28">
        <v>2</v>
      </c>
      <c r="N251" s="29">
        <v>1.59</v>
      </c>
      <c r="O251" s="30">
        <v>5.6079999999999998E-2</v>
      </c>
      <c r="P251" s="30">
        <v>-3.5169999999999997E-5</v>
      </c>
      <c r="Q251" s="30">
        <v>9.0859999999999994E-9</v>
      </c>
      <c r="R251" s="31">
        <v>369.8</v>
      </c>
      <c r="S251" s="31">
        <v>220.68</v>
      </c>
      <c r="T251" s="22">
        <v>-15.3</v>
      </c>
      <c r="U251" s="22">
        <v>-6.29</v>
      </c>
      <c r="V251" s="29">
        <v>15.9338</v>
      </c>
      <c r="W251" s="31">
        <v>2511.6799999999998</v>
      </c>
      <c r="X251" s="31">
        <v>-41.44</v>
      </c>
      <c r="Y251" s="22">
        <v>333</v>
      </c>
      <c r="Z251" s="22">
        <v>226</v>
      </c>
      <c r="AA251" s="27">
        <v>37.984999999999999</v>
      </c>
      <c r="AB251" s="31">
        <v>-4246.2700000000004</v>
      </c>
      <c r="AC251" s="27">
        <v>-3.09</v>
      </c>
      <c r="AD251" s="27">
        <v>2.29</v>
      </c>
      <c r="AE251" s="22">
        <v>6330</v>
      </c>
    </row>
    <row r="252" spans="1:33" ht="15" x14ac:dyDescent="0.2">
      <c r="A252" s="22">
        <v>239</v>
      </c>
      <c r="B252" s="21" t="s">
        <v>317</v>
      </c>
      <c r="C252" s="27">
        <v>102.17700000000001</v>
      </c>
      <c r="D252" s="28">
        <v>170</v>
      </c>
      <c r="E252" s="28">
        <v>365.4</v>
      </c>
      <c r="F252" s="28">
        <v>531</v>
      </c>
      <c r="G252" s="28">
        <v>30</v>
      </c>
      <c r="H252" s="28">
        <v>390</v>
      </c>
      <c r="I252" s="27">
        <v>0.27</v>
      </c>
      <c r="J252" s="27">
        <v>0.4</v>
      </c>
      <c r="K252" s="27">
        <v>0.749</v>
      </c>
      <c r="L252" s="28">
        <v>293</v>
      </c>
      <c r="M252" s="28">
        <v>1.2</v>
      </c>
      <c r="N252" s="29">
        <v>5.6429999999999998</v>
      </c>
      <c r="O252" s="30">
        <v>0.12820000000000001</v>
      </c>
      <c r="P252" s="30">
        <v>-6.0390000000000003E-5</v>
      </c>
      <c r="Q252" s="30">
        <v>9.9279999999999996E-9</v>
      </c>
      <c r="R252" s="31">
        <v>443.32</v>
      </c>
      <c r="S252" s="31">
        <v>234.68</v>
      </c>
      <c r="T252" s="22">
        <v>0</v>
      </c>
      <c r="U252" s="22">
        <v>0</v>
      </c>
      <c r="V252" s="29">
        <v>16.047699999999999</v>
      </c>
      <c r="W252" s="31">
        <v>2921.52</v>
      </c>
      <c r="X252" s="31">
        <v>-55.15</v>
      </c>
      <c r="Y252" s="22">
        <v>400</v>
      </c>
      <c r="Z252" s="22">
        <v>265</v>
      </c>
      <c r="AA252" s="27">
        <v>0</v>
      </c>
      <c r="AB252" s="31">
        <v>0</v>
      </c>
      <c r="AC252" s="27">
        <v>0</v>
      </c>
      <c r="AD252" s="27">
        <v>0</v>
      </c>
      <c r="AE252" s="22">
        <v>7600</v>
      </c>
    </row>
    <row r="253" spans="1:33" ht="15" x14ac:dyDescent="0.2">
      <c r="A253" s="22">
        <v>240</v>
      </c>
      <c r="B253" s="21" t="s">
        <v>318</v>
      </c>
      <c r="C253" s="27">
        <v>116.16</v>
      </c>
      <c r="D253" s="28">
        <v>180</v>
      </c>
      <c r="E253" s="28">
        <v>394</v>
      </c>
      <c r="F253" s="28">
        <v>566</v>
      </c>
      <c r="G253" s="28">
        <v>31</v>
      </c>
      <c r="H253" s="28">
        <v>395</v>
      </c>
      <c r="I253" s="27">
        <v>0.26</v>
      </c>
      <c r="J253" s="27">
        <v>0.47</v>
      </c>
      <c r="K253" s="27">
        <v>0.879</v>
      </c>
      <c r="L253" s="28">
        <v>293</v>
      </c>
      <c r="M253" s="28">
        <v>1.8</v>
      </c>
      <c r="N253" s="29">
        <v>5.1369999999999996</v>
      </c>
      <c r="O253" s="30">
        <v>0.1177</v>
      </c>
      <c r="P253" s="30">
        <v>-4.6289999999999999E-5</v>
      </c>
      <c r="Q253" s="30">
        <v>8.4999999999999996E-10</v>
      </c>
      <c r="R253" s="31">
        <v>489.95</v>
      </c>
      <c r="S253" s="31">
        <v>264.22000000000003</v>
      </c>
      <c r="T253" s="22">
        <v>0</v>
      </c>
      <c r="U253" s="22">
        <v>0</v>
      </c>
      <c r="V253" s="29">
        <v>15.998699999999999</v>
      </c>
      <c r="W253" s="31">
        <v>3127.6</v>
      </c>
      <c r="X253" s="31">
        <v>-60.15</v>
      </c>
      <c r="Y253" s="22">
        <v>432</v>
      </c>
      <c r="Z253" s="22">
        <v>288</v>
      </c>
      <c r="AA253" s="27">
        <v>0</v>
      </c>
      <c r="AB253" s="31">
        <v>0</v>
      </c>
      <c r="AC253" s="27">
        <v>0</v>
      </c>
      <c r="AD253" s="27">
        <v>0</v>
      </c>
      <c r="AE253" s="22">
        <v>8200</v>
      </c>
    </row>
    <row r="254" spans="1:33" ht="15" x14ac:dyDescent="0.2">
      <c r="A254" s="22">
        <v>241</v>
      </c>
      <c r="B254" s="21" t="s">
        <v>319</v>
      </c>
      <c r="C254" s="27">
        <v>64.515000000000001</v>
      </c>
      <c r="D254" s="28">
        <v>136.80000000000001</v>
      </c>
      <c r="E254" s="28">
        <v>285.39999999999998</v>
      </c>
      <c r="F254" s="28">
        <v>460.4</v>
      </c>
      <c r="G254" s="28">
        <v>52</v>
      </c>
      <c r="H254" s="28">
        <v>199</v>
      </c>
      <c r="I254" s="27">
        <v>0.27400000000000002</v>
      </c>
      <c r="J254" s="27">
        <v>0.19</v>
      </c>
      <c r="K254" s="27">
        <v>0.89600000000000002</v>
      </c>
      <c r="L254" s="28">
        <v>293</v>
      </c>
      <c r="M254" s="28">
        <v>2</v>
      </c>
      <c r="N254" s="29">
        <v>-0.13200000000000001</v>
      </c>
      <c r="O254" s="30">
        <v>6.225E-2</v>
      </c>
      <c r="P254" s="30">
        <v>-4.3940000000000003E-5</v>
      </c>
      <c r="Q254" s="30">
        <v>1.325E-8</v>
      </c>
      <c r="R254" s="31">
        <v>320.94</v>
      </c>
      <c r="S254" s="31">
        <v>190.83</v>
      </c>
      <c r="T254" s="22">
        <v>-26.7</v>
      </c>
      <c r="U254" s="22">
        <v>-14.34</v>
      </c>
      <c r="V254" s="29">
        <v>15.98</v>
      </c>
      <c r="W254" s="31">
        <v>2332.0100000000002</v>
      </c>
      <c r="X254" s="31">
        <v>-36.479999999999997</v>
      </c>
      <c r="Y254" s="22">
        <v>310</v>
      </c>
      <c r="Z254" s="22">
        <v>200</v>
      </c>
      <c r="AA254" s="27">
        <v>48.664999999999999</v>
      </c>
      <c r="AB254" s="31">
        <v>-4364.03</v>
      </c>
      <c r="AC254" s="27">
        <v>-4.7329999999999997</v>
      </c>
      <c r="AD254" s="27">
        <v>2.2599999999999998</v>
      </c>
      <c r="AE254" s="22">
        <v>5900</v>
      </c>
    </row>
    <row r="255" spans="1:33" ht="15" x14ac:dyDescent="0.2">
      <c r="A255" s="22">
        <v>242</v>
      </c>
      <c r="B255" s="21" t="s">
        <v>320</v>
      </c>
      <c r="C255" s="27">
        <v>74.123000000000005</v>
      </c>
      <c r="D255" s="28">
        <v>156.9</v>
      </c>
      <c r="E255" s="28">
        <v>307.7</v>
      </c>
      <c r="F255" s="28">
        <v>466.7</v>
      </c>
      <c r="G255" s="28">
        <v>35.9</v>
      </c>
      <c r="H255" s="28">
        <v>280</v>
      </c>
      <c r="I255" s="27">
        <v>0.26200000000000001</v>
      </c>
      <c r="J255" s="27">
        <v>0.28100000000000003</v>
      </c>
      <c r="K255" s="27">
        <v>0.71299999999999997</v>
      </c>
      <c r="L255" s="28">
        <v>293</v>
      </c>
      <c r="M255" s="28">
        <v>1.3</v>
      </c>
      <c r="N255" s="29">
        <v>5.117</v>
      </c>
      <c r="O255" s="30">
        <v>8.022E-2</v>
      </c>
      <c r="P255" s="30">
        <v>-2.4729999999999999E-5</v>
      </c>
      <c r="Q255" s="30">
        <v>-2.2349999999999998E-9</v>
      </c>
      <c r="R255" s="31">
        <v>353.14</v>
      </c>
      <c r="S255" s="31">
        <v>190.58</v>
      </c>
      <c r="T255" s="22">
        <v>-60.28</v>
      </c>
      <c r="U255" s="22">
        <v>-29.24</v>
      </c>
      <c r="V255" s="29">
        <v>16.082799999999999</v>
      </c>
      <c r="W255" s="31">
        <v>2511.29</v>
      </c>
      <c r="X255" s="31">
        <v>-41.95</v>
      </c>
      <c r="Y255" s="22">
        <v>30</v>
      </c>
      <c r="Z255" s="22">
        <v>225</v>
      </c>
      <c r="AA255" s="27">
        <v>57.26</v>
      </c>
      <c r="AB255" s="31">
        <v>-5105.8999999999996</v>
      </c>
      <c r="AC255" s="27">
        <v>-3.9449999999999998</v>
      </c>
      <c r="AD255" s="27">
        <v>3.4</v>
      </c>
      <c r="AE255" s="22">
        <v>6380</v>
      </c>
    </row>
    <row r="256" spans="1:33" ht="15" x14ac:dyDescent="0.2">
      <c r="A256" s="22">
        <v>243</v>
      </c>
      <c r="B256" s="21" t="s">
        <v>321</v>
      </c>
      <c r="C256" s="27">
        <v>48.06</v>
      </c>
      <c r="D256" s="28">
        <v>129.9</v>
      </c>
      <c r="E256" s="28">
        <v>235.4</v>
      </c>
      <c r="F256" s="28">
        <v>375.3</v>
      </c>
      <c r="G256" s="28">
        <v>49.6</v>
      </c>
      <c r="H256" s="28">
        <v>169</v>
      </c>
      <c r="I256" s="27">
        <v>0.27200000000000002</v>
      </c>
      <c r="J256" s="27">
        <v>0.23799999999999999</v>
      </c>
      <c r="K256" s="27">
        <v>0</v>
      </c>
      <c r="L256" s="28">
        <v>0</v>
      </c>
      <c r="M256" s="28">
        <v>2</v>
      </c>
      <c r="N256" s="29">
        <v>1.038</v>
      </c>
      <c r="O256" s="30">
        <v>5.2069999999999998E-2</v>
      </c>
      <c r="P256" s="30">
        <v>-2.7840000000000001E-5</v>
      </c>
      <c r="Q256" s="30">
        <v>5.7569999999999999E-9</v>
      </c>
      <c r="R256" s="31">
        <v>0</v>
      </c>
      <c r="S256" s="31">
        <v>0</v>
      </c>
      <c r="T256" s="22">
        <v>-62.5</v>
      </c>
      <c r="U256" s="22">
        <v>-50.08</v>
      </c>
      <c r="V256" s="29">
        <v>16.0686</v>
      </c>
      <c r="W256" s="31">
        <v>1966.89</v>
      </c>
      <c r="X256" s="31">
        <v>-27</v>
      </c>
      <c r="Y256" s="22">
        <v>252</v>
      </c>
      <c r="Z256" s="22">
        <v>170</v>
      </c>
      <c r="AA256" s="27">
        <v>0</v>
      </c>
      <c r="AB256" s="31">
        <v>0</v>
      </c>
      <c r="AC256" s="27">
        <v>0</v>
      </c>
      <c r="AD256" s="27">
        <v>0</v>
      </c>
      <c r="AE256" s="22">
        <v>0</v>
      </c>
    </row>
    <row r="257" spans="1:31" ht="15" x14ac:dyDescent="0.2">
      <c r="A257" s="22">
        <v>244</v>
      </c>
      <c r="B257" s="21" t="s">
        <v>322</v>
      </c>
      <c r="C257" s="27">
        <v>74.08</v>
      </c>
      <c r="D257" s="28">
        <v>193.8</v>
      </c>
      <c r="E257" s="28">
        <v>327.39999999999998</v>
      </c>
      <c r="F257" s="28">
        <v>508.4</v>
      </c>
      <c r="G257" s="28">
        <v>46.8</v>
      </c>
      <c r="H257" s="28">
        <v>229</v>
      </c>
      <c r="I257" s="27">
        <v>0.25700000000000001</v>
      </c>
      <c r="J257" s="27">
        <v>0.28299999999999997</v>
      </c>
      <c r="K257" s="27">
        <v>0.92700000000000005</v>
      </c>
      <c r="L257" s="28">
        <v>289</v>
      </c>
      <c r="M257" s="28">
        <v>2</v>
      </c>
      <c r="N257" s="29">
        <v>5.8929999999999998</v>
      </c>
      <c r="O257" s="30">
        <v>5.5320000000000001E-2</v>
      </c>
      <c r="P257" s="30">
        <v>-5.0629999999999996E-6</v>
      </c>
      <c r="Q257" s="30">
        <v>-1.28E-8</v>
      </c>
      <c r="R257" s="31">
        <v>400.91</v>
      </c>
      <c r="S257" s="31">
        <v>226.23</v>
      </c>
      <c r="T257" s="22">
        <v>-88.74</v>
      </c>
      <c r="U257" s="22">
        <v>0</v>
      </c>
      <c r="V257" s="29">
        <v>16.161100000000001</v>
      </c>
      <c r="W257" s="31">
        <v>2603.3000000000002</v>
      </c>
      <c r="X257" s="31">
        <v>-54.15</v>
      </c>
      <c r="Y257" s="22">
        <v>360</v>
      </c>
      <c r="Z257" s="22">
        <v>240</v>
      </c>
      <c r="AA257" s="27">
        <v>60.603999999999999</v>
      </c>
      <c r="AB257" s="31">
        <v>-5724.26</v>
      </c>
      <c r="AC257" s="27">
        <v>-6.3049999999999997</v>
      </c>
      <c r="AD257" s="27">
        <v>3.07</v>
      </c>
      <c r="AE257" s="22">
        <v>7200</v>
      </c>
    </row>
    <row r="258" spans="1:31" ht="15" x14ac:dyDescent="0.2">
      <c r="A258" s="22">
        <v>245</v>
      </c>
      <c r="B258" s="21" t="s">
        <v>323</v>
      </c>
      <c r="C258" s="27">
        <v>116.16</v>
      </c>
      <c r="D258" s="28">
        <v>185</v>
      </c>
      <c r="E258" s="28">
        <v>384.2</v>
      </c>
      <c r="F258" s="28">
        <v>553</v>
      </c>
      <c r="G258" s="28">
        <v>30</v>
      </c>
      <c r="H258" s="28">
        <v>410</v>
      </c>
      <c r="I258" s="27">
        <v>0.27</v>
      </c>
      <c r="J258" s="27">
        <v>0.42699999999999999</v>
      </c>
      <c r="K258" s="27">
        <v>0.86899999999999999</v>
      </c>
      <c r="L258" s="28">
        <v>293</v>
      </c>
      <c r="M258" s="28">
        <v>2.1</v>
      </c>
      <c r="N258" s="29">
        <v>0</v>
      </c>
      <c r="O258" s="30">
        <v>0</v>
      </c>
      <c r="P258" s="30">
        <v>0</v>
      </c>
      <c r="Q258" s="30">
        <v>0</v>
      </c>
      <c r="R258" s="31">
        <v>0</v>
      </c>
      <c r="S258" s="31">
        <v>0</v>
      </c>
      <c r="T258" s="22">
        <v>0</v>
      </c>
      <c r="U258" s="22">
        <v>0</v>
      </c>
      <c r="V258" s="29">
        <v>0</v>
      </c>
      <c r="W258" s="31">
        <v>0</v>
      </c>
      <c r="X258" s="31">
        <v>0</v>
      </c>
      <c r="Y258" s="22">
        <v>0</v>
      </c>
      <c r="Z258" s="22">
        <v>0</v>
      </c>
      <c r="AA258" s="27">
        <v>74.335999999999999</v>
      </c>
      <c r="AB258" s="31">
        <v>-7477.19</v>
      </c>
      <c r="AC258" s="27">
        <v>-8.1080000000000005</v>
      </c>
      <c r="AD258" s="27">
        <v>5.66</v>
      </c>
      <c r="AE258" s="22">
        <v>8365</v>
      </c>
    </row>
    <row r="259" spans="1:31" ht="15" x14ac:dyDescent="0.2">
      <c r="A259" s="22">
        <v>246</v>
      </c>
      <c r="B259" s="21" t="s">
        <v>324</v>
      </c>
      <c r="C259" s="27">
        <v>62.134</v>
      </c>
      <c r="D259" s="28">
        <v>125.3</v>
      </c>
      <c r="E259" s="28">
        <v>308.2</v>
      </c>
      <c r="F259" s="28">
        <v>499</v>
      </c>
      <c r="G259" s="28">
        <v>54.2</v>
      </c>
      <c r="H259" s="28">
        <v>207</v>
      </c>
      <c r="I259" s="27">
        <v>0.27400000000000002</v>
      </c>
      <c r="J259" s="27">
        <v>0.19</v>
      </c>
      <c r="K259" s="27">
        <v>0.83899999999999997</v>
      </c>
      <c r="L259" s="28">
        <v>293</v>
      </c>
      <c r="M259" s="28">
        <v>1.5</v>
      </c>
      <c r="N259" s="29">
        <v>3.5640000000000001</v>
      </c>
      <c r="O259" s="30">
        <v>5.6149999999999999E-2</v>
      </c>
      <c r="P259" s="30">
        <v>-3.239E-5</v>
      </c>
      <c r="Q259" s="30">
        <v>7.5520000000000004E-9</v>
      </c>
      <c r="R259" s="31">
        <v>419.6</v>
      </c>
      <c r="S259" s="31">
        <v>206.21</v>
      </c>
      <c r="T259" s="22">
        <v>-11.02</v>
      </c>
      <c r="U259" s="22">
        <v>-1.1200000000000001</v>
      </c>
      <c r="V259" s="29">
        <v>16.0077</v>
      </c>
      <c r="W259" s="31">
        <v>2497.23</v>
      </c>
      <c r="X259" s="31">
        <v>-41.77</v>
      </c>
      <c r="Y259" s="22">
        <v>330</v>
      </c>
      <c r="Z259" s="22">
        <v>224</v>
      </c>
      <c r="AA259" s="27">
        <v>51.954000000000001</v>
      </c>
      <c r="AB259" s="31">
        <v>-4900.34</v>
      </c>
      <c r="AC259" s="27">
        <v>-5.1390000000000002</v>
      </c>
      <c r="AD259" s="27">
        <v>2.5499999999999998</v>
      </c>
      <c r="AE259" s="22">
        <v>6400</v>
      </c>
    </row>
    <row r="260" spans="1:31" ht="15" x14ac:dyDescent="0.2">
      <c r="A260" s="22">
        <v>247</v>
      </c>
      <c r="B260" s="21" t="s">
        <v>325</v>
      </c>
      <c r="C260" s="27">
        <v>102.134</v>
      </c>
      <c r="D260" s="28">
        <v>199.3</v>
      </c>
      <c r="E260" s="28">
        <v>273</v>
      </c>
      <c r="F260" s="28">
        <v>546</v>
      </c>
      <c r="G260" s="28">
        <v>33.200000000000003</v>
      </c>
      <c r="H260" s="28">
        <v>345</v>
      </c>
      <c r="I260" s="27">
        <v>0.25600000000000001</v>
      </c>
      <c r="J260" s="27">
        <v>0.39500000000000002</v>
      </c>
      <c r="K260" s="27">
        <v>0.89500000000000002</v>
      </c>
      <c r="L260" s="28">
        <v>289</v>
      </c>
      <c r="M260" s="28">
        <v>1.8</v>
      </c>
      <c r="N260" s="29">
        <v>4.742</v>
      </c>
      <c r="O260" s="30">
        <v>9.6360000000000001E-2</v>
      </c>
      <c r="P260" s="30">
        <v>-3.4319999999999997E-5</v>
      </c>
      <c r="Q260" s="30">
        <v>-1.7680000000000001E-9</v>
      </c>
      <c r="R260" s="31">
        <v>463.31</v>
      </c>
      <c r="S260" s="31">
        <v>248.72</v>
      </c>
      <c r="T260" s="22">
        <v>-112.3</v>
      </c>
      <c r="U260" s="22">
        <v>-77.319999999999993</v>
      </c>
      <c r="V260" s="29">
        <v>16.161999999999999</v>
      </c>
      <c r="W260" s="31">
        <v>2935.11</v>
      </c>
      <c r="X260" s="31">
        <v>-64.17</v>
      </c>
      <c r="Y260" s="22">
        <v>396</v>
      </c>
      <c r="Z260" s="22">
        <v>276</v>
      </c>
      <c r="AA260" s="27">
        <v>67.631</v>
      </c>
      <c r="AB260" s="31">
        <v>-6869.83</v>
      </c>
      <c r="AC260" s="27">
        <v>-7.1929999999999996</v>
      </c>
      <c r="AD260" s="27">
        <v>4.9800000000000004</v>
      </c>
      <c r="AE260" s="22">
        <v>8180</v>
      </c>
    </row>
    <row r="261" spans="1:31" ht="15" x14ac:dyDescent="0.2">
      <c r="A261" s="22">
        <v>248</v>
      </c>
      <c r="B261" s="21" t="s">
        <v>326</v>
      </c>
      <c r="C261" s="27">
        <v>88.15</v>
      </c>
      <c r="D261" s="28">
        <v>146.4</v>
      </c>
      <c r="E261" s="28">
        <v>336.8</v>
      </c>
      <c r="F261" s="28">
        <v>500.6</v>
      </c>
      <c r="G261" s="28">
        <v>32.1</v>
      </c>
      <c r="H261" s="28">
        <v>0</v>
      </c>
      <c r="I261" s="27">
        <v>0</v>
      </c>
      <c r="J261" s="27">
        <v>0.33100000000000002</v>
      </c>
      <c r="K261" s="27">
        <v>0.73299999999999998</v>
      </c>
      <c r="L261" s="28">
        <v>293</v>
      </c>
      <c r="M261" s="28">
        <v>1.2</v>
      </c>
      <c r="N261" s="29">
        <v>0</v>
      </c>
      <c r="O261" s="30">
        <v>0</v>
      </c>
      <c r="P261" s="30">
        <v>0</v>
      </c>
      <c r="Q261" s="30">
        <v>0</v>
      </c>
      <c r="R261" s="31">
        <v>399.87</v>
      </c>
      <c r="S261" s="31">
        <v>213.39</v>
      </c>
      <c r="T261" s="22">
        <v>0</v>
      </c>
      <c r="U261" s="22">
        <v>0</v>
      </c>
      <c r="V261" s="29">
        <v>15.453900000000001</v>
      </c>
      <c r="W261" s="31">
        <v>2423.41</v>
      </c>
      <c r="X261" s="31">
        <v>-62.28</v>
      </c>
      <c r="Y261" s="22">
        <v>360</v>
      </c>
      <c r="Z261" s="22">
        <v>246</v>
      </c>
      <c r="AA261" s="27">
        <v>58.911000000000001</v>
      </c>
      <c r="AB261" s="31">
        <v>-5663.85</v>
      </c>
      <c r="AC261" s="27">
        <v>-6.1</v>
      </c>
      <c r="AD261" s="27">
        <v>4.33</v>
      </c>
      <c r="AE261" s="22">
        <v>7290</v>
      </c>
    </row>
    <row r="262" spans="1:31" ht="15" x14ac:dyDescent="0.2">
      <c r="A262" s="22">
        <v>249</v>
      </c>
      <c r="B262" s="21" t="s">
        <v>327</v>
      </c>
      <c r="C262" s="27">
        <v>106.16800000000001</v>
      </c>
      <c r="D262" s="28">
        <v>178.2</v>
      </c>
      <c r="E262" s="28">
        <v>409.3</v>
      </c>
      <c r="F262" s="28">
        <v>617.1</v>
      </c>
      <c r="G262" s="28">
        <v>35.6</v>
      </c>
      <c r="H262" s="28">
        <v>374</v>
      </c>
      <c r="I262" s="27">
        <v>0.26300000000000001</v>
      </c>
      <c r="J262" s="27">
        <v>0.30099999999999999</v>
      </c>
      <c r="K262" s="27">
        <v>0.86699999999999999</v>
      </c>
      <c r="L262" s="28">
        <v>293</v>
      </c>
      <c r="M262" s="28">
        <v>0.4</v>
      </c>
      <c r="N262" s="29">
        <v>-10.294</v>
      </c>
      <c r="O262" s="30">
        <v>0.16889999999999999</v>
      </c>
      <c r="P262" s="30">
        <v>-1.149E-4</v>
      </c>
      <c r="Q262" s="30">
        <v>3.107E-8</v>
      </c>
      <c r="R262" s="31">
        <v>472.82</v>
      </c>
      <c r="S262" s="31">
        <v>264.22000000000003</v>
      </c>
      <c r="T262" s="22">
        <v>7.12</v>
      </c>
      <c r="U262" s="22">
        <v>31.21</v>
      </c>
      <c r="V262" s="29">
        <v>16.019500000000001</v>
      </c>
      <c r="W262" s="31">
        <v>3279.47</v>
      </c>
      <c r="X262" s="31">
        <v>-59.95</v>
      </c>
      <c r="Y262" s="22">
        <v>450</v>
      </c>
      <c r="Z262" s="22">
        <v>300</v>
      </c>
      <c r="AA262" s="27">
        <v>58.1</v>
      </c>
      <c r="AB262" s="31">
        <v>-6792.54</v>
      </c>
      <c r="AC262" s="27">
        <v>-5.8019999999999996</v>
      </c>
      <c r="AD262" s="27">
        <v>5.75</v>
      </c>
      <c r="AE262" s="22">
        <v>8500</v>
      </c>
    </row>
    <row r="263" spans="1:31" ht="15" x14ac:dyDescent="0.2">
      <c r="A263" s="22">
        <v>250</v>
      </c>
      <c r="B263" s="21" t="s">
        <v>328</v>
      </c>
      <c r="C263" s="27">
        <v>112.21599999999999</v>
      </c>
      <c r="D263" s="28">
        <v>161.80000000000001</v>
      </c>
      <c r="E263" s="28">
        <v>404.9</v>
      </c>
      <c r="F263" s="28">
        <v>609</v>
      </c>
      <c r="G263" s="28">
        <v>29.9</v>
      </c>
      <c r="H263" s="28">
        <v>450</v>
      </c>
      <c r="I263" s="27">
        <v>0.27</v>
      </c>
      <c r="J263" s="27">
        <v>0.24299999999999999</v>
      </c>
      <c r="K263" s="27">
        <v>0.78800000000000003</v>
      </c>
      <c r="L263" s="28">
        <v>293</v>
      </c>
      <c r="M263" s="28">
        <v>0</v>
      </c>
      <c r="N263" s="29">
        <v>-15.26</v>
      </c>
      <c r="O263" s="30">
        <v>0.21240000000000001</v>
      </c>
      <c r="P263" s="30">
        <v>-1.22E-4</v>
      </c>
      <c r="Q263" s="30">
        <v>2.634E-8</v>
      </c>
      <c r="R263" s="31">
        <v>506.43</v>
      </c>
      <c r="S263" s="31">
        <v>280.76</v>
      </c>
      <c r="T263" s="22">
        <v>-41.05</v>
      </c>
      <c r="U263" s="22">
        <v>9.3800000000000008</v>
      </c>
      <c r="V263" s="29">
        <v>15.8125</v>
      </c>
      <c r="W263" s="31">
        <v>3183.25</v>
      </c>
      <c r="X263" s="31">
        <v>-58.15</v>
      </c>
      <c r="Y263" s="22">
        <v>433</v>
      </c>
      <c r="Z263" s="22">
        <v>293</v>
      </c>
      <c r="AA263" s="27">
        <v>0</v>
      </c>
      <c r="AB263" s="31">
        <v>0</v>
      </c>
      <c r="AC263" s="27">
        <v>0</v>
      </c>
      <c r="AD263" s="27">
        <v>0</v>
      </c>
      <c r="AE263" s="22">
        <v>8200</v>
      </c>
    </row>
    <row r="264" spans="1:31" ht="15" x14ac:dyDescent="0.2">
      <c r="A264" s="22">
        <v>251</v>
      </c>
      <c r="B264" s="21" t="s">
        <v>329</v>
      </c>
      <c r="C264" s="27">
        <v>98.188999999999993</v>
      </c>
      <c r="D264" s="28">
        <v>134.69999999999999</v>
      </c>
      <c r="E264" s="28">
        <v>376.6</v>
      </c>
      <c r="F264" s="28">
        <v>569.5</v>
      </c>
      <c r="G264" s="28">
        <v>33.5</v>
      </c>
      <c r="H264" s="28">
        <v>375</v>
      </c>
      <c r="I264" s="27">
        <v>0.26900000000000002</v>
      </c>
      <c r="J264" s="27">
        <v>0.28299999999999997</v>
      </c>
      <c r="K264" s="27">
        <v>0.77100000000000002</v>
      </c>
      <c r="L264" s="28">
        <v>289</v>
      </c>
      <c r="M264" s="28">
        <v>0</v>
      </c>
      <c r="N264" s="29">
        <v>-13.211</v>
      </c>
      <c r="O264" s="30">
        <v>0.1794</v>
      </c>
      <c r="P264" s="30">
        <v>-1.05E-4</v>
      </c>
      <c r="Q264" s="30">
        <v>2.398E-8</v>
      </c>
      <c r="R264" s="31">
        <v>433.81</v>
      </c>
      <c r="S264" s="31">
        <v>249.72</v>
      </c>
      <c r="T264" s="22">
        <v>-30.37</v>
      </c>
      <c r="U264" s="22">
        <v>10.65</v>
      </c>
      <c r="V264" s="29">
        <v>15.8581</v>
      </c>
      <c r="W264" s="31">
        <v>2990.13</v>
      </c>
      <c r="X264" s="31">
        <v>-52.47</v>
      </c>
      <c r="Y264" s="22">
        <v>402</v>
      </c>
      <c r="Z264" s="22">
        <v>270</v>
      </c>
      <c r="AA264" s="27">
        <v>0</v>
      </c>
      <c r="AB264" s="31">
        <v>0</v>
      </c>
      <c r="AC264" s="27">
        <v>0</v>
      </c>
      <c r="AD264" s="27">
        <v>0</v>
      </c>
      <c r="AE264" s="22">
        <v>7715</v>
      </c>
    </row>
    <row r="265" spans="1:31" ht="15" x14ac:dyDescent="0.2">
      <c r="A265" s="22">
        <v>252</v>
      </c>
      <c r="B265" s="21" t="s">
        <v>330</v>
      </c>
      <c r="C265" s="27">
        <v>28.053999999999998</v>
      </c>
      <c r="D265" s="28">
        <v>104</v>
      </c>
      <c r="E265" s="28">
        <v>169.4</v>
      </c>
      <c r="F265" s="28">
        <v>282.39999999999998</v>
      </c>
      <c r="G265" s="28">
        <v>49.7</v>
      </c>
      <c r="H265" s="28">
        <v>129</v>
      </c>
      <c r="I265" s="27">
        <v>0.27600000000000002</v>
      </c>
      <c r="J265" s="27">
        <v>8.5000000000000006E-2</v>
      </c>
      <c r="K265" s="27">
        <v>0.57699999999999996</v>
      </c>
      <c r="L265" s="28">
        <v>163</v>
      </c>
      <c r="M265" s="28">
        <v>0</v>
      </c>
      <c r="N265" s="29">
        <v>0.90900000000000003</v>
      </c>
      <c r="O265" s="30">
        <v>3.7400000000000003E-2</v>
      </c>
      <c r="P265" s="30">
        <v>-1.9939999999999999E-5</v>
      </c>
      <c r="Q265" s="30">
        <v>4.1920000000000004E-9</v>
      </c>
      <c r="R265" s="31">
        <v>168.98</v>
      </c>
      <c r="S265" s="31">
        <v>93.94</v>
      </c>
      <c r="T265" s="22">
        <v>12.5</v>
      </c>
      <c r="U265" s="22">
        <v>16.28</v>
      </c>
      <c r="V265" s="29">
        <v>15.536799999999999</v>
      </c>
      <c r="W265" s="31">
        <v>1347.01</v>
      </c>
      <c r="X265" s="31">
        <v>-18.149999999999999</v>
      </c>
      <c r="Y265" s="22">
        <v>182</v>
      </c>
      <c r="Z265" s="22">
        <v>120</v>
      </c>
      <c r="AA265" s="27">
        <v>38.960999999999999</v>
      </c>
      <c r="AB265" s="31">
        <v>-2282.37</v>
      </c>
      <c r="AC265" s="27">
        <v>-3.6779999999999999</v>
      </c>
      <c r="AD265" s="27">
        <v>0.88100000000000001</v>
      </c>
      <c r="AE265" s="22">
        <v>3237</v>
      </c>
    </row>
    <row r="266" spans="1:31" ht="15" x14ac:dyDescent="0.2">
      <c r="A266" s="22">
        <v>253</v>
      </c>
      <c r="B266" s="21" t="s">
        <v>331</v>
      </c>
      <c r="C266" s="27">
        <v>62.069000000000003</v>
      </c>
      <c r="D266" s="28">
        <v>260.2</v>
      </c>
      <c r="E266" s="28">
        <v>470.4</v>
      </c>
      <c r="F266" s="28">
        <v>645</v>
      </c>
      <c r="G266" s="28">
        <v>76</v>
      </c>
      <c r="H266" s="28">
        <v>186</v>
      </c>
      <c r="I266" s="27">
        <v>0.27</v>
      </c>
      <c r="J266" s="27">
        <v>0</v>
      </c>
      <c r="K266" s="27">
        <v>1.1140000000000001</v>
      </c>
      <c r="L266" s="28">
        <v>293</v>
      </c>
      <c r="M266" s="28">
        <v>2.2000000000000002</v>
      </c>
      <c r="N266" s="29">
        <v>8.5259999999999998</v>
      </c>
      <c r="O266" s="30">
        <v>5.9310000000000002E-2</v>
      </c>
      <c r="P266" s="30">
        <v>-3.5760000000000003E-5</v>
      </c>
      <c r="Q266" s="30">
        <v>7.1900000000000002E-9</v>
      </c>
      <c r="R266" s="31">
        <v>1365</v>
      </c>
      <c r="S266" s="31">
        <v>402.41</v>
      </c>
      <c r="T266" s="22">
        <v>-9.3000000000000007</v>
      </c>
      <c r="U266" s="22">
        <v>-72.77</v>
      </c>
      <c r="V266" s="29">
        <v>20.2501</v>
      </c>
      <c r="W266" s="31">
        <v>6022.18</v>
      </c>
      <c r="X266" s="31">
        <v>-28.25</v>
      </c>
      <c r="Y266" s="22">
        <v>494</v>
      </c>
      <c r="Z266" s="22">
        <v>364</v>
      </c>
      <c r="AA266" s="27">
        <v>0</v>
      </c>
      <c r="AB266" s="31">
        <v>0</v>
      </c>
      <c r="AC266" s="27">
        <v>0</v>
      </c>
      <c r="AD266" s="27">
        <v>0</v>
      </c>
      <c r="AE266" s="22">
        <v>12550</v>
      </c>
    </row>
    <row r="267" spans="1:31" ht="15" x14ac:dyDescent="0.2">
      <c r="A267" s="22">
        <v>254</v>
      </c>
      <c r="B267" s="21" t="s">
        <v>332</v>
      </c>
      <c r="C267" s="27">
        <v>43.069000000000003</v>
      </c>
      <c r="D267" s="28">
        <v>195</v>
      </c>
      <c r="E267" s="28">
        <v>329.8</v>
      </c>
      <c r="F267" s="28">
        <v>0</v>
      </c>
      <c r="G267" s="28">
        <v>0</v>
      </c>
      <c r="H267" s="28">
        <v>0</v>
      </c>
      <c r="I267" s="27">
        <v>0</v>
      </c>
      <c r="J267" s="27">
        <v>0</v>
      </c>
      <c r="K267" s="27">
        <v>0.83299999999999996</v>
      </c>
      <c r="L267" s="28">
        <v>298</v>
      </c>
      <c r="M267" s="28">
        <v>1.9</v>
      </c>
      <c r="N267" s="29">
        <v>-4.9610000000000003</v>
      </c>
      <c r="O267" s="30">
        <v>7.2190000000000004E-2</v>
      </c>
      <c r="P267" s="30">
        <v>-4.9270000000000001E-5</v>
      </c>
      <c r="Q267" s="30">
        <v>1.349E-8</v>
      </c>
      <c r="R267" s="31">
        <v>0</v>
      </c>
      <c r="S267" s="31">
        <v>0</v>
      </c>
      <c r="T267" s="22">
        <v>29.5</v>
      </c>
      <c r="U267" s="22">
        <v>42.54</v>
      </c>
      <c r="V267" s="29">
        <v>16.422699999999999</v>
      </c>
      <c r="W267" s="31">
        <v>2610.44</v>
      </c>
      <c r="X267" s="31">
        <v>-63.15</v>
      </c>
      <c r="Y267" s="22">
        <v>359</v>
      </c>
      <c r="Z267" s="22">
        <v>248</v>
      </c>
      <c r="AA267" s="27">
        <v>0</v>
      </c>
      <c r="AB267" s="31">
        <v>0</v>
      </c>
      <c r="AC267" s="27">
        <v>0</v>
      </c>
      <c r="AD267" s="27">
        <v>0</v>
      </c>
      <c r="AE267" s="22">
        <v>7660</v>
      </c>
    </row>
    <row r="268" spans="1:31" ht="15" x14ac:dyDescent="0.2">
      <c r="A268" s="22">
        <v>255</v>
      </c>
      <c r="B268" s="21" t="s">
        <v>333</v>
      </c>
      <c r="C268" s="27">
        <v>44.054000000000002</v>
      </c>
      <c r="D268" s="28">
        <v>161</v>
      </c>
      <c r="E268" s="28">
        <v>283.5</v>
      </c>
      <c r="F268" s="28">
        <v>469</v>
      </c>
      <c r="G268" s="28">
        <v>71</v>
      </c>
      <c r="H268" s="28">
        <v>140</v>
      </c>
      <c r="I268" s="27">
        <v>0.25800000000000001</v>
      </c>
      <c r="J268" s="27">
        <v>0.2</v>
      </c>
      <c r="K268" s="27">
        <v>0.89900000000000002</v>
      </c>
      <c r="L268" s="28">
        <v>273</v>
      </c>
      <c r="M268" s="28">
        <v>1.9</v>
      </c>
      <c r="N268" s="29">
        <v>-1.796</v>
      </c>
      <c r="O268" s="30">
        <v>5.3080000000000002E-2</v>
      </c>
      <c r="P268" s="30">
        <v>-3.0009999999999999E-5</v>
      </c>
      <c r="Q268" s="30">
        <v>6.1900000000000003E-9</v>
      </c>
      <c r="R268" s="31">
        <v>341.88</v>
      </c>
      <c r="S268" s="31">
        <v>194.22</v>
      </c>
      <c r="T268" s="22">
        <v>-12.58</v>
      </c>
      <c r="U268" s="22">
        <v>-3.13</v>
      </c>
      <c r="V268" s="29">
        <v>16.739999999999998</v>
      </c>
      <c r="W268" s="31">
        <v>2567.61</v>
      </c>
      <c r="X268" s="31">
        <v>-29.01</v>
      </c>
      <c r="Y268" s="22">
        <v>310</v>
      </c>
      <c r="Z268" s="22">
        <v>200</v>
      </c>
      <c r="AA268" s="27">
        <v>0</v>
      </c>
      <c r="AB268" s="31">
        <v>0</v>
      </c>
      <c r="AC268" s="27">
        <v>0</v>
      </c>
      <c r="AD268" s="27">
        <v>0</v>
      </c>
      <c r="AE268" s="22">
        <v>6120</v>
      </c>
    </row>
    <row r="269" spans="1:31" ht="15" x14ac:dyDescent="0.2">
      <c r="A269" s="22">
        <v>256</v>
      </c>
      <c r="B269" s="21" t="s">
        <v>334</v>
      </c>
      <c r="C269" s="27">
        <v>60.098999999999997</v>
      </c>
      <c r="D269" s="28">
        <v>284</v>
      </c>
      <c r="E269" s="28">
        <v>390.4</v>
      </c>
      <c r="F269" s="28">
        <v>593</v>
      </c>
      <c r="G269" s="28">
        <v>62</v>
      </c>
      <c r="H269" s="28">
        <v>206</v>
      </c>
      <c r="I269" s="27">
        <v>0.26</v>
      </c>
      <c r="J269" s="27">
        <v>0.51</v>
      </c>
      <c r="K269" s="27">
        <v>0.89600000000000002</v>
      </c>
      <c r="L269" s="28">
        <v>293</v>
      </c>
      <c r="M269" s="28">
        <v>1.9</v>
      </c>
      <c r="N269" s="29">
        <v>9.1470000000000002</v>
      </c>
      <c r="O269" s="30">
        <v>5.7489999999999999E-2</v>
      </c>
      <c r="P269" s="30">
        <v>-1.0360000000000001E-5</v>
      </c>
      <c r="Q269" s="30">
        <v>-9.4300000000000007E-9</v>
      </c>
      <c r="R269" s="31">
        <v>839.76</v>
      </c>
      <c r="S269" s="31">
        <v>316.41000000000003</v>
      </c>
      <c r="T269" s="22">
        <v>0</v>
      </c>
      <c r="U269" s="22">
        <v>0</v>
      </c>
      <c r="V269" s="29">
        <v>16.408200000000001</v>
      </c>
      <c r="W269" s="31">
        <v>3108.49</v>
      </c>
      <c r="X269" s="31">
        <v>-72.150000000000006</v>
      </c>
      <c r="Y269" s="22">
        <v>425</v>
      </c>
      <c r="Z269" s="22">
        <v>292</v>
      </c>
      <c r="AA269" s="27">
        <v>0</v>
      </c>
      <c r="AB269" s="31">
        <v>0</v>
      </c>
      <c r="AC269" s="27">
        <v>0</v>
      </c>
      <c r="AD269" s="27">
        <v>0</v>
      </c>
      <c r="AE269" s="22">
        <v>10000</v>
      </c>
    </row>
    <row r="270" spans="1:31" ht="15" x14ac:dyDescent="0.2">
      <c r="A270" s="22">
        <v>257</v>
      </c>
      <c r="B270" s="21" t="s">
        <v>335</v>
      </c>
      <c r="C270" s="27">
        <v>37.997</v>
      </c>
      <c r="D270" s="28">
        <v>53.5</v>
      </c>
      <c r="E270" s="28">
        <v>85</v>
      </c>
      <c r="F270" s="28">
        <v>144.30000000000001</v>
      </c>
      <c r="G270" s="28">
        <v>51.5</v>
      </c>
      <c r="H270" s="28">
        <v>66.2</v>
      </c>
      <c r="I270" s="27">
        <v>0.28799999999999998</v>
      </c>
      <c r="J270" s="27">
        <v>4.8000000000000001E-2</v>
      </c>
      <c r="K270" s="27">
        <v>1.51</v>
      </c>
      <c r="L270" s="28">
        <v>85</v>
      </c>
      <c r="M270" s="28">
        <v>0</v>
      </c>
      <c r="N270" s="29">
        <v>5.5449999999999999</v>
      </c>
      <c r="O270" s="30">
        <v>8.7340000000000004E-3</v>
      </c>
      <c r="P270" s="30">
        <v>-8.2689999999999999E-6</v>
      </c>
      <c r="Q270" s="30">
        <v>2.876E-9</v>
      </c>
      <c r="R270" s="31">
        <v>84.2</v>
      </c>
      <c r="S270" s="31">
        <v>52.52</v>
      </c>
      <c r="T270" s="22">
        <v>0</v>
      </c>
      <c r="U270" s="22">
        <v>0</v>
      </c>
      <c r="V270" s="29">
        <v>15.67</v>
      </c>
      <c r="W270" s="31">
        <v>714.1</v>
      </c>
      <c r="X270" s="31">
        <v>-6</v>
      </c>
      <c r="Y270" s="22">
        <v>91</v>
      </c>
      <c r="Z270" s="22">
        <v>59</v>
      </c>
      <c r="AA270" s="27">
        <v>30.771999999999998</v>
      </c>
      <c r="AB270" s="31">
        <v>-1040.27</v>
      </c>
      <c r="AC270" s="27">
        <v>-2.6829999999999998</v>
      </c>
      <c r="AD270" s="27">
        <v>0.21</v>
      </c>
      <c r="AE270" s="22">
        <v>1560</v>
      </c>
    </row>
    <row r="271" spans="1:31" ht="15" x14ac:dyDescent="0.2">
      <c r="A271" s="22">
        <v>258</v>
      </c>
      <c r="B271" s="21" t="s">
        <v>336</v>
      </c>
      <c r="C271" s="27">
        <v>96.103999999999999</v>
      </c>
      <c r="D271" s="28">
        <v>234</v>
      </c>
      <c r="E271" s="28">
        <v>358.5</v>
      </c>
      <c r="F271" s="28">
        <v>560.1</v>
      </c>
      <c r="G271" s="28">
        <v>44.9</v>
      </c>
      <c r="H271" s="28">
        <v>271</v>
      </c>
      <c r="I271" s="27">
        <v>0.26500000000000001</v>
      </c>
      <c r="J271" s="27">
        <v>0.245</v>
      </c>
      <c r="K271" s="27">
        <v>1.024</v>
      </c>
      <c r="L271" s="28">
        <v>293</v>
      </c>
      <c r="M271" s="28">
        <v>1.4</v>
      </c>
      <c r="N271" s="29">
        <v>-9.25</v>
      </c>
      <c r="O271" s="30">
        <v>0.13539999999999999</v>
      </c>
      <c r="P271" s="30">
        <v>-1.059E-4</v>
      </c>
      <c r="Q271" s="30">
        <v>3.2369999999999998E-8</v>
      </c>
      <c r="R271" s="31">
        <v>452.06</v>
      </c>
      <c r="S271" s="31">
        <v>252.89</v>
      </c>
      <c r="T271" s="22">
        <v>-27.86</v>
      </c>
      <c r="U271" s="22">
        <v>-16.5</v>
      </c>
      <c r="V271" s="29">
        <v>16.5487</v>
      </c>
      <c r="W271" s="31">
        <v>3181.78</v>
      </c>
      <c r="X271" s="31">
        <v>-37.590000000000003</v>
      </c>
      <c r="Y271" s="22">
        <v>370</v>
      </c>
      <c r="Z271" s="22">
        <v>250</v>
      </c>
      <c r="AA271" s="27">
        <v>55.140999999999998</v>
      </c>
      <c r="AB271" s="31">
        <v>-5819.21</v>
      </c>
      <c r="AC271" s="27">
        <v>-5.4889999999999999</v>
      </c>
      <c r="AD271" s="27">
        <v>3.88</v>
      </c>
      <c r="AE271" s="22">
        <v>0</v>
      </c>
    </row>
    <row r="272" spans="1:31" ht="15" x14ac:dyDescent="0.2">
      <c r="A272" s="22">
        <v>259</v>
      </c>
      <c r="B272" s="21" t="s">
        <v>337</v>
      </c>
      <c r="C272" s="27">
        <v>30.026</v>
      </c>
      <c r="D272" s="28">
        <v>156</v>
      </c>
      <c r="E272" s="28">
        <v>254</v>
      </c>
      <c r="F272" s="28">
        <v>408</v>
      </c>
      <c r="G272" s="28">
        <v>65</v>
      </c>
      <c r="H272" s="28">
        <v>0</v>
      </c>
      <c r="I272" s="27">
        <v>0</v>
      </c>
      <c r="J272" s="27">
        <v>0.253</v>
      </c>
      <c r="K272" s="27">
        <v>0.81499999999999995</v>
      </c>
      <c r="L272" s="28">
        <v>253</v>
      </c>
      <c r="M272" s="28">
        <v>2.2999999999999998</v>
      </c>
      <c r="N272" s="29">
        <v>5.6070000000000002</v>
      </c>
      <c r="O272" s="30">
        <v>7.5399999999999998E-3</v>
      </c>
      <c r="P272" s="30">
        <v>7.1300000000000003E-6</v>
      </c>
      <c r="Q272" s="30">
        <v>-5.4940000000000003E-9</v>
      </c>
      <c r="R272" s="31">
        <v>319.83</v>
      </c>
      <c r="S272" s="31">
        <v>171.35</v>
      </c>
      <c r="T272" s="22">
        <v>-27.7</v>
      </c>
      <c r="U272" s="22">
        <v>-26.27</v>
      </c>
      <c r="V272" s="29">
        <v>16.477499999999999</v>
      </c>
      <c r="W272" s="31">
        <v>2204.13</v>
      </c>
      <c r="X272" s="31">
        <v>-30.15</v>
      </c>
      <c r="Y272" s="22">
        <v>271</v>
      </c>
      <c r="Z272" s="22">
        <v>185</v>
      </c>
      <c r="AA272" s="27">
        <v>45.118000000000002</v>
      </c>
      <c r="AB272" s="31">
        <v>-3873.26</v>
      </c>
      <c r="AC272" s="27">
        <v>-4.2</v>
      </c>
      <c r="AD272" s="27">
        <v>3.41</v>
      </c>
      <c r="AE272" s="22">
        <v>5500</v>
      </c>
    </row>
    <row r="273" spans="1:32" ht="15" x14ac:dyDescent="0.2">
      <c r="A273" s="22">
        <v>260</v>
      </c>
      <c r="B273" s="21" t="s">
        <v>338</v>
      </c>
      <c r="C273" s="27">
        <v>46.024999999999999</v>
      </c>
      <c r="D273" s="28">
        <v>281.5</v>
      </c>
      <c r="E273" s="28">
        <v>373.8</v>
      </c>
      <c r="F273" s="28">
        <v>580</v>
      </c>
      <c r="G273" s="28">
        <v>0</v>
      </c>
      <c r="H273" s="28">
        <v>0</v>
      </c>
      <c r="I273" s="27">
        <v>0</v>
      </c>
      <c r="J273" s="27">
        <v>0</v>
      </c>
      <c r="K273" s="27">
        <v>1.226</v>
      </c>
      <c r="L273" s="28">
        <v>288</v>
      </c>
      <c r="M273" s="28">
        <v>1.5</v>
      </c>
      <c r="N273" s="29">
        <v>2.798</v>
      </c>
      <c r="O273" s="30">
        <v>3.243E-2</v>
      </c>
      <c r="P273" s="30">
        <v>-2.0089999999999999E-5</v>
      </c>
      <c r="Q273" s="30">
        <v>4.8170000000000002E-9</v>
      </c>
      <c r="R273" s="31">
        <v>729.35</v>
      </c>
      <c r="S273" s="31">
        <v>325.72000000000003</v>
      </c>
      <c r="T273" s="22">
        <v>90.49</v>
      </c>
      <c r="U273" s="22">
        <v>-83.89</v>
      </c>
      <c r="V273" s="29">
        <v>16.988199999999999</v>
      </c>
      <c r="W273" s="31">
        <v>3599.58</v>
      </c>
      <c r="X273" s="31">
        <v>-26.09</v>
      </c>
      <c r="Y273" s="22">
        <v>409</v>
      </c>
      <c r="Z273" s="22">
        <v>271</v>
      </c>
      <c r="AA273" s="27">
        <v>0</v>
      </c>
      <c r="AB273" s="31">
        <v>0</v>
      </c>
      <c r="AC273" s="27">
        <v>0</v>
      </c>
      <c r="AD273" s="27">
        <v>0</v>
      </c>
      <c r="AE273" s="22">
        <v>5240</v>
      </c>
    </row>
    <row r="274" spans="1:32" ht="15" x14ac:dyDescent="0.2">
      <c r="A274" s="22">
        <v>261</v>
      </c>
      <c r="B274" s="21" t="s">
        <v>339</v>
      </c>
      <c r="C274" s="27">
        <v>68.075000000000003</v>
      </c>
      <c r="D274" s="28">
        <v>187.5</v>
      </c>
      <c r="E274" s="28">
        <v>304.5</v>
      </c>
      <c r="F274" s="28">
        <v>490.2</v>
      </c>
      <c r="G274" s="28">
        <v>54.3</v>
      </c>
      <c r="H274" s="28">
        <v>218</v>
      </c>
      <c r="I274" s="27">
        <v>0.29399999999999998</v>
      </c>
      <c r="J274" s="27">
        <v>0.20399999999999999</v>
      </c>
      <c r="K274" s="27">
        <v>0.93799999999999994</v>
      </c>
      <c r="L274" s="28">
        <v>293</v>
      </c>
      <c r="M274" s="28">
        <v>0.7</v>
      </c>
      <c r="N274" s="29">
        <v>-8.4860000000000007</v>
      </c>
      <c r="O274" s="30">
        <v>0.1032</v>
      </c>
      <c r="P274" s="30">
        <v>-8.2509999999999994E-5</v>
      </c>
      <c r="Q274" s="30">
        <v>2.5659999999999999E-8</v>
      </c>
      <c r="R274" s="31">
        <v>389.4</v>
      </c>
      <c r="S274" s="31">
        <v>222.7</v>
      </c>
      <c r="T274" s="22">
        <v>-8.2899999999999991</v>
      </c>
      <c r="U274" s="22">
        <v>0.21</v>
      </c>
      <c r="V274" s="29">
        <v>16.061199999999999</v>
      </c>
      <c r="W274" s="31">
        <v>2442.6999999999998</v>
      </c>
      <c r="X274" s="31">
        <v>-45.41</v>
      </c>
      <c r="Y274" s="22">
        <v>363</v>
      </c>
      <c r="Z274" s="22">
        <v>238</v>
      </c>
      <c r="AA274" s="27">
        <v>0</v>
      </c>
      <c r="AB274" s="31">
        <v>0</v>
      </c>
      <c r="AC274" s="27">
        <v>0</v>
      </c>
      <c r="AD274" s="27">
        <v>0</v>
      </c>
      <c r="AE274" s="22">
        <v>6474</v>
      </c>
    </row>
    <row r="275" spans="1:32" ht="15" x14ac:dyDescent="0.2">
      <c r="A275" s="22">
        <v>262</v>
      </c>
      <c r="B275" s="21" t="s">
        <v>340</v>
      </c>
      <c r="C275" s="27">
        <v>92.094999999999999</v>
      </c>
      <c r="D275" s="28">
        <v>291</v>
      </c>
      <c r="E275" s="28">
        <v>563</v>
      </c>
      <c r="F275" s="28">
        <v>726</v>
      </c>
      <c r="G275" s="28">
        <v>66</v>
      </c>
      <c r="H275" s="28">
        <v>255</v>
      </c>
      <c r="I275" s="27">
        <v>0.28000000000000003</v>
      </c>
      <c r="J275" s="27">
        <v>0</v>
      </c>
      <c r="K275" s="27">
        <v>1.2609999999999999</v>
      </c>
      <c r="L275" s="28">
        <v>293</v>
      </c>
      <c r="M275" s="28">
        <v>3</v>
      </c>
      <c r="N275" s="29">
        <v>2.012</v>
      </c>
      <c r="O275" s="30">
        <v>0.1061</v>
      </c>
      <c r="P275" s="30">
        <v>-7.5450000000000004E-5</v>
      </c>
      <c r="Q275" s="30">
        <v>2.2399999999999999E-8</v>
      </c>
      <c r="R275" s="31">
        <v>3337.1</v>
      </c>
      <c r="S275" s="31">
        <v>406</v>
      </c>
      <c r="T275" s="22">
        <v>-139.80000000000001</v>
      </c>
      <c r="U275" s="22">
        <v>0</v>
      </c>
      <c r="V275" s="29">
        <v>17.2392</v>
      </c>
      <c r="W275" s="31">
        <v>4487.04</v>
      </c>
      <c r="X275" s="31">
        <v>-140.19999999999999</v>
      </c>
      <c r="Y275" s="22">
        <v>600</v>
      </c>
      <c r="Z275" s="22">
        <v>440</v>
      </c>
      <c r="AA275" s="27">
        <v>0</v>
      </c>
      <c r="AB275" s="31">
        <v>0</v>
      </c>
      <c r="AC275" s="27">
        <v>0</v>
      </c>
      <c r="AD275" s="27">
        <v>0</v>
      </c>
      <c r="AE275" s="22">
        <v>14600</v>
      </c>
    </row>
    <row r="276" spans="1:32" ht="15" x14ac:dyDescent="0.2">
      <c r="A276" s="22">
        <v>263</v>
      </c>
      <c r="B276" s="21" t="s">
        <v>341</v>
      </c>
      <c r="C276" s="27">
        <v>4.0030000000000001</v>
      </c>
      <c r="D276" s="28">
        <v>0</v>
      </c>
      <c r="E276" s="28">
        <v>4.21</v>
      </c>
      <c r="F276" s="28">
        <v>5.19</v>
      </c>
      <c r="G276" s="28">
        <v>2.2400000000000002</v>
      </c>
      <c r="H276" s="28">
        <v>57.3</v>
      </c>
      <c r="I276" s="27">
        <v>0.30099999999999999</v>
      </c>
      <c r="J276" s="27">
        <v>-0.38700000000000001</v>
      </c>
      <c r="K276" s="27">
        <v>0.123</v>
      </c>
      <c r="L276" s="28">
        <v>4.3</v>
      </c>
      <c r="M276" s="28">
        <v>0</v>
      </c>
      <c r="N276" s="29">
        <v>0</v>
      </c>
      <c r="O276" s="30">
        <v>0</v>
      </c>
      <c r="P276" s="30">
        <v>0</v>
      </c>
      <c r="Q276" s="30">
        <v>0</v>
      </c>
      <c r="R276" s="31">
        <v>0</v>
      </c>
      <c r="S276" s="31">
        <v>0</v>
      </c>
      <c r="T276" s="22">
        <v>0</v>
      </c>
      <c r="U276" s="22">
        <v>0</v>
      </c>
      <c r="V276" s="29">
        <v>12.2514</v>
      </c>
      <c r="W276" s="31">
        <v>33.732900000000001</v>
      </c>
      <c r="X276" s="31">
        <v>1.79</v>
      </c>
      <c r="Y276" s="22">
        <v>4.3</v>
      </c>
      <c r="Z276" s="22">
        <v>3.7</v>
      </c>
      <c r="AA276" s="27">
        <v>8.6219999999999999</v>
      </c>
      <c r="AB276" s="31">
        <v>-12.23</v>
      </c>
      <c r="AC276" s="27">
        <v>0.433</v>
      </c>
      <c r="AD276" s="27">
        <v>7.0000000000000001E-3</v>
      </c>
      <c r="AE276" s="22">
        <v>22</v>
      </c>
    </row>
    <row r="277" spans="1:32" ht="15" x14ac:dyDescent="0.2">
      <c r="A277" s="22">
        <v>264</v>
      </c>
      <c r="B277" s="21" t="s">
        <v>342</v>
      </c>
      <c r="C277" s="27">
        <v>256.47399999999999</v>
      </c>
      <c r="D277" s="28">
        <v>327</v>
      </c>
      <c r="E277" s="28">
        <v>597</v>
      </c>
      <c r="F277" s="28">
        <v>736</v>
      </c>
      <c r="G277" s="28">
        <v>14</v>
      </c>
      <c r="H277" s="28">
        <v>0</v>
      </c>
      <c r="I277" s="27">
        <v>0</v>
      </c>
      <c r="J277" s="27">
        <v>0</v>
      </c>
      <c r="K277" s="27">
        <v>0.84799999999999998</v>
      </c>
      <c r="L277" s="28">
        <v>327</v>
      </c>
      <c r="M277" s="28">
        <v>0</v>
      </c>
      <c r="N277" s="29">
        <v>-1.861</v>
      </c>
      <c r="O277" s="30">
        <v>0.39479999999999998</v>
      </c>
      <c r="P277" s="30">
        <v>-2.232E-4</v>
      </c>
      <c r="Q277" s="30">
        <v>4.8809999999999998E-8</v>
      </c>
      <c r="R277" s="31">
        <v>0</v>
      </c>
      <c r="S277" s="31">
        <v>0</v>
      </c>
      <c r="T277" s="22">
        <v>-130.47</v>
      </c>
      <c r="U277" s="22">
        <v>-10.67</v>
      </c>
      <c r="V277" s="29">
        <v>15.616099999999999</v>
      </c>
      <c r="W277" s="31">
        <v>3672.62</v>
      </c>
      <c r="X277" s="31">
        <v>-188.1</v>
      </c>
      <c r="Y277" s="22">
        <v>656</v>
      </c>
      <c r="Z277" s="22">
        <v>464</v>
      </c>
      <c r="AA277" s="27">
        <v>0</v>
      </c>
      <c r="AB277" s="31">
        <v>0</v>
      </c>
      <c r="AC277" s="27">
        <v>0</v>
      </c>
      <c r="AD277" s="27">
        <v>0</v>
      </c>
      <c r="AE277" s="22">
        <v>14500</v>
      </c>
    </row>
    <row r="278" spans="1:32" ht="15" x14ac:dyDescent="0.2">
      <c r="A278" s="22">
        <v>265</v>
      </c>
      <c r="B278" s="21" t="s">
        <v>343</v>
      </c>
      <c r="C278" s="27">
        <v>32.045000000000002</v>
      </c>
      <c r="D278" s="28">
        <v>274.7</v>
      </c>
      <c r="E278" s="28">
        <v>386.7</v>
      </c>
      <c r="F278" s="28">
        <v>653</v>
      </c>
      <c r="G278" s="28">
        <v>145</v>
      </c>
      <c r="H278" s="28">
        <v>96.1</v>
      </c>
      <c r="I278" s="27">
        <v>0.26</v>
      </c>
      <c r="J278" s="27">
        <v>0.32800000000000001</v>
      </c>
      <c r="K278" s="27">
        <v>1.008</v>
      </c>
      <c r="L278" s="28">
        <v>293</v>
      </c>
      <c r="M278" s="28">
        <v>3</v>
      </c>
      <c r="N278" s="29">
        <v>2.3330000000000002</v>
      </c>
      <c r="O278" s="30">
        <v>4.5249999999999999E-2</v>
      </c>
      <c r="P278" s="30">
        <v>-3.9579999999999997E-5</v>
      </c>
      <c r="Q278" s="30">
        <v>1.439E-8</v>
      </c>
      <c r="R278" s="31">
        <v>524.98</v>
      </c>
      <c r="S278" s="31">
        <v>290.88</v>
      </c>
      <c r="T278" s="22">
        <v>22.75</v>
      </c>
      <c r="U278" s="22">
        <v>37.89</v>
      </c>
      <c r="V278" s="29">
        <v>17.989899999999999</v>
      </c>
      <c r="W278" s="31">
        <v>3877.65</v>
      </c>
      <c r="X278" s="31">
        <v>-45.15</v>
      </c>
      <c r="Y278" s="22">
        <v>343</v>
      </c>
      <c r="Z278" s="22">
        <v>288</v>
      </c>
      <c r="AA278" s="27">
        <v>56.095999999999997</v>
      </c>
      <c r="AB278" s="31">
        <v>-6951.84</v>
      </c>
      <c r="AC278" s="27">
        <v>-5.2859999999999996</v>
      </c>
      <c r="AD278" s="27">
        <v>1.63</v>
      </c>
      <c r="AE278" s="22">
        <v>10700</v>
      </c>
    </row>
    <row r="279" spans="1:32" ht="15" x14ac:dyDescent="0.2">
      <c r="A279" s="22">
        <v>266</v>
      </c>
      <c r="B279" s="21" t="s">
        <v>344</v>
      </c>
      <c r="C279" s="27">
        <v>2.016</v>
      </c>
      <c r="D279" s="28">
        <v>14</v>
      </c>
      <c r="E279" s="28">
        <v>20.399999999999999</v>
      </c>
      <c r="F279" s="28">
        <v>33.200000000000003</v>
      </c>
      <c r="G279" s="28">
        <v>12.8</v>
      </c>
      <c r="H279" s="28">
        <v>65</v>
      </c>
      <c r="I279" s="27">
        <v>0.30499999999999999</v>
      </c>
      <c r="J279" s="27">
        <v>-0.22</v>
      </c>
      <c r="K279" s="27">
        <v>7.0999999999999994E-2</v>
      </c>
      <c r="L279" s="28">
        <v>20</v>
      </c>
      <c r="M279" s="28">
        <v>0</v>
      </c>
      <c r="N279" s="29">
        <v>6.4829999999999997</v>
      </c>
      <c r="O279" s="30">
        <v>2.215E-3</v>
      </c>
      <c r="P279" s="30">
        <v>-3.298E-6</v>
      </c>
      <c r="Q279" s="30">
        <v>1.8259999999999999E-9</v>
      </c>
      <c r="R279" s="31">
        <v>13.82</v>
      </c>
      <c r="S279" s="31">
        <v>5.39</v>
      </c>
      <c r="T279" s="22">
        <v>0</v>
      </c>
      <c r="U279" s="22">
        <v>0</v>
      </c>
      <c r="V279" s="29">
        <v>13.6333</v>
      </c>
      <c r="W279" s="31">
        <v>164.9</v>
      </c>
      <c r="X279" s="31">
        <v>3.19</v>
      </c>
      <c r="Y279" s="22">
        <v>25</v>
      </c>
      <c r="Z279" s="22">
        <v>14</v>
      </c>
      <c r="AA279" s="27">
        <v>12.05</v>
      </c>
      <c r="AB279" s="31">
        <v>-114.95</v>
      </c>
      <c r="AC279" s="27">
        <v>4.8000000000000001E-2</v>
      </c>
      <c r="AD279" s="27">
        <v>4.8000000000000001E-2</v>
      </c>
      <c r="AE279" s="22">
        <v>216</v>
      </c>
    </row>
    <row r="280" spans="1:32" ht="15" x14ac:dyDescent="0.2">
      <c r="A280" s="22">
        <v>267</v>
      </c>
      <c r="B280" s="21" t="s">
        <v>345</v>
      </c>
      <c r="C280" s="27">
        <v>80.912000000000006</v>
      </c>
      <c r="D280" s="28">
        <v>187.1</v>
      </c>
      <c r="E280" s="28">
        <v>206.1</v>
      </c>
      <c r="F280" s="28">
        <v>363.2</v>
      </c>
      <c r="G280" s="28">
        <v>84.4</v>
      </c>
      <c r="H280" s="28">
        <v>100</v>
      </c>
      <c r="I280" s="27">
        <v>0.28299999999999997</v>
      </c>
      <c r="J280" s="27">
        <v>6.3E-2</v>
      </c>
      <c r="K280" s="27">
        <v>2.16</v>
      </c>
      <c r="L280" s="28">
        <v>216</v>
      </c>
      <c r="M280" s="28">
        <v>0.8</v>
      </c>
      <c r="N280" s="29">
        <v>7.32</v>
      </c>
      <c r="O280" s="30">
        <v>-2.2599999999999999E-3</v>
      </c>
      <c r="P280" s="30">
        <v>4.1139999999999999E-6</v>
      </c>
      <c r="Q280" s="30">
        <v>-1.49E-9</v>
      </c>
      <c r="R280" s="31">
        <v>88.08</v>
      </c>
      <c r="S280" s="31">
        <v>166.32</v>
      </c>
      <c r="T280" s="22">
        <v>-8.66</v>
      </c>
      <c r="U280" s="22">
        <v>-12.73</v>
      </c>
      <c r="V280" s="29">
        <v>14.4687</v>
      </c>
      <c r="W280" s="31">
        <v>1242.53</v>
      </c>
      <c r="X280" s="31">
        <v>-47.86</v>
      </c>
      <c r="Y280" s="22">
        <v>221</v>
      </c>
      <c r="Z280" s="22">
        <v>184</v>
      </c>
      <c r="AA280" s="27">
        <v>28.102</v>
      </c>
      <c r="AB280" s="31">
        <v>-2394.35</v>
      </c>
      <c r="AC280" s="27">
        <v>-1.843</v>
      </c>
      <c r="AD280" s="27">
        <v>0.871</v>
      </c>
      <c r="AE280" s="22">
        <v>4220</v>
      </c>
    </row>
    <row r="281" spans="1:32" ht="15" x14ac:dyDescent="0.2">
      <c r="A281" s="22">
        <v>268</v>
      </c>
      <c r="B281" s="21" t="s">
        <v>346</v>
      </c>
      <c r="C281" s="27">
        <v>36.460999999999999</v>
      </c>
      <c r="D281" s="28">
        <v>159</v>
      </c>
      <c r="E281" s="28">
        <v>188.1</v>
      </c>
      <c r="F281" s="28">
        <v>324.60000000000002</v>
      </c>
      <c r="G281" s="28">
        <v>82</v>
      </c>
      <c r="H281" s="28">
        <v>81</v>
      </c>
      <c r="I281" s="27">
        <v>0.249</v>
      </c>
      <c r="J281" s="27">
        <v>0.12</v>
      </c>
      <c r="K281" s="27">
        <v>1.1930000000000001</v>
      </c>
      <c r="L281" s="28">
        <v>188.1</v>
      </c>
      <c r="M281" s="28">
        <v>1.1000000000000001</v>
      </c>
      <c r="N281" s="29">
        <v>7.2350000000000003</v>
      </c>
      <c r="O281" s="30">
        <v>-1.72E-3</v>
      </c>
      <c r="P281" s="30">
        <v>2.976E-6</v>
      </c>
      <c r="Q281" s="30">
        <v>-9.3099999999999999E-10</v>
      </c>
      <c r="R281" s="31">
        <v>372.78</v>
      </c>
      <c r="S281" s="31">
        <v>277.74</v>
      </c>
      <c r="T281" s="22">
        <v>-22.06</v>
      </c>
      <c r="U281" s="22">
        <v>-22.77</v>
      </c>
      <c r="V281" s="29">
        <v>16.504000000000001</v>
      </c>
      <c r="W281" s="31">
        <v>1714.25</v>
      </c>
      <c r="X281" s="31">
        <v>-14.45</v>
      </c>
      <c r="Y281" s="22">
        <v>200</v>
      </c>
      <c r="Z281" s="22">
        <v>137</v>
      </c>
      <c r="AA281" s="27">
        <v>38.613999999999997</v>
      </c>
      <c r="AB281" s="31">
        <v>-2626.67</v>
      </c>
      <c r="AC281" s="27">
        <v>-3.4430000000000001</v>
      </c>
      <c r="AD281" s="27">
        <v>0.71699999999999997</v>
      </c>
      <c r="AE281" s="22">
        <v>3860</v>
      </c>
    </row>
    <row r="282" spans="1:32" ht="15" x14ac:dyDescent="0.2">
      <c r="A282" s="22">
        <v>269</v>
      </c>
      <c r="B282" s="21" t="s">
        <v>347</v>
      </c>
      <c r="C282" s="27">
        <v>27.026</v>
      </c>
      <c r="D282" s="28">
        <v>259.89999999999998</v>
      </c>
      <c r="E282" s="28">
        <v>298.89999999999998</v>
      </c>
      <c r="F282" s="28">
        <v>456.8</v>
      </c>
      <c r="G282" s="28">
        <v>53.2</v>
      </c>
      <c r="H282" s="28">
        <v>139</v>
      </c>
      <c r="I282" s="27">
        <v>0.19700000000000001</v>
      </c>
      <c r="J282" s="27">
        <v>0.40699999999999997</v>
      </c>
      <c r="K282" s="27">
        <v>0.68799999999999994</v>
      </c>
      <c r="L282" s="28">
        <v>293</v>
      </c>
      <c r="M282" s="28">
        <v>3</v>
      </c>
      <c r="N282" s="29">
        <v>5.2220000000000004</v>
      </c>
      <c r="O282" s="30">
        <v>1.448E-2</v>
      </c>
      <c r="P282" s="30">
        <v>-1.185E-5</v>
      </c>
      <c r="Q282" s="30">
        <v>4.3359999999999999E-9</v>
      </c>
      <c r="R282" s="31">
        <v>194.7</v>
      </c>
      <c r="S282" s="31">
        <v>145.31</v>
      </c>
      <c r="T282" s="22">
        <v>31.2</v>
      </c>
      <c r="U282" s="22">
        <v>28.71</v>
      </c>
      <c r="V282" s="29">
        <v>16.5138</v>
      </c>
      <c r="W282" s="31">
        <v>2585.8000000000002</v>
      </c>
      <c r="X282" s="31">
        <v>-37.15</v>
      </c>
      <c r="Y282" s="22">
        <v>330</v>
      </c>
      <c r="Z282" s="22">
        <v>234</v>
      </c>
      <c r="AA282" s="27">
        <v>37.741999999999997</v>
      </c>
      <c r="AB282" s="31">
        <v>-4183.37</v>
      </c>
      <c r="AC282" s="27">
        <v>3.004</v>
      </c>
      <c r="AD282" s="27">
        <v>2.1800000000000002</v>
      </c>
      <c r="AE282" s="22">
        <v>6027</v>
      </c>
    </row>
    <row r="283" spans="1:32" ht="15" x14ac:dyDescent="0.2">
      <c r="A283" s="22">
        <v>270</v>
      </c>
      <c r="B283" s="21" t="s">
        <v>348</v>
      </c>
      <c r="C283" s="27">
        <v>20.006</v>
      </c>
      <c r="D283" s="28">
        <v>190</v>
      </c>
      <c r="E283" s="28">
        <v>292.7</v>
      </c>
      <c r="F283" s="28">
        <v>461</v>
      </c>
      <c r="G283" s="28">
        <v>64</v>
      </c>
      <c r="H283" s="28">
        <v>69</v>
      </c>
      <c r="I283" s="27">
        <v>0.12</v>
      </c>
      <c r="J283" s="27">
        <v>0.372</v>
      </c>
      <c r="K283" s="27">
        <v>0.96699999999999997</v>
      </c>
      <c r="L283" s="28">
        <v>293</v>
      </c>
      <c r="M283" s="28">
        <v>0</v>
      </c>
      <c r="N283" s="29">
        <v>6.9409999999999998</v>
      </c>
      <c r="O283" s="30">
        <v>1.5789999999999999E-4</v>
      </c>
      <c r="P283" s="30">
        <v>-4.8540000000000005E-7</v>
      </c>
      <c r="Q283" s="30">
        <v>5.98E-10</v>
      </c>
      <c r="R283" s="31">
        <v>438.74</v>
      </c>
      <c r="S283" s="31">
        <v>199.62</v>
      </c>
      <c r="T283" s="22">
        <v>-64.8</v>
      </c>
      <c r="U283" s="22">
        <v>-65.3</v>
      </c>
      <c r="V283" s="29">
        <v>17.695799999999998</v>
      </c>
      <c r="W283" s="31">
        <v>3404.49</v>
      </c>
      <c r="X283" s="31">
        <v>15.06</v>
      </c>
      <c r="Y283" s="22">
        <v>313</v>
      </c>
      <c r="Z283" s="22">
        <v>206</v>
      </c>
      <c r="AA283" s="27">
        <v>26.16</v>
      </c>
      <c r="AB283" s="31">
        <v>-3496.52</v>
      </c>
      <c r="AC283" s="27">
        <v>-1.3380000000000001</v>
      </c>
      <c r="AD283" s="27">
        <v>1.84</v>
      </c>
      <c r="AE283" s="22">
        <v>1600</v>
      </c>
    </row>
    <row r="284" spans="1:32" ht="15" x14ac:dyDescent="0.2">
      <c r="A284" s="22">
        <v>271</v>
      </c>
      <c r="B284" s="21" t="s">
        <v>349</v>
      </c>
      <c r="C284" s="27">
        <v>127.91200000000001</v>
      </c>
      <c r="D284" s="28">
        <v>222.4</v>
      </c>
      <c r="E284" s="28">
        <v>237.6</v>
      </c>
      <c r="F284" s="28">
        <v>424</v>
      </c>
      <c r="G284" s="28">
        <v>82</v>
      </c>
      <c r="H284" s="28">
        <v>131</v>
      </c>
      <c r="I284" s="27">
        <v>0.309</v>
      </c>
      <c r="J284" s="27">
        <v>0.05</v>
      </c>
      <c r="K284" s="27">
        <v>2.8029999999999999</v>
      </c>
      <c r="L284" s="28">
        <v>237</v>
      </c>
      <c r="M284" s="28">
        <v>0.5</v>
      </c>
      <c r="N284" s="29">
        <v>7.4420000000000002</v>
      </c>
      <c r="O284" s="30">
        <v>-3.4099999999999998E-3</v>
      </c>
      <c r="P284" s="30">
        <v>7.0990000000000001E-6</v>
      </c>
      <c r="Q284" s="30">
        <v>-3.232E-9</v>
      </c>
      <c r="R284" s="31">
        <v>155.15</v>
      </c>
      <c r="S284" s="31">
        <v>285.43</v>
      </c>
      <c r="T284" s="22">
        <v>6.3</v>
      </c>
      <c r="U284" s="22">
        <v>0.38</v>
      </c>
      <c r="V284" s="29">
        <v>12.914899999999999</v>
      </c>
      <c r="W284" s="31">
        <v>957.96</v>
      </c>
      <c r="X284" s="31">
        <v>-85.06</v>
      </c>
      <c r="Y284" s="22">
        <v>256</v>
      </c>
      <c r="Z284" s="22">
        <v>215</v>
      </c>
      <c r="AA284" s="27">
        <v>33.884</v>
      </c>
      <c r="AB284" s="31">
        <v>-3013.08</v>
      </c>
      <c r="AC284" s="27">
        <v>-2.673</v>
      </c>
      <c r="AD284" s="27">
        <v>1.23</v>
      </c>
      <c r="AE284" s="22">
        <v>4724</v>
      </c>
    </row>
    <row r="285" spans="1:32" ht="15" x14ac:dyDescent="0.2">
      <c r="A285" s="22">
        <v>272</v>
      </c>
      <c r="B285" s="21" t="s">
        <v>350</v>
      </c>
      <c r="C285" s="27">
        <v>34.08</v>
      </c>
      <c r="D285" s="28">
        <v>187.6</v>
      </c>
      <c r="E285" s="28">
        <v>212.8</v>
      </c>
      <c r="F285" s="28">
        <v>373.2</v>
      </c>
      <c r="G285" s="28">
        <v>88.2</v>
      </c>
      <c r="H285" s="28">
        <v>98.5</v>
      </c>
      <c r="I285" s="27">
        <v>0.28399999999999997</v>
      </c>
      <c r="J285" s="27">
        <v>0.1</v>
      </c>
      <c r="K285" s="27">
        <v>0.99299999999999999</v>
      </c>
      <c r="L285" s="28">
        <v>213.6</v>
      </c>
      <c r="M285" s="28">
        <v>0.9</v>
      </c>
      <c r="N285" s="29">
        <v>7.6289999999999996</v>
      </c>
      <c r="O285" s="30">
        <v>3.4309999999999999E-4</v>
      </c>
      <c r="P285" s="30">
        <v>5.8089999999999998E-6</v>
      </c>
      <c r="Q285" s="30">
        <v>-2.81E-9</v>
      </c>
      <c r="R285" s="31">
        <v>342.79</v>
      </c>
      <c r="S285" s="31">
        <v>165.54</v>
      </c>
      <c r="T285" s="22">
        <v>-4.82</v>
      </c>
      <c r="U285" s="22">
        <v>-7.9</v>
      </c>
      <c r="V285" s="29">
        <v>16.103999999999999</v>
      </c>
      <c r="W285" s="31">
        <v>1768.69</v>
      </c>
      <c r="X285" s="31">
        <v>-26.06</v>
      </c>
      <c r="Y285" s="22">
        <v>230</v>
      </c>
      <c r="Z285" s="22">
        <v>190</v>
      </c>
      <c r="AA285" s="27">
        <v>42.686999999999998</v>
      </c>
      <c r="AB285" s="31">
        <v>-3132.31</v>
      </c>
      <c r="AC285" s="27">
        <v>-3.9849999999999999</v>
      </c>
      <c r="AD285" s="27">
        <v>0.871</v>
      </c>
      <c r="AE285" s="22">
        <v>4460</v>
      </c>
    </row>
    <row r="286" spans="1:32" ht="15" x14ac:dyDescent="0.2">
      <c r="A286" s="22">
        <v>273</v>
      </c>
      <c r="B286" s="21" t="s">
        <v>351</v>
      </c>
      <c r="C286" s="27">
        <v>253.80799999999999</v>
      </c>
      <c r="D286" s="28">
        <v>386.8</v>
      </c>
      <c r="E286" s="28">
        <v>457.5</v>
      </c>
      <c r="F286" s="28">
        <v>819</v>
      </c>
      <c r="G286" s="28">
        <v>115</v>
      </c>
      <c r="H286" s="28">
        <v>155</v>
      </c>
      <c r="I286" s="27">
        <v>0.26500000000000001</v>
      </c>
      <c r="J286" s="27">
        <v>0.29899999999999999</v>
      </c>
      <c r="K286" s="27">
        <v>3.74</v>
      </c>
      <c r="L286" s="28">
        <v>453.2</v>
      </c>
      <c r="M286" s="28">
        <v>1.3</v>
      </c>
      <c r="N286" s="29">
        <v>8.5009999999999994</v>
      </c>
      <c r="O286" s="30">
        <v>1.5560000000000001E-3</v>
      </c>
      <c r="P286" s="30">
        <v>-1.669E-6</v>
      </c>
      <c r="Q286" s="30">
        <v>6.7700000000000004E-10</v>
      </c>
      <c r="R286" s="31">
        <v>559.62</v>
      </c>
      <c r="S286" s="31">
        <v>520.54999999999995</v>
      </c>
      <c r="T286" s="22">
        <v>0</v>
      </c>
      <c r="U286" s="22">
        <v>0</v>
      </c>
      <c r="V286" s="29">
        <v>16.159700000000001</v>
      </c>
      <c r="W286" s="31">
        <v>3709.23</v>
      </c>
      <c r="X286" s="31">
        <v>-68.16</v>
      </c>
      <c r="Y286" s="22">
        <v>487</v>
      </c>
      <c r="Z286" s="22">
        <v>383</v>
      </c>
      <c r="AA286" s="27">
        <v>0</v>
      </c>
      <c r="AB286" s="31">
        <v>0</v>
      </c>
      <c r="AC286" s="27">
        <v>0</v>
      </c>
      <c r="AD286" s="27">
        <v>0</v>
      </c>
      <c r="AE286" s="22">
        <v>10000</v>
      </c>
    </row>
    <row r="287" spans="1:32" ht="15" x14ac:dyDescent="0.2">
      <c r="A287" s="22">
        <v>274</v>
      </c>
      <c r="B287" s="21" t="s">
        <v>352</v>
      </c>
      <c r="C287" s="27">
        <v>204.011</v>
      </c>
      <c r="D287" s="28">
        <v>241.8</v>
      </c>
      <c r="E287" s="28">
        <v>461.4</v>
      </c>
      <c r="F287" s="28">
        <v>721</v>
      </c>
      <c r="G287" s="28">
        <v>44.6</v>
      </c>
      <c r="H287" s="28">
        <v>351</v>
      </c>
      <c r="I287" s="27">
        <v>0.26500000000000001</v>
      </c>
      <c r="J287" s="27">
        <v>0.246</v>
      </c>
      <c r="K287" s="27">
        <v>1.855</v>
      </c>
      <c r="L287" s="28">
        <v>277</v>
      </c>
      <c r="M287" s="28">
        <v>1.4</v>
      </c>
      <c r="N287" s="29">
        <v>-6.992</v>
      </c>
      <c r="O287" s="30">
        <v>0.13289999999999999</v>
      </c>
      <c r="P287" s="30">
        <v>-1.077E-4</v>
      </c>
      <c r="Q287" s="30">
        <v>3.4469999999999997E-8</v>
      </c>
      <c r="R287" s="31">
        <v>565.72</v>
      </c>
      <c r="S287" s="31">
        <v>331.21</v>
      </c>
      <c r="T287" s="22">
        <v>38.85</v>
      </c>
      <c r="U287" s="22">
        <v>44.88</v>
      </c>
      <c r="V287" s="29">
        <v>16.145399999999999</v>
      </c>
      <c r="W287" s="31">
        <v>3776.53</v>
      </c>
      <c r="X287" s="31">
        <v>-64.38</v>
      </c>
      <c r="Y287" s="22">
        <v>470</v>
      </c>
      <c r="Z287" s="22">
        <v>290</v>
      </c>
      <c r="AA287" s="27">
        <v>57.691000000000003</v>
      </c>
      <c r="AB287" s="31">
        <v>-7589.5</v>
      </c>
      <c r="AC287" s="27">
        <v>-5.6459999999999999</v>
      </c>
      <c r="AD287" s="27">
        <v>6.46</v>
      </c>
      <c r="AE287" s="22">
        <v>9440</v>
      </c>
    </row>
    <row r="288" spans="1:32" ht="15" x14ac:dyDescent="0.2">
      <c r="A288" s="22">
        <v>275</v>
      </c>
      <c r="B288" s="21" t="s">
        <v>353</v>
      </c>
      <c r="C288" s="27">
        <v>58.124000000000002</v>
      </c>
      <c r="D288" s="28">
        <v>113.6</v>
      </c>
      <c r="E288" s="28">
        <v>261.3</v>
      </c>
      <c r="F288" s="28">
        <v>408.1</v>
      </c>
      <c r="G288" s="28">
        <v>36</v>
      </c>
      <c r="H288" s="28">
        <v>263</v>
      </c>
      <c r="I288" s="27">
        <v>0.28299999999999997</v>
      </c>
      <c r="J288" s="27">
        <v>0.17599999999999999</v>
      </c>
      <c r="K288" s="27">
        <v>0.55700000000000005</v>
      </c>
      <c r="L288" s="28">
        <v>293</v>
      </c>
      <c r="M288" s="28">
        <v>0.1</v>
      </c>
      <c r="N288" s="29">
        <v>-0.33200000000000002</v>
      </c>
      <c r="O288" s="30">
        <v>9.1889999999999999E-2</v>
      </c>
      <c r="P288" s="30">
        <v>-4.409E-5</v>
      </c>
      <c r="Q288" s="30">
        <v>6.9150000000000002E-9</v>
      </c>
      <c r="R288" s="31">
        <v>302.51</v>
      </c>
      <c r="S288" s="31">
        <v>170.2</v>
      </c>
      <c r="T288" s="22">
        <v>-32.15</v>
      </c>
      <c r="U288" s="22">
        <v>-4.99</v>
      </c>
      <c r="V288" s="29">
        <v>15.5381</v>
      </c>
      <c r="W288" s="31">
        <v>2032.73</v>
      </c>
      <c r="X288" s="31">
        <v>-33.15</v>
      </c>
      <c r="Y288" s="22">
        <v>280</v>
      </c>
      <c r="Z288" s="22">
        <v>187</v>
      </c>
      <c r="AA288" s="27">
        <v>46.140999999999998</v>
      </c>
      <c r="AB288" s="31">
        <v>-3771.21</v>
      </c>
      <c r="AC288" s="27">
        <v>-4.5090000000000003</v>
      </c>
      <c r="AD288" s="27">
        <v>2.57</v>
      </c>
      <c r="AE288" s="22">
        <v>5090</v>
      </c>
      <c r="AF288" s="32"/>
    </row>
    <row r="289" spans="1:31" ht="15" x14ac:dyDescent="0.2">
      <c r="A289" s="22">
        <v>276</v>
      </c>
      <c r="B289" s="21" t="s">
        <v>354</v>
      </c>
      <c r="C289" s="27">
        <v>74.123000000000005</v>
      </c>
      <c r="D289" s="28">
        <v>165.2</v>
      </c>
      <c r="E289" s="28">
        <v>381</v>
      </c>
      <c r="F289" s="28">
        <v>547.70000000000005</v>
      </c>
      <c r="G289" s="28">
        <v>42.4</v>
      </c>
      <c r="H289" s="28">
        <v>273</v>
      </c>
      <c r="I289" s="27">
        <v>0.25700000000000001</v>
      </c>
      <c r="J289" s="27">
        <v>0.58799999999999997</v>
      </c>
      <c r="K289" s="27">
        <v>0.80200000000000005</v>
      </c>
      <c r="L289" s="28">
        <v>293</v>
      </c>
      <c r="M289" s="28">
        <v>1.7</v>
      </c>
      <c r="N289" s="29">
        <v>-1.841</v>
      </c>
      <c r="O289" s="30">
        <v>0.112</v>
      </c>
      <c r="P289" s="30">
        <v>-6.8880000000000005E-5</v>
      </c>
      <c r="Q289" s="30">
        <v>1.7269999999999998E-8</v>
      </c>
      <c r="R289" s="31">
        <v>1199.0999999999999</v>
      </c>
      <c r="S289" s="31">
        <v>343.85</v>
      </c>
      <c r="T289" s="22">
        <v>-67.69</v>
      </c>
      <c r="U289" s="22">
        <v>-39.99</v>
      </c>
      <c r="V289" s="29">
        <v>16.871200000000002</v>
      </c>
      <c r="W289" s="31">
        <v>2874.73</v>
      </c>
      <c r="X289" s="31">
        <v>-100.3</v>
      </c>
      <c r="Y289" s="22">
        <v>388</v>
      </c>
      <c r="Z289" s="22">
        <v>293</v>
      </c>
      <c r="AA289" s="27">
        <v>0</v>
      </c>
      <c r="AB289" s="31">
        <v>0</v>
      </c>
      <c r="AC289" s="27">
        <v>0</v>
      </c>
      <c r="AD289" s="27">
        <v>0</v>
      </c>
      <c r="AE289" s="22">
        <v>10050</v>
      </c>
    </row>
    <row r="290" spans="1:31" ht="15" x14ac:dyDescent="0.2">
      <c r="A290" s="22">
        <v>277</v>
      </c>
      <c r="B290" s="21" t="s">
        <v>355</v>
      </c>
      <c r="C290" s="27">
        <v>116.16</v>
      </c>
      <c r="D290" s="28">
        <v>174.3</v>
      </c>
      <c r="E290" s="28">
        <v>390</v>
      </c>
      <c r="F290" s="28">
        <v>561</v>
      </c>
      <c r="G290" s="28">
        <v>30</v>
      </c>
      <c r="H290" s="28">
        <v>414</v>
      </c>
      <c r="I290" s="27">
        <v>0.27</v>
      </c>
      <c r="J290" s="27">
        <v>0.47899999999999998</v>
      </c>
      <c r="K290" s="27">
        <v>0.875</v>
      </c>
      <c r="L290" s="28">
        <v>293</v>
      </c>
      <c r="M290" s="28">
        <v>1.9</v>
      </c>
      <c r="N290" s="29">
        <v>1.746</v>
      </c>
      <c r="O290" s="30">
        <v>0.1371</v>
      </c>
      <c r="P290" s="30">
        <v>-6.1519999999999994E-5</v>
      </c>
      <c r="Q290" s="30">
        <v>2.6299999999999998E-9</v>
      </c>
      <c r="R290" s="31">
        <v>533.99</v>
      </c>
      <c r="S290" s="31">
        <v>270.49</v>
      </c>
      <c r="T290" s="22">
        <v>-118.34</v>
      </c>
      <c r="U290" s="22">
        <v>0</v>
      </c>
      <c r="V290" s="29">
        <v>16.171399999999998</v>
      </c>
      <c r="W290" s="31">
        <v>3092.83</v>
      </c>
      <c r="X290" s="31">
        <v>-66.150000000000006</v>
      </c>
      <c r="Y290" s="22">
        <v>427</v>
      </c>
      <c r="Z290" s="22">
        <v>289</v>
      </c>
      <c r="AA290" s="27">
        <v>0</v>
      </c>
      <c r="AB290" s="31">
        <v>0</v>
      </c>
      <c r="AC290" s="27">
        <v>0</v>
      </c>
      <c r="AD290" s="27">
        <v>0</v>
      </c>
      <c r="AE290" s="22">
        <v>8568</v>
      </c>
    </row>
    <row r="291" spans="1:31" ht="15" x14ac:dyDescent="0.2">
      <c r="A291" s="22">
        <v>278</v>
      </c>
      <c r="B291" s="21" t="s">
        <v>356</v>
      </c>
      <c r="C291" s="27">
        <v>73.138999999999996</v>
      </c>
      <c r="D291" s="28">
        <v>188</v>
      </c>
      <c r="E291" s="28">
        <v>340.6</v>
      </c>
      <c r="F291" s="28">
        <v>516</v>
      </c>
      <c r="G291" s="28">
        <v>42</v>
      </c>
      <c r="H291" s="28">
        <v>284</v>
      </c>
      <c r="I291" s="27">
        <v>0.28000000000000003</v>
      </c>
      <c r="J291" s="27">
        <v>0</v>
      </c>
      <c r="K291" s="27">
        <v>0</v>
      </c>
      <c r="L291" s="28">
        <v>0</v>
      </c>
      <c r="M291" s="28">
        <v>1.2</v>
      </c>
      <c r="N291" s="29">
        <v>2.2669999999999999</v>
      </c>
      <c r="O291" s="30">
        <v>0.1038</v>
      </c>
      <c r="P291" s="30">
        <v>-5.0389999999999997E-5</v>
      </c>
      <c r="Q291" s="30">
        <v>5.5720000000000002E-9</v>
      </c>
      <c r="R291" s="31">
        <v>0</v>
      </c>
      <c r="S291" s="31">
        <v>0</v>
      </c>
      <c r="T291" s="22">
        <v>0</v>
      </c>
      <c r="U291" s="22">
        <v>0</v>
      </c>
      <c r="V291" s="29">
        <v>16.1419</v>
      </c>
      <c r="W291" s="31">
        <v>2704.16</v>
      </c>
      <c r="X291" s="31">
        <v>-56.15</v>
      </c>
      <c r="Y291" s="22">
        <v>373</v>
      </c>
      <c r="Z291" s="22">
        <v>251</v>
      </c>
      <c r="AA291" s="27">
        <v>0</v>
      </c>
      <c r="AB291" s="31">
        <v>0</v>
      </c>
      <c r="AC291" s="27">
        <v>0</v>
      </c>
      <c r="AD291" s="27">
        <v>0</v>
      </c>
      <c r="AE291" s="22">
        <v>7400</v>
      </c>
    </row>
    <row r="292" spans="1:31" ht="15" x14ac:dyDescent="0.2">
      <c r="A292" s="22">
        <v>279</v>
      </c>
      <c r="B292" s="21" t="s">
        <v>357</v>
      </c>
      <c r="C292" s="27">
        <v>102.134</v>
      </c>
      <c r="D292" s="28">
        <v>178</v>
      </c>
      <c r="E292" s="28">
        <v>371.6</v>
      </c>
      <c r="F292" s="28">
        <v>551</v>
      </c>
      <c r="G292" s="28">
        <v>38.299999999999997</v>
      </c>
      <c r="H292" s="28">
        <v>350</v>
      </c>
      <c r="I292" s="27">
        <v>0.29599999999999999</v>
      </c>
      <c r="J292" s="27">
        <v>0.39</v>
      </c>
      <c r="K292" s="27">
        <v>0.88500000000000001</v>
      </c>
      <c r="L292" s="28">
        <v>293</v>
      </c>
      <c r="M292" s="28">
        <v>1.9</v>
      </c>
      <c r="N292" s="29">
        <v>4.7409999999999997</v>
      </c>
      <c r="O292" s="30">
        <v>9.6339999999999995E-2</v>
      </c>
      <c r="P292" s="30">
        <v>-3.4310000000000002E-5</v>
      </c>
      <c r="Q292" s="30">
        <v>-1.7680000000000001E-9</v>
      </c>
      <c r="R292" s="31">
        <v>0</v>
      </c>
      <c r="S292" s="31">
        <v>0</v>
      </c>
      <c r="T292" s="22">
        <v>0</v>
      </c>
      <c r="U292" s="22">
        <v>0</v>
      </c>
      <c r="V292" s="29">
        <v>16.229199999999999</v>
      </c>
      <c r="W292" s="31">
        <v>2980.47</v>
      </c>
      <c r="X292" s="31">
        <v>-64.150000000000006</v>
      </c>
      <c r="Y292" s="22">
        <v>409</v>
      </c>
      <c r="Z292" s="22">
        <v>278</v>
      </c>
      <c r="AA292" s="27">
        <v>58.42</v>
      </c>
      <c r="AB292" s="31">
        <v>-6314.51</v>
      </c>
      <c r="AC292" s="27">
        <v>-5.8789999999999996</v>
      </c>
      <c r="AD292" s="27">
        <v>4.41</v>
      </c>
      <c r="AE292" s="22">
        <v>8170</v>
      </c>
    </row>
    <row r="293" spans="1:31" ht="15" x14ac:dyDescent="0.2">
      <c r="A293" s="22">
        <v>280</v>
      </c>
      <c r="B293" s="21" t="s">
        <v>358</v>
      </c>
      <c r="C293" s="27">
        <v>134.22200000000001</v>
      </c>
      <c r="D293" s="28">
        <v>221.7</v>
      </c>
      <c r="E293" s="28">
        <v>445.9</v>
      </c>
      <c r="F293" s="28">
        <v>650</v>
      </c>
      <c r="G293" s="28">
        <v>31</v>
      </c>
      <c r="H293" s="28">
        <v>480</v>
      </c>
      <c r="I293" s="27">
        <v>0.28000000000000003</v>
      </c>
      <c r="J293" s="27">
        <v>0.378</v>
      </c>
      <c r="K293" s="27">
        <v>0.85299999999999998</v>
      </c>
      <c r="L293" s="28">
        <v>293</v>
      </c>
      <c r="M293" s="28">
        <v>0.3</v>
      </c>
      <c r="N293" s="29">
        <v>0</v>
      </c>
      <c r="O293" s="30">
        <v>0</v>
      </c>
      <c r="P293" s="30">
        <v>0</v>
      </c>
      <c r="Q293" s="30">
        <v>0</v>
      </c>
      <c r="R293" s="31">
        <v>0</v>
      </c>
      <c r="S293" s="31">
        <v>0</v>
      </c>
      <c r="T293" s="22">
        <v>-5.15</v>
      </c>
      <c r="U293" s="22">
        <v>0</v>
      </c>
      <c r="V293" s="29">
        <v>15.952400000000001</v>
      </c>
      <c r="W293" s="31">
        <v>3512.47</v>
      </c>
      <c r="X293" s="31">
        <v>-69.03</v>
      </c>
      <c r="Y293" s="22">
        <v>476</v>
      </c>
      <c r="Z293" s="22">
        <v>326</v>
      </c>
      <c r="AA293" s="27">
        <v>0</v>
      </c>
      <c r="AB293" s="31">
        <v>0</v>
      </c>
      <c r="AC293" s="27">
        <v>0</v>
      </c>
      <c r="AD293" s="27">
        <v>0</v>
      </c>
      <c r="AE293" s="22">
        <v>9040</v>
      </c>
    </row>
    <row r="294" spans="1:31" ht="15" x14ac:dyDescent="0.2">
      <c r="A294" s="22">
        <v>281</v>
      </c>
      <c r="B294" s="21" t="s">
        <v>359</v>
      </c>
      <c r="C294" s="27">
        <v>140.27000000000001</v>
      </c>
      <c r="D294" s="28">
        <v>0</v>
      </c>
      <c r="E294" s="28">
        <v>444.5</v>
      </c>
      <c r="F294" s="28">
        <v>659</v>
      </c>
      <c r="G294" s="28">
        <v>30.8</v>
      </c>
      <c r="H294" s="28">
        <v>0</v>
      </c>
      <c r="I294" s="27">
        <v>0</v>
      </c>
      <c r="J294" s="27">
        <v>0.31900000000000001</v>
      </c>
      <c r="K294" s="27">
        <v>0.79500000000000004</v>
      </c>
      <c r="L294" s="28">
        <v>293</v>
      </c>
      <c r="M294" s="28">
        <v>0</v>
      </c>
      <c r="N294" s="29">
        <v>0</v>
      </c>
      <c r="O294" s="30">
        <v>0</v>
      </c>
      <c r="P294" s="30">
        <v>0</v>
      </c>
      <c r="Q294" s="30">
        <v>0</v>
      </c>
      <c r="R294" s="31">
        <v>0</v>
      </c>
      <c r="S294" s="31">
        <v>0</v>
      </c>
      <c r="T294" s="22">
        <v>0</v>
      </c>
      <c r="U294" s="22">
        <v>0</v>
      </c>
      <c r="V294" s="29">
        <v>15.8141</v>
      </c>
      <c r="W294" s="31">
        <v>3437.99</v>
      </c>
      <c r="X294" s="31">
        <v>-69.989999999999995</v>
      </c>
      <c r="Y294" s="22">
        <v>455</v>
      </c>
      <c r="Z294" s="22">
        <v>355</v>
      </c>
      <c r="AA294" s="27">
        <v>0</v>
      </c>
      <c r="AB294" s="31">
        <v>0</v>
      </c>
      <c r="AC294" s="27">
        <v>0</v>
      </c>
      <c r="AD294" s="27">
        <v>0</v>
      </c>
      <c r="AE294" s="22">
        <v>0</v>
      </c>
    </row>
    <row r="295" spans="1:31" ht="15" x14ac:dyDescent="0.2">
      <c r="A295" s="22">
        <v>282</v>
      </c>
      <c r="B295" s="21" t="s">
        <v>360</v>
      </c>
      <c r="C295" s="27">
        <v>56.107999999999997</v>
      </c>
      <c r="D295" s="28">
        <v>132.80000000000001</v>
      </c>
      <c r="E295" s="28">
        <v>266.3</v>
      </c>
      <c r="F295" s="28">
        <v>417.9</v>
      </c>
      <c r="G295" s="28">
        <v>39.5</v>
      </c>
      <c r="H295" s="28">
        <v>239</v>
      </c>
      <c r="I295" s="27">
        <v>0.27500000000000002</v>
      </c>
      <c r="J295" s="27">
        <v>0.19</v>
      </c>
      <c r="K295" s="27">
        <v>0.59399999999999997</v>
      </c>
      <c r="L295" s="28">
        <v>293</v>
      </c>
      <c r="M295" s="28">
        <v>0.5</v>
      </c>
      <c r="N295" s="29">
        <v>3.8340000000000001</v>
      </c>
      <c r="O295" s="30">
        <v>6.6979999999999998E-2</v>
      </c>
      <c r="P295" s="30">
        <v>-2.6069999999999999E-5</v>
      </c>
      <c r="Q295" s="30">
        <v>2.1729999999999998E-9</v>
      </c>
      <c r="R295" s="31">
        <v>0</v>
      </c>
      <c r="S295" s="31">
        <v>0</v>
      </c>
      <c r="T295" s="22">
        <v>-4.04</v>
      </c>
      <c r="U295" s="22">
        <v>13.88</v>
      </c>
      <c r="V295" s="29">
        <v>15.752800000000001</v>
      </c>
      <c r="W295" s="31">
        <v>2125.75</v>
      </c>
      <c r="X295" s="31">
        <v>-33.15</v>
      </c>
      <c r="Y295" s="22">
        <v>290</v>
      </c>
      <c r="Z295" s="22">
        <v>190</v>
      </c>
      <c r="AA295" s="27">
        <v>50.832000000000001</v>
      </c>
      <c r="AB295" s="31">
        <v>-4104.5600000000004</v>
      </c>
      <c r="AC295" s="27">
        <v>-5.157</v>
      </c>
      <c r="AD295" s="27">
        <v>2.46</v>
      </c>
      <c r="AE295" s="22">
        <v>5286</v>
      </c>
    </row>
    <row r="296" spans="1:31" ht="15" x14ac:dyDescent="0.2">
      <c r="A296" s="22">
        <v>283</v>
      </c>
      <c r="B296" s="21" t="s">
        <v>361</v>
      </c>
      <c r="C296" s="27">
        <v>72.106999999999999</v>
      </c>
      <c r="D296" s="28">
        <v>208.2</v>
      </c>
      <c r="E296" s="28">
        <v>337</v>
      </c>
      <c r="F296" s="28">
        <v>513</v>
      </c>
      <c r="G296" s="28">
        <v>41</v>
      </c>
      <c r="H296" s="28">
        <v>274</v>
      </c>
      <c r="I296" s="27">
        <v>0.27</v>
      </c>
      <c r="J296" s="27">
        <v>0.35</v>
      </c>
      <c r="K296" s="27">
        <v>0.78900000000000003</v>
      </c>
      <c r="L296" s="28">
        <v>293</v>
      </c>
      <c r="M296" s="28">
        <v>0</v>
      </c>
      <c r="N296" s="29">
        <v>5.843</v>
      </c>
      <c r="O296" s="30">
        <v>8.0149999999999999E-2</v>
      </c>
      <c r="P296" s="30">
        <v>-4.9129999999999999E-5</v>
      </c>
      <c r="Q296" s="30">
        <v>1.5209999999999999E-8</v>
      </c>
      <c r="R296" s="31">
        <v>464.06</v>
      </c>
      <c r="S296" s="31">
        <v>253.64</v>
      </c>
      <c r="T296" s="22">
        <v>-51.56</v>
      </c>
      <c r="U296" s="22">
        <v>-29</v>
      </c>
      <c r="V296" s="29">
        <v>15.988799999999999</v>
      </c>
      <c r="W296" s="31">
        <v>2676.98</v>
      </c>
      <c r="X296" s="31">
        <v>-51.15</v>
      </c>
      <c r="Y296" s="22">
        <v>370</v>
      </c>
      <c r="Z296" s="22">
        <v>247</v>
      </c>
      <c r="AA296" s="27">
        <v>0</v>
      </c>
      <c r="AB296" s="31">
        <v>0</v>
      </c>
      <c r="AC296" s="27">
        <v>0</v>
      </c>
      <c r="AD296" s="27">
        <v>0</v>
      </c>
      <c r="AE296" s="22">
        <v>7500</v>
      </c>
    </row>
    <row r="297" spans="1:31" ht="15" x14ac:dyDescent="0.2">
      <c r="A297" s="22">
        <v>284</v>
      </c>
      <c r="B297" s="21" t="s">
        <v>362</v>
      </c>
      <c r="C297" s="27">
        <v>88.106999999999999</v>
      </c>
      <c r="D297" s="28">
        <v>227.2</v>
      </c>
      <c r="E297" s="28">
        <v>427.9</v>
      </c>
      <c r="F297" s="28">
        <v>609</v>
      </c>
      <c r="G297" s="28">
        <v>40</v>
      </c>
      <c r="H297" s="28">
        <v>292</v>
      </c>
      <c r="I297" s="27">
        <v>0.23</v>
      </c>
      <c r="J297" s="27">
        <v>0.61</v>
      </c>
      <c r="K297" s="27">
        <v>0.96799999999999997</v>
      </c>
      <c r="L297" s="28">
        <v>293</v>
      </c>
      <c r="M297" s="28">
        <v>1.3</v>
      </c>
      <c r="N297" s="29">
        <v>2.3439999999999999</v>
      </c>
      <c r="O297" s="30">
        <v>0.1115</v>
      </c>
      <c r="P297" s="30">
        <v>-8.8839999999999996E-5</v>
      </c>
      <c r="Q297" s="30">
        <v>3.2250000000000001E-8</v>
      </c>
      <c r="R297" s="31">
        <v>583.65</v>
      </c>
      <c r="S297" s="31">
        <v>311.24</v>
      </c>
      <c r="T297" s="22">
        <v>-115.66</v>
      </c>
      <c r="U297" s="22">
        <v>0</v>
      </c>
      <c r="V297" s="29">
        <v>16.779199999999999</v>
      </c>
      <c r="W297" s="31">
        <v>3385.49</v>
      </c>
      <c r="X297" s="31">
        <v>-94.15</v>
      </c>
      <c r="Y297" s="22">
        <v>465</v>
      </c>
      <c r="Z297" s="22">
        <v>330</v>
      </c>
      <c r="AA297" s="27">
        <v>82.656999999999996</v>
      </c>
      <c r="AB297" s="31">
        <v>-9222.7199999999993</v>
      </c>
      <c r="AC297" s="27">
        <v>-8.9860000000000007</v>
      </c>
      <c r="AD297" s="27">
        <v>5.15</v>
      </c>
      <c r="AE297" s="22">
        <v>9830</v>
      </c>
    </row>
    <row r="298" spans="1:31" ht="15" x14ac:dyDescent="0.2">
      <c r="A298" s="22">
        <v>285</v>
      </c>
      <c r="B298" s="21" t="s">
        <v>363</v>
      </c>
      <c r="C298" s="27">
        <v>60.095999999999997</v>
      </c>
      <c r="D298" s="28">
        <v>184.7</v>
      </c>
      <c r="E298" s="28">
        <v>355.4</v>
      </c>
      <c r="F298" s="28">
        <v>508.3</v>
      </c>
      <c r="G298" s="28">
        <v>47</v>
      </c>
      <c r="H298" s="28">
        <v>220</v>
      </c>
      <c r="I298" s="27">
        <v>0.248</v>
      </c>
      <c r="J298" s="27">
        <v>0.66500000000000004</v>
      </c>
      <c r="K298" s="27">
        <v>0.78600000000000003</v>
      </c>
      <c r="L298" s="28">
        <v>293</v>
      </c>
      <c r="M298" s="28">
        <v>1.7</v>
      </c>
      <c r="N298" s="29">
        <v>7.7450000000000001</v>
      </c>
      <c r="O298" s="30">
        <v>4.5019999999999998E-2</v>
      </c>
      <c r="P298" s="30">
        <v>1.5299999999999999E-5</v>
      </c>
      <c r="Q298" s="30">
        <v>-2.2119999999999999E-8</v>
      </c>
      <c r="R298" s="31">
        <v>1139.7</v>
      </c>
      <c r="S298" s="31">
        <v>323.44</v>
      </c>
      <c r="T298" s="22">
        <v>-65.11</v>
      </c>
      <c r="U298" s="22">
        <v>-41.44</v>
      </c>
      <c r="V298" s="29">
        <v>18.692900000000002</v>
      </c>
      <c r="W298" s="31">
        <v>3640.2</v>
      </c>
      <c r="X298" s="31">
        <v>-53.54</v>
      </c>
      <c r="Y298" s="22">
        <v>374</v>
      </c>
      <c r="Z298" s="22">
        <v>273</v>
      </c>
      <c r="AA298" s="27">
        <v>0</v>
      </c>
      <c r="AB298" s="31">
        <v>0</v>
      </c>
      <c r="AC298" s="27">
        <v>0</v>
      </c>
      <c r="AD298" s="27">
        <v>0</v>
      </c>
      <c r="AE298" s="22">
        <v>9520</v>
      </c>
    </row>
    <row r="299" spans="1:31" ht="15" x14ac:dyDescent="0.2">
      <c r="A299" s="22">
        <v>286</v>
      </c>
      <c r="B299" s="21" t="s">
        <v>364</v>
      </c>
      <c r="C299" s="27">
        <v>59.112000000000002</v>
      </c>
      <c r="D299" s="28">
        <v>177.9</v>
      </c>
      <c r="E299" s="28">
        <v>305.60000000000002</v>
      </c>
      <c r="F299" s="28">
        <v>476</v>
      </c>
      <c r="G299" s="28">
        <v>50</v>
      </c>
      <c r="H299" s="28">
        <v>229</v>
      </c>
      <c r="I299" s="27">
        <v>0.28999999999999998</v>
      </c>
      <c r="J299" s="27">
        <v>0.29699999999999999</v>
      </c>
      <c r="K299" s="27">
        <v>0.68799999999999994</v>
      </c>
      <c r="L299" s="28">
        <v>293</v>
      </c>
      <c r="M299" s="28">
        <v>0</v>
      </c>
      <c r="N299" s="29">
        <v>-1.788</v>
      </c>
      <c r="O299" s="30">
        <v>9.9729999999999999E-2</v>
      </c>
      <c r="P299" s="30">
        <v>-6.7490000000000006E-5</v>
      </c>
      <c r="Q299" s="30">
        <v>1.9939999999999999E-8</v>
      </c>
      <c r="R299" s="31">
        <v>433.64</v>
      </c>
      <c r="S299" s="31">
        <v>228.46</v>
      </c>
      <c r="T299" s="22">
        <v>-20.02</v>
      </c>
      <c r="U299" s="22">
        <v>0</v>
      </c>
      <c r="V299" s="29">
        <v>16.363700000000001</v>
      </c>
      <c r="W299" s="31">
        <v>2582.35</v>
      </c>
      <c r="X299" s="31">
        <v>-40.15</v>
      </c>
      <c r="Y299" s="22">
        <v>337</v>
      </c>
      <c r="Z299" s="22">
        <v>239</v>
      </c>
      <c r="AA299" s="27">
        <v>0</v>
      </c>
      <c r="AB299" s="31">
        <v>0</v>
      </c>
      <c r="AC299" s="27">
        <v>0</v>
      </c>
      <c r="AD299" s="27">
        <v>0</v>
      </c>
      <c r="AE299" s="22">
        <v>6500</v>
      </c>
    </row>
    <row r="300" spans="1:31" ht="15" x14ac:dyDescent="0.2">
      <c r="A300" s="22">
        <v>287</v>
      </c>
      <c r="B300" s="21" t="s">
        <v>365</v>
      </c>
      <c r="C300" s="27">
        <v>78.542000000000002</v>
      </c>
      <c r="D300" s="28">
        <v>156</v>
      </c>
      <c r="E300" s="28">
        <v>308.89999999999998</v>
      </c>
      <c r="F300" s="28">
        <v>485</v>
      </c>
      <c r="G300" s="28">
        <v>46.6</v>
      </c>
      <c r="H300" s="28">
        <v>230</v>
      </c>
      <c r="I300" s="27">
        <v>0.26900000000000002</v>
      </c>
      <c r="J300" s="27">
        <v>0.23200000000000001</v>
      </c>
      <c r="K300" s="27">
        <v>0.86199999999999999</v>
      </c>
      <c r="L300" s="28">
        <v>293</v>
      </c>
      <c r="M300" s="28">
        <v>2.1</v>
      </c>
      <c r="N300" s="29">
        <v>0.44</v>
      </c>
      <c r="O300" s="30">
        <v>8.3299999999999999E-2</v>
      </c>
      <c r="P300" s="30">
        <v>-5.359E-5</v>
      </c>
      <c r="Q300" s="30">
        <v>1.4E-8</v>
      </c>
      <c r="R300" s="31">
        <v>306.25</v>
      </c>
      <c r="S300" s="31">
        <v>212.24</v>
      </c>
      <c r="T300" s="22">
        <v>-35</v>
      </c>
      <c r="U300" s="22">
        <v>-14.94</v>
      </c>
      <c r="V300" s="29">
        <v>16.038399999999999</v>
      </c>
      <c r="W300" s="31">
        <v>2490.48</v>
      </c>
      <c r="X300" s="31">
        <v>-43.15</v>
      </c>
      <c r="Y300" s="22">
        <v>340</v>
      </c>
      <c r="Z300" s="22">
        <v>225</v>
      </c>
      <c r="AA300" s="27">
        <v>0</v>
      </c>
      <c r="AB300" s="31">
        <v>0</v>
      </c>
      <c r="AC300" s="27">
        <v>0</v>
      </c>
      <c r="AD300" s="27">
        <v>0</v>
      </c>
      <c r="AE300" s="22">
        <v>6280</v>
      </c>
    </row>
    <row r="301" spans="1:31" ht="15" x14ac:dyDescent="0.2">
      <c r="A301" s="22">
        <v>288</v>
      </c>
      <c r="B301" s="21" t="s">
        <v>366</v>
      </c>
      <c r="C301" s="27">
        <v>120.19499999999999</v>
      </c>
      <c r="D301" s="28">
        <v>177.1</v>
      </c>
      <c r="E301" s="28">
        <v>425.6</v>
      </c>
      <c r="F301" s="28">
        <v>631</v>
      </c>
      <c r="G301" s="28">
        <v>31.7</v>
      </c>
      <c r="H301" s="28">
        <v>428</v>
      </c>
      <c r="I301" s="27">
        <v>0.26</v>
      </c>
      <c r="J301" s="27">
        <v>0.33500000000000002</v>
      </c>
      <c r="K301" s="27">
        <v>0.86199999999999999</v>
      </c>
      <c r="L301" s="28">
        <v>293</v>
      </c>
      <c r="M301" s="28">
        <v>0.4</v>
      </c>
      <c r="N301" s="29">
        <v>-9.0419999999999998</v>
      </c>
      <c r="O301" s="30">
        <v>0.18729999999999999</v>
      </c>
      <c r="P301" s="30">
        <v>-1.215E-4</v>
      </c>
      <c r="Q301" s="30">
        <v>3.0839999999999997E-8</v>
      </c>
      <c r="R301" s="31">
        <v>517.16999999999996</v>
      </c>
      <c r="S301" s="31">
        <v>276.22000000000003</v>
      </c>
      <c r="T301" s="22">
        <v>0.94</v>
      </c>
      <c r="U301" s="22">
        <v>32.74</v>
      </c>
      <c r="V301" s="29">
        <v>15.972200000000001</v>
      </c>
      <c r="W301" s="31">
        <v>3363.6</v>
      </c>
      <c r="X301" s="31">
        <v>-63.37</v>
      </c>
      <c r="Y301" s="22">
        <v>454</v>
      </c>
      <c r="Z301" s="22">
        <v>311</v>
      </c>
      <c r="AA301" s="27">
        <v>46.941000000000003</v>
      </c>
      <c r="AB301" s="31">
        <v>-6285.25</v>
      </c>
      <c r="AC301" s="27">
        <v>-4.2270000000000003</v>
      </c>
      <c r="AD301" s="27">
        <v>6.86</v>
      </c>
      <c r="AE301" s="22">
        <v>8970</v>
      </c>
    </row>
    <row r="302" spans="1:31" ht="15" x14ac:dyDescent="0.2">
      <c r="A302" s="22">
        <v>289</v>
      </c>
      <c r="B302" s="21" t="s">
        <v>367</v>
      </c>
      <c r="C302" s="27">
        <v>126.24299999999999</v>
      </c>
      <c r="D302" s="28">
        <v>183.4</v>
      </c>
      <c r="E302" s="28">
        <v>427.7</v>
      </c>
      <c r="F302" s="28">
        <v>640</v>
      </c>
      <c r="G302" s="28">
        <v>28</v>
      </c>
      <c r="H302" s="28">
        <v>0</v>
      </c>
      <c r="I302" s="27">
        <v>0</v>
      </c>
      <c r="J302" s="27">
        <v>0.23699999999999999</v>
      </c>
      <c r="K302" s="27">
        <v>0.80200000000000005</v>
      </c>
      <c r="L302" s="28">
        <v>293</v>
      </c>
      <c r="M302" s="28">
        <v>0</v>
      </c>
      <c r="N302" s="29">
        <v>0</v>
      </c>
      <c r="O302" s="30">
        <v>0</v>
      </c>
      <c r="P302" s="30">
        <v>0</v>
      </c>
      <c r="Q302" s="30">
        <v>0</v>
      </c>
      <c r="R302" s="31">
        <v>0</v>
      </c>
      <c r="S302" s="31">
        <v>0</v>
      </c>
      <c r="T302" s="22">
        <v>0</v>
      </c>
      <c r="U302" s="22">
        <v>0</v>
      </c>
      <c r="V302" s="29">
        <v>15.826000000000001</v>
      </c>
      <c r="W302" s="31">
        <v>3346.12</v>
      </c>
      <c r="X302" s="31">
        <v>-63.71</v>
      </c>
      <c r="Y302" s="22">
        <v>440</v>
      </c>
      <c r="Z302" s="22">
        <v>330</v>
      </c>
      <c r="AA302" s="27">
        <v>0</v>
      </c>
      <c r="AB302" s="31">
        <v>0</v>
      </c>
      <c r="AC302" s="27">
        <v>0</v>
      </c>
      <c r="AD302" s="27">
        <v>0</v>
      </c>
      <c r="AE302" s="22">
        <v>0</v>
      </c>
    </row>
    <row r="303" spans="1:31" ht="15" x14ac:dyDescent="0.2">
      <c r="A303" s="22">
        <v>290</v>
      </c>
      <c r="B303" s="21" t="s">
        <v>368</v>
      </c>
      <c r="C303" s="27">
        <v>112.21599999999999</v>
      </c>
      <c r="D303" s="28">
        <v>160.5</v>
      </c>
      <c r="E303" s="28">
        <v>399.6</v>
      </c>
      <c r="F303" s="28">
        <v>601</v>
      </c>
      <c r="G303" s="28">
        <v>29</v>
      </c>
      <c r="H303" s="28">
        <v>0</v>
      </c>
      <c r="I303" s="27">
        <v>0</v>
      </c>
      <c r="J303" s="27">
        <v>0.24</v>
      </c>
      <c r="K303" s="27">
        <v>0.77600000000000002</v>
      </c>
      <c r="L303" s="28">
        <v>293</v>
      </c>
      <c r="M303" s="28">
        <v>0</v>
      </c>
      <c r="N303" s="29">
        <v>0</v>
      </c>
      <c r="O303" s="30">
        <v>0</v>
      </c>
      <c r="P303" s="30">
        <v>0</v>
      </c>
      <c r="Q303" s="30">
        <v>0</v>
      </c>
      <c r="R303" s="31">
        <v>0</v>
      </c>
      <c r="S303" s="31">
        <v>0</v>
      </c>
      <c r="T303" s="22">
        <v>0</v>
      </c>
      <c r="U303" s="22">
        <v>0</v>
      </c>
      <c r="V303" s="29">
        <v>15.8561</v>
      </c>
      <c r="W303" s="31">
        <v>3176.22</v>
      </c>
      <c r="X303" s="31">
        <v>-55.18</v>
      </c>
      <c r="Y303" s="22">
        <v>427</v>
      </c>
      <c r="Z303" s="22">
        <v>289</v>
      </c>
      <c r="AA303" s="27">
        <v>0</v>
      </c>
      <c r="AB303" s="31">
        <v>0</v>
      </c>
      <c r="AC303" s="27">
        <v>0</v>
      </c>
      <c r="AD303" s="27">
        <v>0</v>
      </c>
      <c r="AE303" s="22">
        <v>8150</v>
      </c>
    </row>
    <row r="304" spans="1:31" ht="15" x14ac:dyDescent="0.2">
      <c r="A304" s="22">
        <v>291</v>
      </c>
      <c r="B304" s="21" t="s">
        <v>369</v>
      </c>
      <c r="C304" s="27">
        <v>42.037999999999997</v>
      </c>
      <c r="D304" s="28">
        <v>138</v>
      </c>
      <c r="E304" s="28">
        <v>232</v>
      </c>
      <c r="F304" s="28">
        <v>380</v>
      </c>
      <c r="G304" s="28">
        <v>64</v>
      </c>
      <c r="H304" s="28">
        <v>145</v>
      </c>
      <c r="I304" s="27">
        <v>0.3</v>
      </c>
      <c r="J304" s="27">
        <v>0.20699999999999999</v>
      </c>
      <c r="K304" s="27">
        <v>0</v>
      </c>
      <c r="L304" s="28">
        <v>0</v>
      </c>
      <c r="M304" s="28">
        <v>1.4</v>
      </c>
      <c r="N304" s="29">
        <v>1.5249999999999999</v>
      </c>
      <c r="O304" s="30">
        <v>3.9129999999999998E-2</v>
      </c>
      <c r="P304" s="30">
        <v>-2.5899999999999999E-5</v>
      </c>
      <c r="Q304" s="30">
        <v>6.4549999999999997E-9</v>
      </c>
      <c r="R304" s="31">
        <v>0</v>
      </c>
      <c r="S304" s="31">
        <v>0</v>
      </c>
      <c r="T304" s="22">
        <v>-14.6</v>
      </c>
      <c r="U304" s="22">
        <v>-14.41</v>
      </c>
      <c r="V304" s="29">
        <v>16.0197</v>
      </c>
      <c r="W304" s="31">
        <v>1849.21</v>
      </c>
      <c r="X304" s="31">
        <v>-35.15</v>
      </c>
      <c r="Y304" s="22">
        <v>255</v>
      </c>
      <c r="Z304" s="22">
        <v>170</v>
      </c>
      <c r="AA304" s="27">
        <v>0</v>
      </c>
      <c r="AB304" s="31">
        <v>0</v>
      </c>
      <c r="AC304" s="27">
        <v>0</v>
      </c>
      <c r="AD304" s="27">
        <v>0</v>
      </c>
      <c r="AE304" s="22">
        <v>4930</v>
      </c>
    </row>
    <row r="305" spans="1:32" ht="15" x14ac:dyDescent="0.2">
      <c r="A305" s="22">
        <v>292</v>
      </c>
      <c r="B305" s="21" t="s">
        <v>370</v>
      </c>
      <c r="C305" s="27">
        <v>83.8</v>
      </c>
      <c r="D305" s="28">
        <v>115.8</v>
      </c>
      <c r="E305" s="28">
        <v>119.8</v>
      </c>
      <c r="F305" s="28">
        <v>209.4</v>
      </c>
      <c r="G305" s="28">
        <v>54.3</v>
      </c>
      <c r="H305" s="28">
        <v>91.2</v>
      </c>
      <c r="I305" s="27">
        <v>0.28799999999999998</v>
      </c>
      <c r="J305" s="27">
        <v>-2E-3</v>
      </c>
      <c r="K305" s="27">
        <v>2.42</v>
      </c>
      <c r="L305" s="28">
        <v>120</v>
      </c>
      <c r="M305" s="28">
        <v>0</v>
      </c>
      <c r="N305" s="29">
        <v>0</v>
      </c>
      <c r="O305" s="30">
        <v>0</v>
      </c>
      <c r="P305" s="30">
        <v>0</v>
      </c>
      <c r="Q305" s="30">
        <v>0</v>
      </c>
      <c r="R305" s="31">
        <v>0</v>
      </c>
      <c r="S305" s="31">
        <v>0</v>
      </c>
      <c r="T305" s="22">
        <v>0</v>
      </c>
      <c r="U305" s="22">
        <v>0</v>
      </c>
      <c r="V305" s="29">
        <v>15.2677</v>
      </c>
      <c r="W305" s="31">
        <v>958.75</v>
      </c>
      <c r="X305" s="31">
        <v>-8.7100000000000009</v>
      </c>
      <c r="Y305" s="22">
        <v>129</v>
      </c>
      <c r="Z305" s="22">
        <v>113</v>
      </c>
      <c r="AA305" s="27">
        <v>30.716999999999999</v>
      </c>
      <c r="AB305" s="31">
        <v>-1408.77</v>
      </c>
      <c r="AC305" s="27">
        <v>-2.5790000000000002</v>
      </c>
      <c r="AD305" s="27">
        <v>0.44800000000000001</v>
      </c>
      <c r="AE305" s="22">
        <v>2309</v>
      </c>
    </row>
    <row r="306" spans="1:32" ht="15" x14ac:dyDescent="0.2">
      <c r="A306" s="22">
        <v>293</v>
      </c>
      <c r="B306" s="21" t="s">
        <v>371</v>
      </c>
      <c r="C306" s="27">
        <v>98.058000000000007</v>
      </c>
      <c r="D306" s="28">
        <v>326</v>
      </c>
      <c r="E306" s="28">
        <v>472.8</v>
      </c>
      <c r="F306" s="28">
        <v>0</v>
      </c>
      <c r="G306" s="28">
        <v>0</v>
      </c>
      <c r="H306" s="28">
        <v>0</v>
      </c>
      <c r="I306" s="27">
        <v>0</v>
      </c>
      <c r="J306" s="27">
        <v>0</v>
      </c>
      <c r="K306" s="27">
        <v>1.31</v>
      </c>
      <c r="L306" s="28">
        <v>333</v>
      </c>
      <c r="M306" s="28">
        <v>4</v>
      </c>
      <c r="N306" s="29">
        <v>-3.1230000000000002</v>
      </c>
      <c r="O306" s="30">
        <v>8.3229999999999998E-2</v>
      </c>
      <c r="P306" s="30">
        <v>-5.2169999999999997E-5</v>
      </c>
      <c r="Q306" s="30">
        <v>1.1560000000000001E-8</v>
      </c>
      <c r="R306" s="31">
        <v>952.48</v>
      </c>
      <c r="S306" s="31">
        <v>365.81</v>
      </c>
      <c r="T306" s="22">
        <v>0</v>
      </c>
      <c r="U306" s="22">
        <v>0</v>
      </c>
      <c r="V306" s="29">
        <v>16.274699999999999</v>
      </c>
      <c r="W306" s="31">
        <v>3765.65</v>
      </c>
      <c r="X306" s="31">
        <v>-82.15</v>
      </c>
      <c r="Y306" s="22">
        <v>516</v>
      </c>
      <c r="Z306" s="22">
        <v>352</v>
      </c>
      <c r="AA306" s="27">
        <v>0</v>
      </c>
      <c r="AB306" s="31">
        <v>0</v>
      </c>
      <c r="AC306" s="27">
        <v>0</v>
      </c>
      <c r="AD306" s="27">
        <v>0</v>
      </c>
      <c r="AE306" s="22">
        <v>0</v>
      </c>
    </row>
    <row r="307" spans="1:32" ht="15" x14ac:dyDescent="0.2">
      <c r="A307" s="22">
        <v>294</v>
      </c>
      <c r="B307" s="21" t="s">
        <v>372</v>
      </c>
      <c r="C307" s="27">
        <v>108.14</v>
      </c>
      <c r="D307" s="28">
        <v>285.39999999999998</v>
      </c>
      <c r="E307" s="28">
        <v>475.4</v>
      </c>
      <c r="F307" s="28">
        <v>705.8</v>
      </c>
      <c r="G307" s="28">
        <v>45</v>
      </c>
      <c r="H307" s="28">
        <v>310</v>
      </c>
      <c r="I307" s="27">
        <v>0.24099999999999999</v>
      </c>
      <c r="J307" s="27">
        <v>0.46400000000000002</v>
      </c>
      <c r="K307" s="27">
        <v>1.034</v>
      </c>
      <c r="L307" s="28">
        <v>293</v>
      </c>
      <c r="M307" s="28">
        <v>1.8</v>
      </c>
      <c r="N307" s="29">
        <v>-10.75</v>
      </c>
      <c r="O307" s="30">
        <v>0.17349999999999999</v>
      </c>
      <c r="P307" s="30">
        <v>-1.44E-4</v>
      </c>
      <c r="Q307" s="30">
        <v>4.9619999999999997E-8</v>
      </c>
      <c r="R307" s="31">
        <v>1785.6</v>
      </c>
      <c r="S307" s="31">
        <v>370.75</v>
      </c>
      <c r="T307" s="22">
        <v>-31.63</v>
      </c>
      <c r="U307" s="22">
        <v>-9.69</v>
      </c>
      <c r="V307" s="29">
        <v>17.287800000000001</v>
      </c>
      <c r="W307" s="31">
        <v>4274.42</v>
      </c>
      <c r="X307" s="31">
        <v>-74.09</v>
      </c>
      <c r="Y307" s="22">
        <v>480</v>
      </c>
      <c r="Z307" s="22">
        <v>370</v>
      </c>
      <c r="AA307" s="27">
        <v>79.796000000000006</v>
      </c>
      <c r="AB307" s="31">
        <v>-9855.7999999999993</v>
      </c>
      <c r="AC307" s="27">
        <v>-8.5090000000000003</v>
      </c>
      <c r="AD307" s="27">
        <v>6.14</v>
      </c>
      <c r="AE307" s="22">
        <v>11330</v>
      </c>
    </row>
    <row r="308" spans="1:32" ht="15" x14ac:dyDescent="0.2">
      <c r="A308" s="22">
        <v>295</v>
      </c>
      <c r="B308" s="21" t="s">
        <v>373</v>
      </c>
      <c r="C308" s="27">
        <v>147.00399999999999</v>
      </c>
      <c r="D308" s="28">
        <v>248.4</v>
      </c>
      <c r="E308" s="28">
        <v>446</v>
      </c>
      <c r="F308" s="28">
        <v>684</v>
      </c>
      <c r="G308" s="28">
        <v>38</v>
      </c>
      <c r="H308" s="28">
        <v>359</v>
      </c>
      <c r="I308" s="27">
        <v>0.24</v>
      </c>
      <c r="J308" s="27">
        <v>0.26</v>
      </c>
      <c r="K308" s="27">
        <v>1.288</v>
      </c>
      <c r="L308" s="28">
        <v>293</v>
      </c>
      <c r="M308" s="28">
        <v>1.4</v>
      </c>
      <c r="N308" s="29">
        <v>-3.246</v>
      </c>
      <c r="O308" s="30">
        <v>0.13120000000000001</v>
      </c>
      <c r="P308" s="30">
        <v>-1.076E-4</v>
      </c>
      <c r="Q308" s="30">
        <v>3.4079999999999998E-8</v>
      </c>
      <c r="R308" s="31">
        <v>402.2</v>
      </c>
      <c r="S308" s="31">
        <v>300.89</v>
      </c>
      <c r="T308" s="22">
        <v>6.32</v>
      </c>
      <c r="U308" s="22">
        <v>18.78</v>
      </c>
      <c r="V308" s="29">
        <v>16.817299999999999</v>
      </c>
      <c r="W308" s="31">
        <v>4104.13</v>
      </c>
      <c r="X308" s="31">
        <v>-43.15</v>
      </c>
      <c r="Y308" s="22">
        <v>475</v>
      </c>
      <c r="Z308" s="22">
        <v>326</v>
      </c>
      <c r="AA308" s="27">
        <v>0</v>
      </c>
      <c r="AB308" s="31">
        <v>0</v>
      </c>
      <c r="AC308" s="27">
        <v>0</v>
      </c>
      <c r="AD308" s="27">
        <v>0</v>
      </c>
      <c r="AE308" s="22">
        <v>9230</v>
      </c>
    </row>
    <row r="309" spans="1:32" ht="15" x14ac:dyDescent="0.2">
      <c r="A309" s="22">
        <v>296</v>
      </c>
      <c r="B309" s="21" t="s">
        <v>374</v>
      </c>
      <c r="C309" s="27">
        <v>16.042999999999999</v>
      </c>
      <c r="D309" s="28">
        <v>90.7</v>
      </c>
      <c r="E309" s="28">
        <v>111.7</v>
      </c>
      <c r="F309" s="28">
        <v>190.6</v>
      </c>
      <c r="G309" s="28">
        <v>45.4</v>
      </c>
      <c r="H309" s="28">
        <v>99</v>
      </c>
      <c r="I309" s="27">
        <v>0.28799999999999998</v>
      </c>
      <c r="J309" s="27">
        <v>8.0000000000000002E-3</v>
      </c>
      <c r="K309" s="27">
        <v>0.42499999999999999</v>
      </c>
      <c r="L309" s="28">
        <v>111.7</v>
      </c>
      <c r="M309" s="28">
        <v>0</v>
      </c>
      <c r="N309" s="29">
        <v>4.5979999999999999</v>
      </c>
      <c r="O309" s="30">
        <v>1.2449999999999999E-2</v>
      </c>
      <c r="P309" s="30">
        <v>2.8600000000000001E-6</v>
      </c>
      <c r="Q309" s="30">
        <v>-2.7029999999999999E-9</v>
      </c>
      <c r="R309" s="31">
        <v>114.14</v>
      </c>
      <c r="S309" s="31">
        <v>57.6</v>
      </c>
      <c r="T309" s="22">
        <v>-17.89</v>
      </c>
      <c r="U309" s="22">
        <v>-12.15</v>
      </c>
      <c r="V309" s="29">
        <v>15.224299999999999</v>
      </c>
      <c r="W309" s="31">
        <v>897.84</v>
      </c>
      <c r="X309" s="31">
        <v>-7.16</v>
      </c>
      <c r="Y309" s="22">
        <v>120</v>
      </c>
      <c r="Z309" s="22">
        <v>93</v>
      </c>
      <c r="AA309" s="27">
        <v>30.175000000000001</v>
      </c>
      <c r="AB309" s="31">
        <v>-1300.6099999999999</v>
      </c>
      <c r="AC309" s="27">
        <v>-2.641</v>
      </c>
      <c r="AD309" s="27">
        <v>0.442</v>
      </c>
      <c r="AE309" s="22">
        <v>1955</v>
      </c>
      <c r="AF309" s="33"/>
    </row>
    <row r="310" spans="1:32" ht="15" x14ac:dyDescent="0.2">
      <c r="A310" s="22">
        <v>297</v>
      </c>
      <c r="B310" s="21" t="s">
        <v>375</v>
      </c>
      <c r="C310" s="27">
        <v>32.042000000000002</v>
      </c>
      <c r="D310" s="28">
        <v>175.5</v>
      </c>
      <c r="E310" s="28">
        <v>337.8</v>
      </c>
      <c r="F310" s="28">
        <v>512.6</v>
      </c>
      <c r="G310" s="28">
        <v>79.900000000000006</v>
      </c>
      <c r="H310" s="28">
        <v>118</v>
      </c>
      <c r="I310" s="27">
        <v>0.224</v>
      </c>
      <c r="J310" s="27">
        <v>0.55900000000000005</v>
      </c>
      <c r="K310" s="27">
        <v>0.79100000000000004</v>
      </c>
      <c r="L310" s="28">
        <v>293</v>
      </c>
      <c r="M310" s="28">
        <v>1.7</v>
      </c>
      <c r="N310" s="29">
        <v>5.0519999999999996</v>
      </c>
      <c r="O310" s="30">
        <v>1.694E-2</v>
      </c>
      <c r="P310" s="30">
        <v>6.1789999999999996E-6</v>
      </c>
      <c r="Q310" s="30">
        <v>-6.8109999999999997E-9</v>
      </c>
      <c r="R310" s="31">
        <v>555.29999999999995</v>
      </c>
      <c r="S310" s="31">
        <v>260.64</v>
      </c>
      <c r="T310" s="22">
        <v>-48.08</v>
      </c>
      <c r="U310" s="22">
        <v>-38.840000000000003</v>
      </c>
      <c r="V310" s="29">
        <v>18.587499999999999</v>
      </c>
      <c r="W310" s="31">
        <v>3626.55</v>
      </c>
      <c r="X310" s="31">
        <v>-34.29</v>
      </c>
      <c r="Y310" s="22">
        <v>364</v>
      </c>
      <c r="Z310" s="22">
        <v>257</v>
      </c>
      <c r="AA310" s="27">
        <v>72.268000000000001</v>
      </c>
      <c r="AB310" s="31">
        <v>-7064.2</v>
      </c>
      <c r="AC310" s="27">
        <v>-7.68</v>
      </c>
      <c r="AD310" s="27">
        <v>1.86</v>
      </c>
      <c r="AE310" s="22">
        <v>8426</v>
      </c>
    </row>
    <row r="311" spans="1:32" ht="15" x14ac:dyDescent="0.2">
      <c r="A311" s="22">
        <v>298</v>
      </c>
      <c r="B311" s="21" t="s">
        <v>376</v>
      </c>
      <c r="C311" s="27">
        <v>84.162000000000006</v>
      </c>
      <c r="D311" s="28">
        <v>130.69999999999999</v>
      </c>
      <c r="E311" s="28">
        <v>345</v>
      </c>
      <c r="F311" s="28">
        <v>532.70000000000005</v>
      </c>
      <c r="G311" s="28">
        <v>37.4</v>
      </c>
      <c r="H311" s="28">
        <v>319</v>
      </c>
      <c r="I311" s="27">
        <v>0.27300000000000002</v>
      </c>
      <c r="J311" s="27">
        <v>0.23899999999999999</v>
      </c>
      <c r="K311" s="27">
        <v>0.754</v>
      </c>
      <c r="L311" s="28">
        <v>289</v>
      </c>
      <c r="M311" s="28">
        <v>0</v>
      </c>
      <c r="N311" s="29">
        <v>11.968</v>
      </c>
      <c r="O311" s="30">
        <v>0.15240000000000001</v>
      </c>
      <c r="P311" s="30">
        <v>-8.6990000000000006E-5</v>
      </c>
      <c r="Q311" s="30">
        <v>1.9140000000000001E-8</v>
      </c>
      <c r="R311" s="31">
        <v>440.52</v>
      </c>
      <c r="S311" s="31">
        <v>243.24</v>
      </c>
      <c r="T311" s="22">
        <v>-25.5</v>
      </c>
      <c r="U311" s="22">
        <v>8.5500000000000007</v>
      </c>
      <c r="V311" s="29">
        <v>15.802300000000001</v>
      </c>
      <c r="W311" s="31">
        <v>2731</v>
      </c>
      <c r="X311" s="31">
        <v>-47.11</v>
      </c>
      <c r="Y311" s="22">
        <v>375</v>
      </c>
      <c r="Z311" s="22">
        <v>250</v>
      </c>
      <c r="AA311" s="27">
        <v>0</v>
      </c>
      <c r="AB311" s="31">
        <v>0</v>
      </c>
      <c r="AC311" s="27">
        <v>0</v>
      </c>
      <c r="AD311" s="27">
        <v>0</v>
      </c>
      <c r="AE311" s="22">
        <v>6950</v>
      </c>
    </row>
    <row r="312" spans="1:32" ht="15" x14ac:dyDescent="0.2">
      <c r="A312" s="22">
        <v>299</v>
      </c>
      <c r="B312" s="21" t="s">
        <v>377</v>
      </c>
      <c r="C312" s="27">
        <v>74.08</v>
      </c>
      <c r="D312" s="28">
        <v>175</v>
      </c>
      <c r="E312" s="28">
        <v>330.1</v>
      </c>
      <c r="F312" s="28">
        <v>506.8</v>
      </c>
      <c r="G312" s="28">
        <v>46.3</v>
      </c>
      <c r="H312" s="28">
        <v>228</v>
      </c>
      <c r="I312" s="27">
        <v>0.254</v>
      </c>
      <c r="J312" s="27">
        <v>0.32400000000000001</v>
      </c>
      <c r="K312" s="27">
        <v>0.93400000000000005</v>
      </c>
      <c r="L312" s="28">
        <v>293</v>
      </c>
      <c r="M312" s="28">
        <v>1.7</v>
      </c>
      <c r="N312" s="29">
        <v>3.9529999999999998</v>
      </c>
      <c r="O312" s="30">
        <v>5.3629999999999997E-2</v>
      </c>
      <c r="P312" s="30">
        <v>-1.0370000000000001E-5</v>
      </c>
      <c r="Q312" s="30">
        <v>6.9610000000000003E-9</v>
      </c>
      <c r="R312" s="31">
        <v>408.62</v>
      </c>
      <c r="S312" s="31">
        <v>224.03</v>
      </c>
      <c r="T312" s="22">
        <v>-97.86</v>
      </c>
      <c r="U312" s="22">
        <v>0</v>
      </c>
      <c r="V312" s="29">
        <v>16.1295</v>
      </c>
      <c r="W312" s="31">
        <v>2601.92</v>
      </c>
      <c r="X312" s="31">
        <v>-56.15</v>
      </c>
      <c r="Y312" s="22">
        <v>360</v>
      </c>
      <c r="Z312" s="22">
        <v>245</v>
      </c>
      <c r="AA312" s="27">
        <v>61.268000000000001</v>
      </c>
      <c r="AB312" s="31">
        <v>-5840.56</v>
      </c>
      <c r="AC312" s="27">
        <v>-6.3739999999999997</v>
      </c>
      <c r="AD312" s="27">
        <v>3.08</v>
      </c>
      <c r="AE312" s="22">
        <v>7200</v>
      </c>
    </row>
    <row r="313" spans="1:32" ht="15" x14ac:dyDescent="0.2">
      <c r="A313" s="22">
        <v>300</v>
      </c>
      <c r="B313" s="21" t="s">
        <v>378</v>
      </c>
      <c r="C313" s="27">
        <v>40.064999999999998</v>
      </c>
      <c r="D313" s="28">
        <v>170.5</v>
      </c>
      <c r="E313" s="28">
        <v>250</v>
      </c>
      <c r="F313" s="28">
        <v>402.4</v>
      </c>
      <c r="G313" s="28">
        <v>55.5</v>
      </c>
      <c r="H313" s="28">
        <v>164</v>
      </c>
      <c r="I313" s="27">
        <v>0.27600000000000002</v>
      </c>
      <c r="J313" s="27">
        <v>0.218</v>
      </c>
      <c r="K313" s="27">
        <v>0.70599999999999996</v>
      </c>
      <c r="L313" s="28">
        <v>223</v>
      </c>
      <c r="M313" s="28">
        <v>0.7</v>
      </c>
      <c r="N313" s="29">
        <v>3.5129999999999999</v>
      </c>
      <c r="O313" s="30">
        <v>4.453E-2</v>
      </c>
      <c r="P313" s="30">
        <v>-2.8030000000000001E-5</v>
      </c>
      <c r="Q313" s="30">
        <v>7.7010000000000006E-9</v>
      </c>
      <c r="R313" s="31">
        <v>0</v>
      </c>
      <c r="S313" s="31">
        <v>0</v>
      </c>
      <c r="T313" s="22">
        <v>44.32</v>
      </c>
      <c r="U313" s="22">
        <v>46.47</v>
      </c>
      <c r="V313" s="29">
        <v>15.6227</v>
      </c>
      <c r="W313" s="31">
        <v>1850.66</v>
      </c>
      <c r="X313" s="31">
        <v>-44.07</v>
      </c>
      <c r="Y313" s="22">
        <v>267</v>
      </c>
      <c r="Z313" s="22">
        <v>183</v>
      </c>
      <c r="AA313" s="27">
        <v>0</v>
      </c>
      <c r="AB313" s="31">
        <v>0</v>
      </c>
      <c r="AC313" s="27">
        <v>0</v>
      </c>
      <c r="AD313" s="27">
        <v>0</v>
      </c>
      <c r="AE313" s="22">
        <v>5290</v>
      </c>
    </row>
    <row r="314" spans="1:32" ht="15" x14ac:dyDescent="0.2">
      <c r="A314" s="22">
        <v>301</v>
      </c>
      <c r="B314" s="21" t="s">
        <v>379</v>
      </c>
      <c r="C314" s="27">
        <v>86.090999999999994</v>
      </c>
      <c r="D314" s="28">
        <v>196.7</v>
      </c>
      <c r="E314" s="28">
        <v>353.5</v>
      </c>
      <c r="F314" s="28">
        <v>536</v>
      </c>
      <c r="G314" s="28">
        <v>42</v>
      </c>
      <c r="H314" s="28">
        <v>265</v>
      </c>
      <c r="I314" s="27">
        <v>0.25</v>
      </c>
      <c r="J314" s="27">
        <v>0.35</v>
      </c>
      <c r="K314" s="27">
        <v>0.95599999999999996</v>
      </c>
      <c r="L314" s="28">
        <v>293</v>
      </c>
      <c r="M314" s="28">
        <v>0</v>
      </c>
      <c r="N314" s="29">
        <v>3.6219999999999999</v>
      </c>
      <c r="O314" s="30">
        <v>6.6780000000000006E-2</v>
      </c>
      <c r="P314" s="30">
        <v>-2.103E-5</v>
      </c>
      <c r="Q314" s="30">
        <v>-3.9659999999999997E-9</v>
      </c>
      <c r="R314" s="31">
        <v>451.02</v>
      </c>
      <c r="S314" s="31">
        <v>245.3</v>
      </c>
      <c r="T314" s="22">
        <v>0</v>
      </c>
      <c r="U314" s="22">
        <v>0</v>
      </c>
      <c r="V314" s="29">
        <v>16.108799999999999</v>
      </c>
      <c r="W314" s="31">
        <v>2788.43</v>
      </c>
      <c r="X314" s="31">
        <v>-59.15</v>
      </c>
      <c r="Y314" s="22">
        <v>390</v>
      </c>
      <c r="Z314" s="22">
        <v>260</v>
      </c>
      <c r="AA314" s="27">
        <v>0</v>
      </c>
      <c r="AB314" s="31">
        <v>0</v>
      </c>
      <c r="AC314" s="27">
        <v>0</v>
      </c>
      <c r="AD314" s="27">
        <v>0</v>
      </c>
      <c r="AE314" s="22">
        <v>7650</v>
      </c>
    </row>
    <row r="315" spans="1:32" ht="15" x14ac:dyDescent="0.2">
      <c r="A315" s="22">
        <v>302</v>
      </c>
      <c r="B315" s="21" t="s">
        <v>380</v>
      </c>
      <c r="C315" s="27">
        <v>31.058</v>
      </c>
      <c r="D315" s="28">
        <v>179.7</v>
      </c>
      <c r="E315" s="28">
        <v>266.8</v>
      </c>
      <c r="F315" s="28">
        <v>430</v>
      </c>
      <c r="G315" s="28">
        <v>73.599999999999994</v>
      </c>
      <c r="H315" s="28">
        <v>140</v>
      </c>
      <c r="I315" s="27">
        <v>0.29199999999999998</v>
      </c>
      <c r="J315" s="27">
        <v>0.27500000000000002</v>
      </c>
      <c r="K315" s="27">
        <v>0.70299999999999996</v>
      </c>
      <c r="L315" s="28">
        <v>259.60000000000002</v>
      </c>
      <c r="M315" s="28">
        <v>1.3</v>
      </c>
      <c r="N315" s="29">
        <v>2.7410000000000001</v>
      </c>
      <c r="O315" s="30">
        <v>3.4090000000000002E-2</v>
      </c>
      <c r="P315" s="30">
        <v>-1.274E-5</v>
      </c>
      <c r="Q315" s="30">
        <v>1.1349999999999999E-9</v>
      </c>
      <c r="R315" s="31">
        <v>311.8</v>
      </c>
      <c r="S315" s="31">
        <v>176.3</v>
      </c>
      <c r="T315" s="22">
        <v>-5.5</v>
      </c>
      <c r="U315" s="22">
        <v>7.71</v>
      </c>
      <c r="V315" s="29">
        <v>17.2622</v>
      </c>
      <c r="W315" s="31">
        <v>2484.83</v>
      </c>
      <c r="X315" s="31">
        <v>-32.92</v>
      </c>
      <c r="Y315" s="22">
        <v>311</v>
      </c>
      <c r="Z315" s="22">
        <v>212</v>
      </c>
      <c r="AA315" s="27">
        <v>62.305999999999997</v>
      </c>
      <c r="AB315" s="31">
        <v>-4954.32</v>
      </c>
      <c r="AC315" s="27">
        <v>-6.6420000000000003</v>
      </c>
      <c r="AD315" s="27">
        <v>1.4</v>
      </c>
      <c r="AE315" s="22">
        <v>6210</v>
      </c>
    </row>
    <row r="316" spans="1:32" ht="15" x14ac:dyDescent="0.2">
      <c r="A316" s="22">
        <v>303</v>
      </c>
      <c r="B316" s="21" t="s">
        <v>381</v>
      </c>
      <c r="C316" s="27">
        <v>136.15100000000001</v>
      </c>
      <c r="D316" s="28">
        <v>260.8</v>
      </c>
      <c r="E316" s="28">
        <v>472.2</v>
      </c>
      <c r="F316" s="28">
        <v>692</v>
      </c>
      <c r="G316" s="28">
        <v>36</v>
      </c>
      <c r="H316" s="28">
        <v>396</v>
      </c>
      <c r="I316" s="27">
        <v>0.25</v>
      </c>
      <c r="J316" s="27">
        <v>0.43</v>
      </c>
      <c r="K316" s="27">
        <v>1.0860000000000001</v>
      </c>
      <c r="L316" s="28">
        <v>293</v>
      </c>
      <c r="M316" s="28">
        <v>1.9</v>
      </c>
      <c r="N316" s="29">
        <v>-5.0659999999999998</v>
      </c>
      <c r="O316" s="30">
        <v>0.13139999999999999</v>
      </c>
      <c r="P316" s="30">
        <v>-4.2979999999999998E-5</v>
      </c>
      <c r="Q316" s="30">
        <v>1.057E-8</v>
      </c>
      <c r="R316" s="31">
        <v>768.94</v>
      </c>
      <c r="S316" s="31">
        <v>332.33</v>
      </c>
      <c r="T316" s="22">
        <v>-60.68</v>
      </c>
      <c r="U316" s="22">
        <v>0</v>
      </c>
      <c r="V316" s="29">
        <v>16.2272</v>
      </c>
      <c r="W316" s="31">
        <v>3751.83</v>
      </c>
      <c r="X316" s="31">
        <v>-81.510000000000005</v>
      </c>
      <c r="Y316" s="22">
        <v>516</v>
      </c>
      <c r="Z316" s="22">
        <v>350</v>
      </c>
      <c r="AA316" s="27">
        <v>0</v>
      </c>
      <c r="AB316" s="31">
        <v>0</v>
      </c>
      <c r="AC316" s="27">
        <v>0</v>
      </c>
      <c r="AD316" s="27">
        <v>0</v>
      </c>
      <c r="AE316" s="22">
        <v>10300</v>
      </c>
    </row>
    <row r="317" spans="1:32" ht="15" x14ac:dyDescent="0.2">
      <c r="A317" s="22">
        <v>304</v>
      </c>
      <c r="B317" s="21" t="s">
        <v>382</v>
      </c>
      <c r="C317" s="27">
        <v>94.938999999999993</v>
      </c>
      <c r="D317" s="28">
        <v>179.5</v>
      </c>
      <c r="E317" s="28">
        <v>276.7</v>
      </c>
      <c r="F317" s="28">
        <v>464</v>
      </c>
      <c r="G317" s="28">
        <v>85</v>
      </c>
      <c r="H317" s="28">
        <v>0</v>
      </c>
      <c r="I317" s="27">
        <v>0</v>
      </c>
      <c r="J317" s="27">
        <v>0.27300000000000002</v>
      </c>
      <c r="K317" s="27">
        <v>1.7370000000000001</v>
      </c>
      <c r="L317" s="28">
        <v>268</v>
      </c>
      <c r="M317" s="28">
        <v>1.8</v>
      </c>
      <c r="N317" s="29">
        <v>3.4460000000000002</v>
      </c>
      <c r="O317" s="30">
        <v>2.606E-2</v>
      </c>
      <c r="P317" s="30">
        <v>-1.29E-5</v>
      </c>
      <c r="Q317" s="30">
        <v>2.3889999999999999E-9</v>
      </c>
      <c r="R317" s="31">
        <v>298.14999999999998</v>
      </c>
      <c r="S317" s="31">
        <v>211.15</v>
      </c>
      <c r="T317" s="22">
        <v>-9</v>
      </c>
      <c r="U317" s="22">
        <v>-6.73</v>
      </c>
      <c r="V317" s="29">
        <v>16.025200000000002</v>
      </c>
      <c r="W317" s="31">
        <v>2271.71</v>
      </c>
      <c r="X317" s="31">
        <v>-34.83</v>
      </c>
      <c r="Y317" s="22">
        <v>326</v>
      </c>
      <c r="Z317" s="22">
        <v>215</v>
      </c>
      <c r="AA317" s="27">
        <v>55.295000000000002</v>
      </c>
      <c r="AB317" s="31">
        <v>-4467.46</v>
      </c>
      <c r="AC317" s="27">
        <v>-5.7880000000000003</v>
      </c>
      <c r="AD317" s="27">
        <v>2.35</v>
      </c>
      <c r="AE317" s="22">
        <v>5715</v>
      </c>
    </row>
    <row r="318" spans="1:32" ht="15" x14ac:dyDescent="0.2">
      <c r="A318" s="22">
        <v>305</v>
      </c>
      <c r="B318" s="21" t="s">
        <v>383</v>
      </c>
      <c r="C318" s="27">
        <v>102.134</v>
      </c>
      <c r="D318" s="28">
        <v>188.4</v>
      </c>
      <c r="E318" s="28">
        <v>275.8</v>
      </c>
      <c r="F318" s="28">
        <v>554.4</v>
      </c>
      <c r="G318" s="28">
        <v>34.299999999999997</v>
      </c>
      <c r="H318" s="28">
        <v>340</v>
      </c>
      <c r="I318" s="27">
        <v>0.25700000000000001</v>
      </c>
      <c r="J318" s="27">
        <v>0.38200000000000001</v>
      </c>
      <c r="K318" s="27">
        <v>0.89800000000000002</v>
      </c>
      <c r="L318" s="28">
        <v>293</v>
      </c>
      <c r="M318" s="28">
        <v>1.7</v>
      </c>
      <c r="N318" s="29">
        <v>0</v>
      </c>
      <c r="O318" s="30">
        <v>0</v>
      </c>
      <c r="P318" s="30">
        <v>0</v>
      </c>
      <c r="Q318" s="30">
        <v>0</v>
      </c>
      <c r="R318" s="31">
        <v>479.35</v>
      </c>
      <c r="S318" s="31">
        <v>254.66</v>
      </c>
      <c r="T318" s="22">
        <v>0</v>
      </c>
      <c r="U318" s="22">
        <v>0</v>
      </c>
      <c r="V318" s="29">
        <v>0</v>
      </c>
      <c r="W318" s="31">
        <v>0</v>
      </c>
      <c r="X318" s="31">
        <v>0</v>
      </c>
      <c r="Y318" s="22">
        <v>0</v>
      </c>
      <c r="Z318" s="22">
        <v>0</v>
      </c>
      <c r="AA318" s="27">
        <v>65.897999999999996</v>
      </c>
      <c r="AB318" s="31">
        <v>-6819.11</v>
      </c>
      <c r="AC318" s="27">
        <v>-6.9409999999999998</v>
      </c>
      <c r="AD318" s="27">
        <v>4.9800000000000004</v>
      </c>
      <c r="AE318" s="22">
        <v>8145</v>
      </c>
    </row>
    <row r="319" spans="1:32" ht="15" x14ac:dyDescent="0.2">
      <c r="A319" s="22">
        <v>306</v>
      </c>
      <c r="B319" s="21" t="s">
        <v>384</v>
      </c>
      <c r="C319" s="27">
        <v>50.488</v>
      </c>
      <c r="D319" s="28">
        <v>175.4</v>
      </c>
      <c r="E319" s="28">
        <v>248.9</v>
      </c>
      <c r="F319" s="28">
        <v>416.3</v>
      </c>
      <c r="G319" s="28">
        <v>65.900000000000006</v>
      </c>
      <c r="H319" s="28">
        <v>139</v>
      </c>
      <c r="I319" s="27">
        <v>0.26800000000000002</v>
      </c>
      <c r="J319" s="27">
        <v>0.156</v>
      </c>
      <c r="K319" s="27">
        <v>0.91500000000000004</v>
      </c>
      <c r="L319" s="28">
        <v>293</v>
      </c>
      <c r="M319" s="28">
        <v>1.9</v>
      </c>
      <c r="N319" s="29">
        <v>3.3140000000000001</v>
      </c>
      <c r="O319" s="30">
        <v>2.4219999999999998E-2</v>
      </c>
      <c r="P319" s="30">
        <v>-9.2879999999999998E-6</v>
      </c>
      <c r="Q319" s="30">
        <v>6.1299999999999995E-10</v>
      </c>
      <c r="R319" s="31">
        <v>426.45</v>
      </c>
      <c r="S319" s="31">
        <v>193.56</v>
      </c>
      <c r="T319" s="22">
        <v>-20.63</v>
      </c>
      <c r="U319" s="22">
        <v>-15.03</v>
      </c>
      <c r="V319" s="29">
        <v>16.1052</v>
      </c>
      <c r="W319" s="31">
        <v>2077.9699999999998</v>
      </c>
      <c r="X319" s="31">
        <v>-29.55</v>
      </c>
      <c r="Y319" s="22">
        <v>266</v>
      </c>
      <c r="Z319" s="22">
        <v>180</v>
      </c>
      <c r="AA319" s="27">
        <v>43.66</v>
      </c>
      <c r="AB319" s="31">
        <v>-3642.21</v>
      </c>
      <c r="AC319" s="27">
        <v>-4.0640000000000001</v>
      </c>
      <c r="AD319" s="27">
        <v>1.46</v>
      </c>
      <c r="AE319" s="22">
        <v>5120</v>
      </c>
    </row>
    <row r="320" spans="1:32" ht="15" x14ac:dyDescent="0.2">
      <c r="A320" s="22">
        <v>307</v>
      </c>
      <c r="B320" s="21" t="s">
        <v>385</v>
      </c>
      <c r="C320" s="27">
        <v>60.095999999999997</v>
      </c>
      <c r="D320" s="28">
        <v>134</v>
      </c>
      <c r="E320" s="28">
        <v>280.5</v>
      </c>
      <c r="F320" s="28">
        <v>437.8</v>
      </c>
      <c r="G320" s="28">
        <v>43.4</v>
      </c>
      <c r="H320" s="28">
        <v>221</v>
      </c>
      <c r="I320" s="27">
        <v>0.26700000000000002</v>
      </c>
      <c r="J320" s="27">
        <v>0.23599999999999999</v>
      </c>
      <c r="K320" s="27">
        <v>0.7</v>
      </c>
      <c r="L320" s="28">
        <v>293</v>
      </c>
      <c r="M320" s="28">
        <v>1.2</v>
      </c>
      <c r="N320" s="29">
        <v>4.4589999999999996</v>
      </c>
      <c r="O320" s="30">
        <v>6.4140000000000003E-2</v>
      </c>
      <c r="P320" s="30">
        <v>-2.4470000000000001E-5</v>
      </c>
      <c r="Q320" s="30">
        <v>2.1379999999999999E-9</v>
      </c>
      <c r="R320" s="31">
        <v>303.82</v>
      </c>
      <c r="S320" s="31">
        <v>171.66</v>
      </c>
      <c r="T320" s="22">
        <v>-51.73</v>
      </c>
      <c r="U320" s="22">
        <v>-28.12</v>
      </c>
      <c r="V320" s="29">
        <v>13.5435</v>
      </c>
      <c r="W320" s="31">
        <v>1161.6300000000001</v>
      </c>
      <c r="X320" s="31">
        <v>-112.4</v>
      </c>
      <c r="Y320" s="22">
        <v>310</v>
      </c>
      <c r="Z320" s="22">
        <v>205</v>
      </c>
      <c r="AA320" s="27">
        <v>74.837999999999994</v>
      </c>
      <c r="AB320" s="31">
        <v>-5631.77</v>
      </c>
      <c r="AC320" s="27">
        <v>-8.5489999999999995</v>
      </c>
      <c r="AD320" s="27">
        <v>2.4500000000000002</v>
      </c>
      <c r="AE320" s="22">
        <v>5900</v>
      </c>
    </row>
    <row r="321" spans="1:31" ht="15" x14ac:dyDescent="0.2">
      <c r="A321" s="22">
        <v>308</v>
      </c>
      <c r="B321" s="21" t="s">
        <v>386</v>
      </c>
      <c r="C321" s="27">
        <v>72.106999999999999</v>
      </c>
      <c r="D321" s="28">
        <v>186.5</v>
      </c>
      <c r="E321" s="28">
        <v>352.8</v>
      </c>
      <c r="F321" s="28">
        <v>535.6</v>
      </c>
      <c r="G321" s="28">
        <v>41</v>
      </c>
      <c r="H321" s="28">
        <v>267</v>
      </c>
      <c r="I321" s="27">
        <v>0.249</v>
      </c>
      <c r="J321" s="27">
        <v>0.32900000000000001</v>
      </c>
      <c r="K321" s="27">
        <v>0.80500000000000005</v>
      </c>
      <c r="L321" s="28">
        <v>293</v>
      </c>
      <c r="M321" s="28">
        <v>3.3</v>
      </c>
      <c r="N321" s="29">
        <v>2.6139999999999999</v>
      </c>
      <c r="O321" s="30">
        <v>8.5010000000000002E-2</v>
      </c>
      <c r="P321" s="30">
        <v>-4.5380000000000003E-5</v>
      </c>
      <c r="Q321" s="30">
        <v>9.3619999999999997E-9</v>
      </c>
      <c r="R321" s="31">
        <v>423.84</v>
      </c>
      <c r="S321" s="31">
        <v>231.67</v>
      </c>
      <c r="T321" s="22">
        <v>-56.97</v>
      </c>
      <c r="U321" s="22">
        <v>-34.909999999999997</v>
      </c>
      <c r="V321" s="29">
        <v>16.598600000000001</v>
      </c>
      <c r="W321" s="31">
        <v>3150.42</v>
      </c>
      <c r="X321" s="31">
        <v>-36.65</v>
      </c>
      <c r="Y321" s="22">
        <v>376</v>
      </c>
      <c r="Z321" s="22">
        <v>257</v>
      </c>
      <c r="AA321" s="27">
        <v>47.683</v>
      </c>
      <c r="AB321" s="31">
        <v>-5328.22</v>
      </c>
      <c r="AC321" s="27">
        <v>-4.4260000000000002</v>
      </c>
      <c r="AD321" s="27">
        <v>3.88</v>
      </c>
      <c r="AE321" s="22">
        <v>7460</v>
      </c>
    </row>
    <row r="322" spans="1:31" ht="15" x14ac:dyDescent="0.2">
      <c r="A322" s="22">
        <v>309</v>
      </c>
      <c r="B322" s="21" t="s">
        <v>387</v>
      </c>
      <c r="C322" s="27">
        <v>76.156999999999996</v>
      </c>
      <c r="D322" s="28">
        <v>167.2</v>
      </c>
      <c r="E322" s="28">
        <v>339.8</v>
      </c>
      <c r="F322" s="28">
        <v>533</v>
      </c>
      <c r="G322" s="28">
        <v>42</v>
      </c>
      <c r="H322" s="28">
        <v>0</v>
      </c>
      <c r="I322" s="27">
        <v>0</v>
      </c>
      <c r="J322" s="27">
        <v>0</v>
      </c>
      <c r="K322" s="27">
        <v>0.83699999999999997</v>
      </c>
      <c r="L322" s="28">
        <v>293</v>
      </c>
      <c r="M322" s="28">
        <v>0</v>
      </c>
      <c r="N322" s="29">
        <v>4.6639999999999997</v>
      </c>
      <c r="O322" s="30">
        <v>6.9040000000000004E-2</v>
      </c>
      <c r="P322" s="30">
        <v>-2.8880000000000001E-5</v>
      </c>
      <c r="Q322" s="30">
        <v>3.073E-9</v>
      </c>
      <c r="R322" s="31">
        <v>0</v>
      </c>
      <c r="S322" s="31">
        <v>0</v>
      </c>
      <c r="T322" s="22">
        <v>-14.25</v>
      </c>
      <c r="U322" s="22">
        <v>2.73</v>
      </c>
      <c r="V322" s="29">
        <v>15.9765</v>
      </c>
      <c r="W322" s="31">
        <v>2722.95</v>
      </c>
      <c r="X322" s="31">
        <v>-48.37</v>
      </c>
      <c r="Y322" s="22">
        <v>360</v>
      </c>
      <c r="Z322" s="22">
        <v>250</v>
      </c>
      <c r="AA322" s="27">
        <v>0</v>
      </c>
      <c r="AB322" s="31">
        <v>0</v>
      </c>
      <c r="AC322" s="27">
        <v>0</v>
      </c>
      <c r="AD322" s="27">
        <v>0</v>
      </c>
      <c r="AE322" s="22">
        <v>7050</v>
      </c>
    </row>
    <row r="323" spans="1:31" ht="15" x14ac:dyDescent="0.2">
      <c r="A323" s="22">
        <v>310</v>
      </c>
      <c r="B323" s="21" t="s">
        <v>388</v>
      </c>
      <c r="C323" s="27">
        <v>34.033000000000001</v>
      </c>
      <c r="D323" s="28">
        <v>131.4</v>
      </c>
      <c r="E323" s="28">
        <v>194.8</v>
      </c>
      <c r="F323" s="28">
        <v>317.8</v>
      </c>
      <c r="G323" s="28">
        <v>58</v>
      </c>
      <c r="H323" s="28">
        <v>124</v>
      </c>
      <c r="I323" s="27">
        <v>0.27500000000000002</v>
      </c>
      <c r="J323" s="27">
        <v>0.19</v>
      </c>
      <c r="K323" s="27">
        <v>0.84299999999999997</v>
      </c>
      <c r="L323" s="28">
        <v>213</v>
      </c>
      <c r="M323" s="28">
        <v>1.8</v>
      </c>
      <c r="N323" s="29">
        <v>3.302</v>
      </c>
      <c r="O323" s="30">
        <v>2.0580000000000001E-2</v>
      </c>
      <c r="P323" s="30">
        <v>-4.9459999999999997E-6</v>
      </c>
      <c r="Q323" s="30">
        <v>-4.7400000000000002E-10</v>
      </c>
      <c r="R323" s="31">
        <v>0</v>
      </c>
      <c r="S323" s="31">
        <v>0</v>
      </c>
      <c r="T323" s="22">
        <v>-55.9</v>
      </c>
      <c r="U323" s="22">
        <v>-50.19</v>
      </c>
      <c r="V323" s="29">
        <v>16.3428</v>
      </c>
      <c r="W323" s="31">
        <v>1704.41</v>
      </c>
      <c r="X323" s="31">
        <v>-19.27</v>
      </c>
      <c r="Y323" s="22">
        <v>209</v>
      </c>
      <c r="Z323" s="22">
        <v>141</v>
      </c>
      <c r="AA323" s="27">
        <v>43.063000000000002</v>
      </c>
      <c r="AB323" s="31">
        <v>-2890.54</v>
      </c>
      <c r="AC323" s="27">
        <v>-4.1020000000000003</v>
      </c>
      <c r="AD323" s="27">
        <v>0.90600000000000003</v>
      </c>
      <c r="AE323" s="22">
        <v>0</v>
      </c>
    </row>
    <row r="324" spans="1:31" ht="15" x14ac:dyDescent="0.2">
      <c r="A324" s="22">
        <v>311</v>
      </c>
      <c r="B324" s="21" t="s">
        <v>389</v>
      </c>
      <c r="C324" s="27">
        <v>60.052</v>
      </c>
      <c r="D324" s="28">
        <v>174.2</v>
      </c>
      <c r="E324" s="28">
        <v>304.89999999999998</v>
      </c>
      <c r="F324" s="28">
        <v>487.2</v>
      </c>
      <c r="G324" s="28">
        <v>59.2</v>
      </c>
      <c r="H324" s="28">
        <v>172</v>
      </c>
      <c r="I324" s="27">
        <v>0.255</v>
      </c>
      <c r="J324" s="27">
        <v>0.252</v>
      </c>
      <c r="K324" s="27">
        <v>0.97399999999999998</v>
      </c>
      <c r="L324" s="28">
        <v>293</v>
      </c>
      <c r="M324" s="28">
        <v>1.8</v>
      </c>
      <c r="N324" s="29">
        <v>0.34200000000000003</v>
      </c>
      <c r="O324" s="30">
        <v>6.4490000000000006E-2</v>
      </c>
      <c r="P324" s="30">
        <v>-4.6560000000000001E-5</v>
      </c>
      <c r="Q324" s="30">
        <v>1.3620000000000001E-8</v>
      </c>
      <c r="R324" s="31">
        <v>363.19</v>
      </c>
      <c r="S324" s="31">
        <v>212.7</v>
      </c>
      <c r="T324" s="22">
        <v>-83.6</v>
      </c>
      <c r="U324" s="22">
        <v>-71.03</v>
      </c>
      <c r="V324" s="29">
        <v>16.510400000000001</v>
      </c>
      <c r="W324" s="31">
        <v>2590.87</v>
      </c>
      <c r="X324" s="31">
        <v>-42.6</v>
      </c>
      <c r="Y324" s="22">
        <v>324</v>
      </c>
      <c r="Z324" s="22">
        <v>225</v>
      </c>
      <c r="AA324" s="27">
        <v>57.84</v>
      </c>
      <c r="AB324" s="31">
        <v>-5258.9</v>
      </c>
      <c r="AC324" s="27">
        <v>-5.9390000000000001</v>
      </c>
      <c r="AD324" s="27">
        <v>2.23</v>
      </c>
      <c r="AE324" s="22">
        <v>6740</v>
      </c>
    </row>
    <row r="325" spans="1:31" ht="15" x14ac:dyDescent="0.2">
      <c r="A325" s="22">
        <v>312</v>
      </c>
      <c r="B325" s="21" t="s">
        <v>390</v>
      </c>
      <c r="C325" s="27">
        <v>46.072000000000003</v>
      </c>
      <c r="D325" s="28">
        <v>0</v>
      </c>
      <c r="E325" s="28">
        <v>364</v>
      </c>
      <c r="F325" s="28">
        <v>567</v>
      </c>
      <c r="G325" s="28">
        <v>79.3</v>
      </c>
      <c r="H325" s="28">
        <v>271</v>
      </c>
      <c r="I325" s="27">
        <v>0.46200000000000002</v>
      </c>
      <c r="J325" s="27">
        <v>0</v>
      </c>
      <c r="K325" s="27">
        <v>0</v>
      </c>
      <c r="L325" s="28">
        <v>0</v>
      </c>
      <c r="M325" s="28">
        <v>1.7</v>
      </c>
      <c r="N325" s="29">
        <v>0</v>
      </c>
      <c r="O325" s="30">
        <v>0</v>
      </c>
      <c r="P325" s="30">
        <v>0</v>
      </c>
      <c r="Q325" s="30">
        <v>0</v>
      </c>
      <c r="R325" s="31">
        <v>0</v>
      </c>
      <c r="S325" s="31">
        <v>0</v>
      </c>
      <c r="T325" s="22">
        <v>20.399999999999999</v>
      </c>
      <c r="U325" s="22">
        <v>42.51</v>
      </c>
      <c r="V325" s="29">
        <v>15.1424</v>
      </c>
      <c r="W325" s="31">
        <v>2319.84</v>
      </c>
      <c r="X325" s="31">
        <v>-91.7</v>
      </c>
      <c r="Y325" s="22">
        <v>400</v>
      </c>
      <c r="Z325" s="22">
        <v>270</v>
      </c>
      <c r="AA325" s="27">
        <v>0</v>
      </c>
      <c r="AB325" s="31">
        <v>0</v>
      </c>
      <c r="AC325" s="27">
        <v>0</v>
      </c>
      <c r="AD325" s="27">
        <v>0</v>
      </c>
      <c r="AE325" s="22">
        <v>0</v>
      </c>
    </row>
    <row r="326" spans="1:31" ht="15" x14ac:dyDescent="0.2">
      <c r="A326" s="22">
        <v>313</v>
      </c>
      <c r="B326" s="21" t="s">
        <v>391</v>
      </c>
      <c r="C326" s="27">
        <v>141.93899999999999</v>
      </c>
      <c r="D326" s="28">
        <v>206.7</v>
      </c>
      <c r="E326" s="28">
        <v>315.60000000000002</v>
      </c>
      <c r="F326" s="28">
        <v>528</v>
      </c>
      <c r="G326" s="28">
        <v>65</v>
      </c>
      <c r="H326" s="28">
        <v>190</v>
      </c>
      <c r="I326" s="27">
        <v>0.28499999999999998</v>
      </c>
      <c r="J326" s="27">
        <v>0.17199999999999999</v>
      </c>
      <c r="K326" s="27">
        <v>2.2789999999999999</v>
      </c>
      <c r="L326" s="28">
        <v>293</v>
      </c>
      <c r="M326" s="28">
        <v>1.6</v>
      </c>
      <c r="N326" s="29">
        <v>2.581</v>
      </c>
      <c r="O326" s="30">
        <v>3.3180000000000001E-2</v>
      </c>
      <c r="P326" s="30">
        <v>-2.4870000000000001E-5</v>
      </c>
      <c r="Q326" s="30">
        <v>8.3250000000000001E-9</v>
      </c>
      <c r="R326" s="31">
        <v>336.19</v>
      </c>
      <c r="S326" s="31">
        <v>229.95</v>
      </c>
      <c r="T326" s="22">
        <v>3.34</v>
      </c>
      <c r="U326" s="22">
        <v>3.74</v>
      </c>
      <c r="V326" s="29">
        <v>16.090499999999999</v>
      </c>
      <c r="W326" s="31">
        <v>2639.55</v>
      </c>
      <c r="X326" s="31">
        <v>-36.5</v>
      </c>
      <c r="Y326" s="22">
        <v>325</v>
      </c>
      <c r="Z326" s="22">
        <v>260</v>
      </c>
      <c r="AA326" s="27">
        <v>47.780999999999999</v>
      </c>
      <c r="AB326" s="31">
        <v>-4686.8999999999996</v>
      </c>
      <c r="AC326" s="27">
        <v>-4.577</v>
      </c>
      <c r="AD326" s="27">
        <v>2.84</v>
      </c>
      <c r="AE326" s="22">
        <v>6500</v>
      </c>
    </row>
    <row r="327" spans="1:31" ht="15" x14ac:dyDescent="0.2">
      <c r="A327" s="22">
        <v>314</v>
      </c>
      <c r="B327" s="21" t="s">
        <v>392</v>
      </c>
      <c r="C327" s="27">
        <v>100.161</v>
      </c>
      <c r="D327" s="28">
        <v>189</v>
      </c>
      <c r="E327" s="28">
        <v>389.6</v>
      </c>
      <c r="F327" s="28">
        <v>571</v>
      </c>
      <c r="G327" s="28">
        <v>32.299999999999997</v>
      </c>
      <c r="H327" s="28">
        <v>371</v>
      </c>
      <c r="I327" s="27">
        <v>0.26</v>
      </c>
      <c r="J327" s="27">
        <v>0.4</v>
      </c>
      <c r="K327" s="27">
        <v>0.80100000000000005</v>
      </c>
      <c r="L327" s="28">
        <v>293</v>
      </c>
      <c r="M327" s="28">
        <v>2.8</v>
      </c>
      <c r="N327" s="29">
        <v>0.93</v>
      </c>
      <c r="O327" s="30">
        <v>0.1351</v>
      </c>
      <c r="P327" s="30">
        <v>-7.9250000000000002E-5</v>
      </c>
      <c r="Q327" s="30">
        <v>1.9659999999999999E-8</v>
      </c>
      <c r="R327" s="31">
        <v>473.65</v>
      </c>
      <c r="S327" s="31">
        <v>259.02999999999997</v>
      </c>
      <c r="T327" s="22">
        <v>-67.84</v>
      </c>
      <c r="U327" s="22">
        <v>0</v>
      </c>
      <c r="V327" s="29">
        <v>15.7165</v>
      </c>
      <c r="W327" s="31">
        <v>2893.66</v>
      </c>
      <c r="X327" s="31">
        <v>-70.75</v>
      </c>
      <c r="Y327" s="22">
        <v>425</v>
      </c>
      <c r="Z327" s="22">
        <v>285</v>
      </c>
      <c r="AA327" s="27">
        <v>0</v>
      </c>
      <c r="AB327" s="31">
        <v>0</v>
      </c>
      <c r="AC327" s="27">
        <v>0</v>
      </c>
      <c r="AD327" s="27">
        <v>0</v>
      </c>
      <c r="AE327" s="22">
        <v>8500</v>
      </c>
    </row>
    <row r="328" spans="1:31" ht="15" x14ac:dyDescent="0.2">
      <c r="A328" s="22">
        <v>315</v>
      </c>
      <c r="B328" s="21" t="s">
        <v>393</v>
      </c>
      <c r="C328" s="27">
        <v>102.134</v>
      </c>
      <c r="D328" s="28">
        <v>185.4</v>
      </c>
      <c r="E328" s="28">
        <v>365.4</v>
      </c>
      <c r="F328" s="28">
        <v>540.79999999999995</v>
      </c>
      <c r="G328" s="28">
        <v>33.9</v>
      </c>
      <c r="H328" s="28">
        <v>339</v>
      </c>
      <c r="I328" s="27">
        <v>0.25900000000000001</v>
      </c>
      <c r="J328" s="27">
        <v>0.36699999999999999</v>
      </c>
      <c r="K328" s="27">
        <v>0.89100000000000001</v>
      </c>
      <c r="L328" s="28">
        <v>293</v>
      </c>
      <c r="M328" s="28">
        <v>2</v>
      </c>
      <c r="N328" s="29">
        <v>0</v>
      </c>
      <c r="O328" s="30">
        <v>0</v>
      </c>
      <c r="P328" s="30">
        <v>0</v>
      </c>
      <c r="Q328" s="30">
        <v>0</v>
      </c>
      <c r="R328" s="31">
        <v>451.21</v>
      </c>
      <c r="S328" s="31">
        <v>246.09</v>
      </c>
      <c r="T328" s="22">
        <v>0</v>
      </c>
      <c r="U328" s="22">
        <v>0</v>
      </c>
      <c r="V328" s="29">
        <v>0</v>
      </c>
      <c r="W328" s="31">
        <v>0</v>
      </c>
      <c r="X328" s="31">
        <v>0</v>
      </c>
      <c r="Y328" s="22">
        <v>0</v>
      </c>
      <c r="Z328" s="22">
        <v>0</v>
      </c>
      <c r="AA328" s="27">
        <v>66.16</v>
      </c>
      <c r="AB328" s="31">
        <v>-6637.51</v>
      </c>
      <c r="AC328" s="27">
        <v>-7.016</v>
      </c>
      <c r="AD328" s="27">
        <v>4.79</v>
      </c>
      <c r="AE328" s="22">
        <v>7974</v>
      </c>
    </row>
    <row r="329" spans="1:31" ht="15" x14ac:dyDescent="0.2">
      <c r="A329" s="22">
        <v>316</v>
      </c>
      <c r="B329" s="21" t="s">
        <v>394</v>
      </c>
      <c r="C329" s="27">
        <v>57.052</v>
      </c>
      <c r="D329" s="28">
        <v>0</v>
      </c>
      <c r="E329" s="28">
        <v>312</v>
      </c>
      <c r="F329" s="28">
        <v>491</v>
      </c>
      <c r="G329" s="28">
        <v>55</v>
      </c>
      <c r="H329" s="28">
        <v>0</v>
      </c>
      <c r="I329" s="27">
        <v>0</v>
      </c>
      <c r="J329" s="27">
        <v>0.27800000000000002</v>
      </c>
      <c r="K329" s="27">
        <v>0.95799999999999996</v>
      </c>
      <c r="L329" s="28">
        <v>293</v>
      </c>
      <c r="M329" s="28">
        <v>0</v>
      </c>
      <c r="N329" s="29">
        <v>8</v>
      </c>
      <c r="O329" s="30">
        <v>542</v>
      </c>
      <c r="P329" s="30">
        <v>2.4830000000000001E-2</v>
      </c>
      <c r="Q329" s="30">
        <v>-1.39E-6</v>
      </c>
      <c r="R329" s="31">
        <v>-4.0300000000000004E-9</v>
      </c>
      <c r="S329" s="31">
        <v>616.78</v>
      </c>
      <c r="T329" s="22">
        <v>-21.5</v>
      </c>
      <c r="U329" s="22">
        <v>0</v>
      </c>
      <c r="V329" s="29">
        <v>16.325800000000001</v>
      </c>
      <c r="W329" s="31">
        <v>2480.37</v>
      </c>
      <c r="X329" s="31">
        <v>-56.31</v>
      </c>
      <c r="Y329" s="22">
        <v>340</v>
      </c>
      <c r="Z329" s="22">
        <v>230</v>
      </c>
      <c r="AA329" s="27">
        <v>0</v>
      </c>
      <c r="AB329" s="31">
        <v>0</v>
      </c>
      <c r="AC329" s="27">
        <v>0</v>
      </c>
      <c r="AD329" s="27">
        <v>0</v>
      </c>
      <c r="AE329" s="22">
        <v>7070</v>
      </c>
    </row>
    <row r="330" spans="1:31" ht="15" x14ac:dyDescent="0.2">
      <c r="A330" s="22">
        <v>317</v>
      </c>
      <c r="B330" s="21" t="s">
        <v>395</v>
      </c>
      <c r="C330" s="27">
        <v>86.134</v>
      </c>
      <c r="D330" s="28">
        <v>181</v>
      </c>
      <c r="E330" s="28">
        <v>367.4</v>
      </c>
      <c r="F330" s="28">
        <v>553.4</v>
      </c>
      <c r="G330" s="28">
        <v>38</v>
      </c>
      <c r="H330" s="28">
        <v>310</v>
      </c>
      <c r="I330" s="27">
        <v>0.25900000000000001</v>
      </c>
      <c r="J330" s="27">
        <v>0.34899999999999998</v>
      </c>
      <c r="K330" s="27">
        <v>0.80300000000000005</v>
      </c>
      <c r="L330" s="28">
        <v>293</v>
      </c>
      <c r="M330" s="28">
        <v>2.8</v>
      </c>
      <c r="N330" s="29">
        <v>-0.69599999999999995</v>
      </c>
      <c r="O330" s="30">
        <v>0.1192</v>
      </c>
      <c r="P330" s="30">
        <v>-7.0090000000000001E-5</v>
      </c>
      <c r="Q330" s="30">
        <v>1.592E-8</v>
      </c>
      <c r="R330" s="31">
        <v>0</v>
      </c>
      <c r="S330" s="31">
        <v>0</v>
      </c>
      <c r="T330" s="22">
        <v>0</v>
      </c>
      <c r="U330" s="22">
        <v>0</v>
      </c>
      <c r="V330" s="29">
        <v>14.177899999999999</v>
      </c>
      <c r="W330" s="31">
        <v>1993.12</v>
      </c>
      <c r="X330" s="31">
        <v>-103.2</v>
      </c>
      <c r="Y330" s="22">
        <v>406</v>
      </c>
      <c r="Z330" s="22">
        <v>271</v>
      </c>
      <c r="AA330" s="27">
        <v>0</v>
      </c>
      <c r="AB330" s="31">
        <v>0</v>
      </c>
      <c r="AC330" s="27">
        <v>0</v>
      </c>
      <c r="AD330" s="27">
        <v>0</v>
      </c>
      <c r="AE330" s="22">
        <v>7320</v>
      </c>
    </row>
    <row r="331" spans="1:31" ht="15" x14ac:dyDescent="0.2">
      <c r="A331" s="22">
        <v>318</v>
      </c>
      <c r="B331" s="21" t="s">
        <v>396</v>
      </c>
      <c r="C331" s="27">
        <v>48.106999999999999</v>
      </c>
      <c r="D331" s="28">
        <v>150</v>
      </c>
      <c r="E331" s="28">
        <v>279.10000000000002</v>
      </c>
      <c r="F331" s="28">
        <v>470</v>
      </c>
      <c r="G331" s="28">
        <v>71.400000000000006</v>
      </c>
      <c r="H331" s="28">
        <v>145</v>
      </c>
      <c r="I331" s="27">
        <v>0.26800000000000002</v>
      </c>
      <c r="J331" s="27">
        <v>0.155</v>
      </c>
      <c r="K331" s="27">
        <v>0.86599999999999999</v>
      </c>
      <c r="L331" s="28">
        <v>293</v>
      </c>
      <c r="M331" s="28">
        <v>1.3</v>
      </c>
      <c r="N331" s="29">
        <v>3.169</v>
      </c>
      <c r="O331" s="30">
        <v>3.4790000000000001E-2</v>
      </c>
      <c r="P331" s="30">
        <v>-2.0409999999999999E-5</v>
      </c>
      <c r="Q331" s="30">
        <v>4.9559999999999998E-9</v>
      </c>
      <c r="R331" s="31">
        <v>0</v>
      </c>
      <c r="S331" s="31">
        <v>0</v>
      </c>
      <c r="T331" s="22">
        <v>-5.49</v>
      </c>
      <c r="U331" s="22">
        <v>-2.37</v>
      </c>
      <c r="V331" s="29">
        <v>16.190899999999999</v>
      </c>
      <c r="W331" s="31">
        <v>2338.38</v>
      </c>
      <c r="X331" s="31">
        <v>-34.44</v>
      </c>
      <c r="Y331" s="22">
        <v>300</v>
      </c>
      <c r="Z331" s="22">
        <v>200</v>
      </c>
      <c r="AA331" s="27">
        <v>46.61</v>
      </c>
      <c r="AB331" s="31">
        <v>-4233.88</v>
      </c>
      <c r="AC331" s="27">
        <v>-4.4080000000000004</v>
      </c>
      <c r="AD331" s="27">
        <v>1.71</v>
      </c>
      <c r="AE331" s="22">
        <v>5870</v>
      </c>
    </row>
    <row r="332" spans="1:31" ht="15" x14ac:dyDescent="0.2">
      <c r="A332" s="22">
        <v>319</v>
      </c>
      <c r="B332" s="21" t="s">
        <v>397</v>
      </c>
      <c r="C332" s="27">
        <v>86.134</v>
      </c>
      <c r="D332" s="28">
        <v>196</v>
      </c>
      <c r="E332" s="28">
        <v>375.5</v>
      </c>
      <c r="F332" s="28">
        <v>564</v>
      </c>
      <c r="G332" s="28">
        <v>38.4</v>
      </c>
      <c r="H332" s="28">
        <v>301</v>
      </c>
      <c r="I332" s="27">
        <v>0.25</v>
      </c>
      <c r="J332" s="27">
        <v>0.34799999999999998</v>
      </c>
      <c r="K332" s="27">
        <v>0.80600000000000005</v>
      </c>
      <c r="L332" s="28">
        <v>293</v>
      </c>
      <c r="M332" s="28">
        <v>2.5</v>
      </c>
      <c r="N332" s="29">
        <v>0.27400000000000002</v>
      </c>
      <c r="O332" s="30">
        <v>0.1147</v>
      </c>
      <c r="P332" s="30">
        <v>-6.7310000000000004E-5</v>
      </c>
      <c r="Q332" s="30">
        <v>1.5910000000000002E-8</v>
      </c>
      <c r="R332" s="31">
        <v>437.94</v>
      </c>
      <c r="S332" s="31">
        <v>243.03</v>
      </c>
      <c r="T332" s="22">
        <v>-61.82</v>
      </c>
      <c r="U332" s="22">
        <v>-32.76</v>
      </c>
      <c r="V332" s="29">
        <v>16.0031</v>
      </c>
      <c r="W332" s="31">
        <v>2934.87</v>
      </c>
      <c r="X332" s="31">
        <v>-62.25</v>
      </c>
      <c r="Y332" s="22">
        <v>410</v>
      </c>
      <c r="Z332" s="22">
        <v>275</v>
      </c>
      <c r="AA332" s="27">
        <v>0</v>
      </c>
      <c r="AB332" s="31">
        <v>0</v>
      </c>
      <c r="AC332" s="27">
        <v>0</v>
      </c>
      <c r="AD332" s="27">
        <v>0</v>
      </c>
      <c r="AE332" s="22">
        <v>8000</v>
      </c>
    </row>
    <row r="333" spans="1:31" ht="15" x14ac:dyDescent="0.2">
      <c r="A333" s="22">
        <v>320</v>
      </c>
      <c r="B333" s="21" t="s">
        <v>398</v>
      </c>
      <c r="C333" s="27">
        <v>108.14</v>
      </c>
      <c r="D333" s="28">
        <v>235.7</v>
      </c>
      <c r="E333" s="28">
        <v>426.8</v>
      </c>
      <c r="F333" s="28">
        <v>641</v>
      </c>
      <c r="G333" s="28">
        <v>41.2</v>
      </c>
      <c r="H333" s="28">
        <v>0</v>
      </c>
      <c r="I333" s="27">
        <v>0</v>
      </c>
      <c r="J333" s="27">
        <v>0</v>
      </c>
      <c r="K333" s="27">
        <v>0.996</v>
      </c>
      <c r="L333" s="28">
        <v>293</v>
      </c>
      <c r="M333" s="28">
        <v>1.2</v>
      </c>
      <c r="N333" s="29">
        <v>0</v>
      </c>
      <c r="O333" s="30">
        <v>0</v>
      </c>
      <c r="P333" s="30">
        <v>0</v>
      </c>
      <c r="Q333" s="30">
        <v>0</v>
      </c>
      <c r="R333" s="31">
        <v>388.84</v>
      </c>
      <c r="S333" s="31">
        <v>325.85000000000002</v>
      </c>
      <c r="T333" s="22">
        <v>0</v>
      </c>
      <c r="U333" s="22">
        <v>0</v>
      </c>
      <c r="V333" s="29">
        <v>16.2394</v>
      </c>
      <c r="W333" s="31">
        <v>3430.82</v>
      </c>
      <c r="X333" s="31">
        <v>-69.58</v>
      </c>
      <c r="Y333" s="22">
        <v>440</v>
      </c>
      <c r="Z333" s="22">
        <v>370</v>
      </c>
      <c r="AA333" s="27">
        <v>0</v>
      </c>
      <c r="AB333" s="31">
        <v>0</v>
      </c>
      <c r="AC333" s="27">
        <v>0</v>
      </c>
      <c r="AD333" s="27">
        <v>0</v>
      </c>
      <c r="AE333" s="22">
        <v>0</v>
      </c>
    </row>
    <row r="334" spans="1:31" ht="15" x14ac:dyDescent="0.2">
      <c r="A334" s="22">
        <v>321</v>
      </c>
      <c r="B334" s="21" t="s">
        <v>399</v>
      </c>
      <c r="C334" s="27">
        <v>120.151</v>
      </c>
      <c r="D334" s="28">
        <v>292.8</v>
      </c>
      <c r="E334" s="28">
        <v>474.9</v>
      </c>
      <c r="F334" s="28">
        <v>701</v>
      </c>
      <c r="G334" s="28">
        <v>38</v>
      </c>
      <c r="H334" s="28">
        <v>376</v>
      </c>
      <c r="I334" s="27">
        <v>0.25</v>
      </c>
      <c r="J334" s="27">
        <v>0.42</v>
      </c>
      <c r="K334" s="27">
        <v>1.032</v>
      </c>
      <c r="L334" s="28">
        <v>288</v>
      </c>
      <c r="M334" s="28">
        <v>3</v>
      </c>
      <c r="N334" s="29">
        <v>-7.0650000000000004</v>
      </c>
      <c r="O334" s="30">
        <v>0.15310000000000001</v>
      </c>
      <c r="P334" s="30">
        <v>-9.7239999999999997E-5</v>
      </c>
      <c r="Q334" s="30">
        <v>2.3219999999999999E-8</v>
      </c>
      <c r="R334" s="31">
        <v>1316.4</v>
      </c>
      <c r="S334" s="31">
        <v>310.82</v>
      </c>
      <c r="T334" s="22">
        <v>-20.76</v>
      </c>
      <c r="U334" s="22">
        <v>0.44</v>
      </c>
      <c r="V334" s="29">
        <v>16.238399999999999</v>
      </c>
      <c r="W334" s="31">
        <v>3781.07</v>
      </c>
      <c r="X334" s="31">
        <v>-81.150000000000006</v>
      </c>
      <c r="Y334" s="22">
        <v>520</v>
      </c>
      <c r="Z334" s="22">
        <v>350</v>
      </c>
      <c r="AA334" s="27">
        <v>0</v>
      </c>
      <c r="AB334" s="31">
        <v>0</v>
      </c>
      <c r="AC334" s="27">
        <v>0</v>
      </c>
      <c r="AD334" s="27">
        <v>0</v>
      </c>
      <c r="AE334" s="22">
        <v>0</v>
      </c>
    </row>
    <row r="335" spans="1:31" ht="15" x14ac:dyDescent="0.2">
      <c r="A335" s="22">
        <v>322</v>
      </c>
      <c r="B335" s="21" t="s">
        <v>400</v>
      </c>
      <c r="C335" s="27">
        <v>88.106999999999999</v>
      </c>
      <c r="D335" s="28">
        <v>185.7</v>
      </c>
      <c r="E335" s="28">
        <v>353</v>
      </c>
      <c r="F335" s="28">
        <v>530.6</v>
      </c>
      <c r="G335" s="28">
        <v>39.5</v>
      </c>
      <c r="H335" s="28">
        <v>282</v>
      </c>
      <c r="I335" s="27">
        <v>0.25600000000000001</v>
      </c>
      <c r="J335" s="27">
        <v>0.35199999999999998</v>
      </c>
      <c r="K335" s="27">
        <v>0.91500000000000004</v>
      </c>
      <c r="L335" s="28">
        <v>293</v>
      </c>
      <c r="M335" s="28">
        <v>1.7</v>
      </c>
      <c r="N335" s="29">
        <v>4.3479999999999999</v>
      </c>
      <c r="O335" s="30">
        <v>7.4990000000000001E-2</v>
      </c>
      <c r="P335" s="30">
        <v>-2.234E-5</v>
      </c>
      <c r="Q335" s="30">
        <v>-4.3649999999999997E-9</v>
      </c>
      <c r="R335" s="31">
        <v>442.88</v>
      </c>
      <c r="S335" s="31">
        <v>238.39</v>
      </c>
      <c r="T335" s="22">
        <v>0</v>
      </c>
      <c r="U335" s="22">
        <v>0</v>
      </c>
      <c r="V335" s="29">
        <v>16.1693</v>
      </c>
      <c r="W335" s="31">
        <v>2804.06</v>
      </c>
      <c r="X335" s="31">
        <v>-58.92</v>
      </c>
      <c r="Y335" s="22">
        <v>385</v>
      </c>
      <c r="Z335" s="22">
        <v>260</v>
      </c>
      <c r="AA335" s="27">
        <v>65.367000000000004</v>
      </c>
      <c r="AB335" s="31">
        <v>-6419.79</v>
      </c>
      <c r="AC335" s="27">
        <v>-6.915</v>
      </c>
      <c r="AD335" s="27">
        <v>3.98</v>
      </c>
      <c r="AE335" s="22">
        <v>7780</v>
      </c>
    </row>
    <row r="336" spans="1:31" ht="15" x14ac:dyDescent="0.2">
      <c r="A336" s="22">
        <v>323</v>
      </c>
      <c r="B336" s="21" t="s">
        <v>401</v>
      </c>
      <c r="C336" s="27">
        <v>76.096000000000004</v>
      </c>
      <c r="D336" s="28">
        <v>168</v>
      </c>
      <c r="E336" s="28">
        <v>315</v>
      </c>
      <c r="F336" s="28">
        <v>497</v>
      </c>
      <c r="G336" s="28">
        <v>0</v>
      </c>
      <c r="H336" s="28">
        <v>0</v>
      </c>
      <c r="I336" s="27">
        <v>0</v>
      </c>
      <c r="J336" s="27">
        <v>0</v>
      </c>
      <c r="K336" s="27">
        <v>0.88800000000000001</v>
      </c>
      <c r="L336" s="28">
        <v>291</v>
      </c>
      <c r="M336" s="28">
        <v>1</v>
      </c>
      <c r="N336" s="29">
        <v>0</v>
      </c>
      <c r="O336" s="30">
        <v>0</v>
      </c>
      <c r="P336" s="30">
        <v>0</v>
      </c>
      <c r="Q336" s="30">
        <v>0</v>
      </c>
      <c r="R336" s="31">
        <v>0</v>
      </c>
      <c r="S336" s="31">
        <v>0</v>
      </c>
      <c r="T336" s="22">
        <v>0</v>
      </c>
      <c r="U336" s="22">
        <v>0</v>
      </c>
      <c r="V336" s="29">
        <v>15.823700000000001</v>
      </c>
      <c r="W336" s="31">
        <v>2415.92</v>
      </c>
      <c r="X336" s="31">
        <v>-52.58</v>
      </c>
      <c r="Y336" s="22">
        <v>315</v>
      </c>
      <c r="Z336" s="22">
        <v>270</v>
      </c>
      <c r="AA336" s="27">
        <v>0</v>
      </c>
      <c r="AB336" s="31">
        <v>0</v>
      </c>
      <c r="AC336" s="27">
        <v>0</v>
      </c>
      <c r="AD336" s="27">
        <v>0</v>
      </c>
      <c r="AE336" s="22">
        <v>0</v>
      </c>
    </row>
    <row r="337" spans="1:32" ht="15" x14ac:dyDescent="0.2">
      <c r="A337" s="22">
        <v>324</v>
      </c>
      <c r="B337" s="21" t="s">
        <v>402</v>
      </c>
      <c r="C337" s="27">
        <v>98.188999999999993</v>
      </c>
      <c r="D337" s="28">
        <v>146.6</v>
      </c>
      <c r="E337" s="28">
        <v>374.1</v>
      </c>
      <c r="F337" s="28">
        <v>572.1</v>
      </c>
      <c r="G337" s="28">
        <v>34.299999999999997</v>
      </c>
      <c r="H337" s="28">
        <v>368</v>
      </c>
      <c r="I337" s="27">
        <v>0.26900000000000002</v>
      </c>
      <c r="J337" s="27">
        <v>0.23300000000000001</v>
      </c>
      <c r="K337" s="27">
        <v>0.77400000000000002</v>
      </c>
      <c r="L337" s="28">
        <v>289</v>
      </c>
      <c r="M337" s="28">
        <v>0</v>
      </c>
      <c r="N337" s="29">
        <v>-14.789</v>
      </c>
      <c r="O337" s="30">
        <v>0.18729999999999999</v>
      </c>
      <c r="P337" s="30">
        <v>-1.06E-4</v>
      </c>
      <c r="Q337" s="30">
        <v>2.2370000000000001E-8</v>
      </c>
      <c r="R337" s="31">
        <v>528.41</v>
      </c>
      <c r="S337" s="31">
        <v>271.58</v>
      </c>
      <c r="T337" s="22">
        <v>-36.99</v>
      </c>
      <c r="U337" s="22">
        <v>6.52</v>
      </c>
      <c r="V337" s="29">
        <v>15.7105</v>
      </c>
      <c r="W337" s="31">
        <v>2926.04</v>
      </c>
      <c r="X337" s="31">
        <v>-51.75</v>
      </c>
      <c r="Y337" s="22">
        <v>400</v>
      </c>
      <c r="Z337" s="22">
        <v>270</v>
      </c>
      <c r="AA337" s="27">
        <v>52.902000000000001</v>
      </c>
      <c r="AB337" s="31">
        <v>-5797.19</v>
      </c>
      <c r="AC337" s="27">
        <v>-5.1989999999999998</v>
      </c>
      <c r="AD337" s="27">
        <v>5.23</v>
      </c>
      <c r="AE337" s="22">
        <v>7440</v>
      </c>
    </row>
    <row r="338" spans="1:32" ht="15" x14ac:dyDescent="0.2">
      <c r="A338" s="22">
        <v>325</v>
      </c>
      <c r="B338" s="21" t="s">
        <v>403</v>
      </c>
      <c r="C338" s="27">
        <v>122.167</v>
      </c>
      <c r="D338" s="28">
        <v>269</v>
      </c>
      <c r="E338" s="28">
        <v>491.6</v>
      </c>
      <c r="F338" s="28">
        <v>716.4</v>
      </c>
      <c r="G338" s="28">
        <v>0</v>
      </c>
      <c r="H338" s="28">
        <v>0</v>
      </c>
      <c r="I338" s="27">
        <v>0</v>
      </c>
      <c r="J338" s="27">
        <v>0</v>
      </c>
      <c r="K338" s="27">
        <v>1.0249999999999999</v>
      </c>
      <c r="L338" s="28">
        <v>273</v>
      </c>
      <c r="M338" s="28">
        <v>0</v>
      </c>
      <c r="N338" s="29">
        <v>0</v>
      </c>
      <c r="O338" s="30">
        <v>0</v>
      </c>
      <c r="P338" s="30">
        <v>0</v>
      </c>
      <c r="Q338" s="30">
        <v>0</v>
      </c>
      <c r="R338" s="31">
        <v>0</v>
      </c>
      <c r="S338" s="31">
        <v>0</v>
      </c>
      <c r="T338" s="22">
        <v>-35.01</v>
      </c>
      <c r="U338" s="22">
        <v>0</v>
      </c>
      <c r="V338" s="29">
        <v>17.195499999999999</v>
      </c>
      <c r="W338" s="31">
        <v>4272.7700000000004</v>
      </c>
      <c r="X338" s="31">
        <v>-86.08</v>
      </c>
      <c r="Y338" s="22">
        <v>500</v>
      </c>
      <c r="Z338" s="22">
        <v>370</v>
      </c>
      <c r="AA338" s="27">
        <v>0</v>
      </c>
      <c r="AB338" s="31">
        <v>0</v>
      </c>
      <c r="AC338" s="27">
        <v>0</v>
      </c>
      <c r="AD338" s="27">
        <v>0</v>
      </c>
      <c r="AE338" s="22">
        <v>12140</v>
      </c>
    </row>
    <row r="339" spans="1:32" ht="15" x14ac:dyDescent="0.2">
      <c r="A339" s="22">
        <v>326</v>
      </c>
      <c r="B339" s="21" t="s">
        <v>404</v>
      </c>
      <c r="C339" s="27">
        <v>107.15600000000001</v>
      </c>
      <c r="D339" s="28">
        <v>216</v>
      </c>
      <c r="E339" s="28">
        <v>469.1</v>
      </c>
      <c r="F339" s="28">
        <v>701</v>
      </c>
      <c r="G339" s="28">
        <v>51.3</v>
      </c>
      <c r="H339" s="28">
        <v>0</v>
      </c>
      <c r="I339" s="27">
        <v>0</v>
      </c>
      <c r="J339" s="27">
        <v>0</v>
      </c>
      <c r="K339" s="27">
        <v>0.98899999999999999</v>
      </c>
      <c r="L339" s="28">
        <v>293</v>
      </c>
      <c r="M339" s="28">
        <v>1.7</v>
      </c>
      <c r="N339" s="29">
        <v>0</v>
      </c>
      <c r="O339" s="30">
        <v>0</v>
      </c>
      <c r="P339" s="30">
        <v>0</v>
      </c>
      <c r="Q339" s="30">
        <v>0</v>
      </c>
      <c r="R339" s="31">
        <v>915.12</v>
      </c>
      <c r="S339" s="31">
        <v>332.74</v>
      </c>
      <c r="T339" s="22">
        <v>20.399999999999999</v>
      </c>
      <c r="U339" s="22">
        <v>47.61</v>
      </c>
      <c r="V339" s="29">
        <v>16.3066</v>
      </c>
      <c r="W339" s="31">
        <v>3756.28</v>
      </c>
      <c r="X339" s="31">
        <v>-80.709999999999994</v>
      </c>
      <c r="Y339" s="22">
        <v>480</v>
      </c>
      <c r="Z339" s="22">
        <v>320</v>
      </c>
      <c r="AA339" s="27">
        <v>0</v>
      </c>
      <c r="AB339" s="31">
        <v>0</v>
      </c>
      <c r="AC339" s="27">
        <v>0</v>
      </c>
      <c r="AD339" s="27">
        <v>0</v>
      </c>
      <c r="AE339" s="22">
        <v>0</v>
      </c>
    </row>
    <row r="340" spans="1:32" ht="15" x14ac:dyDescent="0.2">
      <c r="A340" s="22">
        <v>327</v>
      </c>
      <c r="B340" s="21" t="s">
        <v>405</v>
      </c>
      <c r="C340" s="27">
        <v>61.084000000000003</v>
      </c>
      <c r="D340" s="28">
        <v>283.5</v>
      </c>
      <c r="E340" s="28">
        <v>443.5</v>
      </c>
      <c r="F340" s="28">
        <v>614</v>
      </c>
      <c r="G340" s="28">
        <v>44</v>
      </c>
      <c r="H340" s="28">
        <v>196</v>
      </c>
      <c r="I340" s="27">
        <v>0.17</v>
      </c>
      <c r="J340" s="27">
        <v>0</v>
      </c>
      <c r="K340" s="27">
        <v>1.016</v>
      </c>
      <c r="L340" s="28">
        <v>293</v>
      </c>
      <c r="M340" s="28">
        <v>2.6</v>
      </c>
      <c r="N340" s="29">
        <v>2.2240000000000002</v>
      </c>
      <c r="O340" s="30">
        <v>7.1879999999999999E-2</v>
      </c>
      <c r="P340" s="30">
        <v>-4.3420000000000001E-5</v>
      </c>
      <c r="Q340" s="30">
        <v>1.112E-8</v>
      </c>
      <c r="R340" s="31">
        <v>1984.1</v>
      </c>
      <c r="S340" s="31">
        <v>367.03</v>
      </c>
      <c r="T340" s="22">
        <v>-48.18</v>
      </c>
      <c r="U340" s="22">
        <v>0</v>
      </c>
      <c r="V340" s="29">
        <v>17.817399999999999</v>
      </c>
      <c r="W340" s="31">
        <v>3988.33</v>
      </c>
      <c r="X340" s="31">
        <v>-86.93</v>
      </c>
      <c r="Y340" s="22">
        <v>477</v>
      </c>
      <c r="Z340" s="22">
        <v>344</v>
      </c>
      <c r="AA340" s="27">
        <v>0</v>
      </c>
      <c r="AB340" s="31">
        <v>0</v>
      </c>
      <c r="AC340" s="27">
        <v>0</v>
      </c>
      <c r="AD340" s="27">
        <v>0</v>
      </c>
      <c r="AE340" s="22">
        <v>12000</v>
      </c>
    </row>
    <row r="341" spans="1:32" ht="15" x14ac:dyDescent="0.2">
      <c r="A341" s="22">
        <v>328</v>
      </c>
      <c r="B341" s="21" t="s">
        <v>406</v>
      </c>
      <c r="C341" s="27">
        <v>87.122</v>
      </c>
      <c r="D341" s="28">
        <v>268.39999999999998</v>
      </c>
      <c r="E341" s="28">
        <v>401.4</v>
      </c>
      <c r="F341" s="28">
        <v>618</v>
      </c>
      <c r="G341" s="28">
        <v>54</v>
      </c>
      <c r="H341" s="28">
        <v>253</v>
      </c>
      <c r="I341" s="27">
        <v>0.27</v>
      </c>
      <c r="J341" s="27">
        <v>0.37</v>
      </c>
      <c r="K341" s="27">
        <v>1</v>
      </c>
      <c r="L341" s="28">
        <v>293</v>
      </c>
      <c r="M341" s="28">
        <v>1.5</v>
      </c>
      <c r="N341" s="29">
        <v>-10.223000000000001</v>
      </c>
      <c r="O341" s="30">
        <v>0.12870000000000001</v>
      </c>
      <c r="P341" s="30">
        <v>-6.368E-5</v>
      </c>
      <c r="Q341" s="30">
        <v>1.0029999999999999E-8</v>
      </c>
      <c r="R341" s="31">
        <v>914.14</v>
      </c>
      <c r="S341" s="31">
        <v>332.75</v>
      </c>
      <c r="T341" s="22">
        <v>0</v>
      </c>
      <c r="U341" s="22">
        <v>0</v>
      </c>
      <c r="V341" s="29">
        <v>16.2364</v>
      </c>
      <c r="W341" s="31">
        <v>3171.35</v>
      </c>
      <c r="X341" s="31">
        <v>-71.150000000000006</v>
      </c>
      <c r="Y341" s="22">
        <v>440</v>
      </c>
      <c r="Z341" s="22">
        <v>300</v>
      </c>
      <c r="AA341" s="27">
        <v>0</v>
      </c>
      <c r="AB341" s="31">
        <v>0</v>
      </c>
      <c r="AC341" s="27">
        <v>0</v>
      </c>
      <c r="AD341" s="27">
        <v>0</v>
      </c>
      <c r="AE341" s="22">
        <v>9000</v>
      </c>
    </row>
    <row r="342" spans="1:32" ht="15" x14ac:dyDescent="0.2">
      <c r="A342" s="22">
        <v>329</v>
      </c>
      <c r="B342" s="21" t="s">
        <v>407</v>
      </c>
      <c r="C342" s="27">
        <v>230.31</v>
      </c>
      <c r="D342" s="28">
        <v>360</v>
      </c>
      <c r="E342" s="28">
        <v>638</v>
      </c>
      <c r="F342" s="28">
        <v>924.8</v>
      </c>
      <c r="G342" s="28">
        <v>34.6</v>
      </c>
      <c r="H342" s="28">
        <v>784</v>
      </c>
      <c r="I342" s="27">
        <v>0.35799999999999998</v>
      </c>
      <c r="J342" s="27">
        <v>0</v>
      </c>
      <c r="K342" s="27">
        <v>0</v>
      </c>
      <c r="L342" s="28">
        <v>0</v>
      </c>
      <c r="M342" s="28">
        <v>0</v>
      </c>
      <c r="N342" s="29">
        <v>0</v>
      </c>
      <c r="O342" s="30">
        <v>0</v>
      </c>
      <c r="P342" s="30">
        <v>0</v>
      </c>
      <c r="Q342" s="30">
        <v>0</v>
      </c>
      <c r="R342" s="31">
        <v>940.58</v>
      </c>
      <c r="S342" s="31">
        <v>460.94</v>
      </c>
      <c r="T342" s="22">
        <v>0</v>
      </c>
      <c r="U342" s="22">
        <v>0</v>
      </c>
      <c r="V342" s="29">
        <v>0</v>
      </c>
      <c r="W342" s="31">
        <v>0</v>
      </c>
      <c r="X342" s="31">
        <v>0</v>
      </c>
      <c r="Y342" s="22">
        <v>0</v>
      </c>
      <c r="Z342" s="22">
        <v>0</v>
      </c>
      <c r="AA342" s="27">
        <v>0</v>
      </c>
      <c r="AB342" s="31">
        <v>0</v>
      </c>
      <c r="AC342" s="27">
        <v>0</v>
      </c>
      <c r="AD342" s="27">
        <v>0</v>
      </c>
      <c r="AE342" s="22">
        <v>0</v>
      </c>
    </row>
    <row r="343" spans="1:32" ht="15" x14ac:dyDescent="0.2">
      <c r="A343" s="22">
        <v>330</v>
      </c>
      <c r="B343" s="21" t="s">
        <v>408</v>
      </c>
      <c r="C343" s="27">
        <v>107.15600000000001</v>
      </c>
      <c r="D343" s="28">
        <v>242.8</v>
      </c>
      <c r="E343" s="28">
        <v>476.5</v>
      </c>
      <c r="F343" s="28">
        <v>709</v>
      </c>
      <c r="G343" s="28">
        <v>41</v>
      </c>
      <c r="H343" s="28">
        <v>343</v>
      </c>
      <c r="I343" s="27">
        <v>0.24</v>
      </c>
      <c r="J343" s="27">
        <v>0.40600000000000003</v>
      </c>
      <c r="K343" s="27">
        <v>0.98899999999999999</v>
      </c>
      <c r="L343" s="28">
        <v>293</v>
      </c>
      <c r="M343" s="28">
        <v>1.5</v>
      </c>
      <c r="N343" s="29">
        <v>-3.819</v>
      </c>
      <c r="O343" s="30">
        <v>0.13569999999999999</v>
      </c>
      <c r="P343" s="30">
        <v>-7.2440000000000004E-5</v>
      </c>
      <c r="Q343" s="30">
        <v>1.109E-8</v>
      </c>
      <c r="R343" s="31">
        <v>928.12</v>
      </c>
      <c r="S343" s="31">
        <v>354.07</v>
      </c>
      <c r="T343" s="22">
        <v>0</v>
      </c>
      <c r="U343" s="22">
        <v>0</v>
      </c>
      <c r="V343" s="29">
        <v>16.7498</v>
      </c>
      <c r="W343" s="31">
        <v>4080.32</v>
      </c>
      <c r="X343" s="31">
        <v>-73.150000000000006</v>
      </c>
      <c r="Y343" s="22">
        <v>500</v>
      </c>
      <c r="Z343" s="22">
        <v>355</v>
      </c>
      <c r="AA343" s="27">
        <v>0</v>
      </c>
      <c r="AB343" s="31">
        <v>0</v>
      </c>
      <c r="AC343" s="27">
        <v>0</v>
      </c>
      <c r="AD343" s="27">
        <v>0</v>
      </c>
      <c r="AE343" s="22">
        <v>10900</v>
      </c>
    </row>
    <row r="344" spans="1:32" ht="15" x14ac:dyDescent="0.2">
      <c r="A344" s="22">
        <v>331</v>
      </c>
      <c r="B344" s="21" t="s">
        <v>409</v>
      </c>
      <c r="C344" s="27">
        <v>106.16800000000001</v>
      </c>
      <c r="D344" s="28">
        <v>225.3</v>
      </c>
      <c r="E344" s="28">
        <v>412.3</v>
      </c>
      <c r="F344" s="28">
        <v>617</v>
      </c>
      <c r="G344" s="28">
        <v>35</v>
      </c>
      <c r="H344" s="28">
        <v>376</v>
      </c>
      <c r="I344" s="27">
        <v>0.26</v>
      </c>
      <c r="J344" s="27">
        <v>0.33100000000000002</v>
      </c>
      <c r="K344" s="27">
        <v>0.86399999999999999</v>
      </c>
      <c r="L344" s="28">
        <v>293</v>
      </c>
      <c r="M344" s="28">
        <v>0.3</v>
      </c>
      <c r="N344" s="29">
        <v>-6.9660000000000002</v>
      </c>
      <c r="O344" s="30">
        <v>0.15040000000000001</v>
      </c>
      <c r="P344" s="30">
        <v>-8.9499999999999994E-5</v>
      </c>
      <c r="Q344" s="30">
        <v>2.0249999999999999E-8</v>
      </c>
      <c r="R344" s="31">
        <v>453.42</v>
      </c>
      <c r="S344" s="31">
        <v>257.18</v>
      </c>
      <c r="T344" s="22">
        <v>4.12</v>
      </c>
      <c r="U344" s="22">
        <v>28.41</v>
      </c>
      <c r="V344" s="29">
        <v>16.138999999999999</v>
      </c>
      <c r="W344" s="31">
        <v>3366.99</v>
      </c>
      <c r="X344" s="31">
        <v>-58.04</v>
      </c>
      <c r="Y344" s="22">
        <v>440</v>
      </c>
      <c r="Z344" s="22">
        <v>300</v>
      </c>
      <c r="AA344" s="27">
        <v>55.493000000000002</v>
      </c>
      <c r="AB344" s="31">
        <v>-6666.23</v>
      </c>
      <c r="AC344" s="27">
        <v>-5.4359999999999999</v>
      </c>
      <c r="AD344" s="27">
        <v>6.08</v>
      </c>
      <c r="AE344" s="22">
        <v>8690</v>
      </c>
    </row>
    <row r="345" spans="1:32" ht="15" x14ac:dyDescent="0.2">
      <c r="A345" s="22">
        <v>332</v>
      </c>
      <c r="B345" s="21" t="s">
        <v>410</v>
      </c>
      <c r="C345" s="27">
        <v>121.18300000000001</v>
      </c>
      <c r="D345" s="28">
        <v>275.60000000000002</v>
      </c>
      <c r="E345" s="28">
        <v>466.7</v>
      </c>
      <c r="F345" s="28">
        <v>687</v>
      </c>
      <c r="G345" s="28">
        <v>35.799999999999997</v>
      </c>
      <c r="H345" s="28">
        <v>0</v>
      </c>
      <c r="I345" s="27">
        <v>0</v>
      </c>
      <c r="J345" s="27">
        <v>0</v>
      </c>
      <c r="K345" s="27">
        <v>0.95599999999999996</v>
      </c>
      <c r="L345" s="28">
        <v>293</v>
      </c>
      <c r="M345" s="28">
        <v>1.6</v>
      </c>
      <c r="N345" s="29">
        <v>0</v>
      </c>
      <c r="O345" s="30">
        <v>0</v>
      </c>
      <c r="P345" s="30">
        <v>0</v>
      </c>
      <c r="Q345" s="30">
        <v>0</v>
      </c>
      <c r="R345" s="31">
        <v>553.02</v>
      </c>
      <c r="S345" s="31">
        <v>320.02999999999997</v>
      </c>
      <c r="T345" s="22">
        <v>20.100000000000001</v>
      </c>
      <c r="U345" s="22">
        <v>55.26</v>
      </c>
      <c r="V345" s="29">
        <v>16.964700000000001</v>
      </c>
      <c r="W345" s="31">
        <v>4276.08</v>
      </c>
      <c r="X345" s="31">
        <v>-52.8</v>
      </c>
      <c r="Y345" s="22">
        <v>480</v>
      </c>
      <c r="Z345" s="22">
        <v>345</v>
      </c>
      <c r="AA345" s="27">
        <v>0</v>
      </c>
      <c r="AB345" s="31">
        <v>0</v>
      </c>
      <c r="AC345" s="27">
        <v>0</v>
      </c>
      <c r="AD345" s="27">
        <v>0</v>
      </c>
      <c r="AE345" s="22">
        <v>0</v>
      </c>
    </row>
    <row r="346" spans="1:32" ht="15" x14ac:dyDescent="0.2">
      <c r="A346" s="22">
        <v>333</v>
      </c>
      <c r="B346" s="21" t="s">
        <v>411</v>
      </c>
      <c r="C346" s="27">
        <v>128.17400000000001</v>
      </c>
      <c r="D346" s="28">
        <v>353.5</v>
      </c>
      <c r="E346" s="28">
        <v>491.1</v>
      </c>
      <c r="F346" s="28">
        <v>748.4</v>
      </c>
      <c r="G346" s="28">
        <v>40</v>
      </c>
      <c r="H346" s="28">
        <v>410</v>
      </c>
      <c r="I346" s="27">
        <v>0.26700000000000002</v>
      </c>
      <c r="J346" s="27">
        <v>0.30199999999999999</v>
      </c>
      <c r="K346" s="27">
        <v>0.97099999999999997</v>
      </c>
      <c r="L346" s="28">
        <v>363</v>
      </c>
      <c r="M346" s="28">
        <v>0</v>
      </c>
      <c r="N346" s="29">
        <v>-16.433</v>
      </c>
      <c r="O346" s="30">
        <v>0.20300000000000001</v>
      </c>
      <c r="P346" s="30">
        <v>-1.5540000000000001E-4</v>
      </c>
      <c r="Q346" s="30">
        <v>4.7309999999999998E-8</v>
      </c>
      <c r="R346" s="31">
        <v>873.32</v>
      </c>
      <c r="S346" s="31">
        <v>352.57</v>
      </c>
      <c r="T346" s="22">
        <v>36.08</v>
      </c>
      <c r="U346" s="22">
        <v>53.44</v>
      </c>
      <c r="V346" s="29">
        <v>16.142600000000002</v>
      </c>
      <c r="W346" s="31">
        <v>3992.01</v>
      </c>
      <c r="X346" s="31">
        <v>-71.290000000000006</v>
      </c>
      <c r="Y346" s="22">
        <v>525</v>
      </c>
      <c r="Z346" s="22">
        <v>360</v>
      </c>
      <c r="AA346" s="27">
        <v>0</v>
      </c>
      <c r="AB346" s="31">
        <v>0</v>
      </c>
      <c r="AC346" s="27">
        <v>0</v>
      </c>
      <c r="AD346" s="27">
        <v>0</v>
      </c>
      <c r="AE346" s="22">
        <v>10340</v>
      </c>
    </row>
    <row r="347" spans="1:32" ht="15" x14ac:dyDescent="0.2">
      <c r="A347" s="22">
        <v>334</v>
      </c>
      <c r="B347" s="21" t="s">
        <v>412</v>
      </c>
      <c r="C347" s="27">
        <v>58.124000000000002</v>
      </c>
      <c r="D347" s="28">
        <v>134.80000000000001</v>
      </c>
      <c r="E347" s="28">
        <v>272.7</v>
      </c>
      <c r="F347" s="28">
        <v>425.2</v>
      </c>
      <c r="G347" s="28">
        <v>37.5</v>
      </c>
      <c r="H347" s="28">
        <v>255</v>
      </c>
      <c r="I347" s="27">
        <v>0.27400000000000002</v>
      </c>
      <c r="J347" s="27">
        <v>0.193</v>
      </c>
      <c r="K347" s="27">
        <v>0.57899999999999996</v>
      </c>
      <c r="L347" s="28">
        <v>293</v>
      </c>
      <c r="M347" s="28">
        <v>0</v>
      </c>
      <c r="N347" s="29">
        <v>2.266</v>
      </c>
      <c r="O347" s="30">
        <v>7.9130000000000006E-2</v>
      </c>
      <c r="P347" s="30">
        <v>-2.6469999999999999E-5</v>
      </c>
      <c r="Q347" s="30">
        <v>-6.7400000000000005E-10</v>
      </c>
      <c r="R347" s="31">
        <v>265.83999999999997</v>
      </c>
      <c r="S347" s="31">
        <v>160.19999999999999</v>
      </c>
      <c r="T347" s="22">
        <v>-30.15</v>
      </c>
      <c r="U347" s="22">
        <v>-4.0999999999999996</v>
      </c>
      <c r="V347" s="29">
        <v>15.6782</v>
      </c>
      <c r="W347" s="31">
        <v>2154.9</v>
      </c>
      <c r="X347" s="31">
        <v>-34.42</v>
      </c>
      <c r="Y347" s="22">
        <v>290</v>
      </c>
      <c r="Z347" s="22">
        <v>195</v>
      </c>
      <c r="AA347" s="27">
        <v>48.334000000000003</v>
      </c>
      <c r="AB347" s="31">
        <v>-4065.57</v>
      </c>
      <c r="AC347" s="27">
        <v>-4.7809999999999997</v>
      </c>
      <c r="AD347" s="27">
        <v>2.68</v>
      </c>
      <c r="AE347" s="22">
        <v>5352</v>
      </c>
      <c r="AF347" s="32"/>
    </row>
    <row r="348" spans="1:32" ht="15" x14ac:dyDescent="0.2">
      <c r="A348" s="22">
        <v>335</v>
      </c>
      <c r="B348" s="21" t="s">
        <v>413</v>
      </c>
      <c r="C348" s="27">
        <v>74.123000000000005</v>
      </c>
      <c r="D348" s="28">
        <v>183.9</v>
      </c>
      <c r="E348" s="28">
        <v>390.9</v>
      </c>
      <c r="F348" s="28">
        <v>562.9</v>
      </c>
      <c r="G348" s="28">
        <v>43.6</v>
      </c>
      <c r="H348" s="28">
        <v>274</v>
      </c>
      <c r="I348" s="27">
        <v>0.25900000000000001</v>
      </c>
      <c r="J348" s="27">
        <v>0.59</v>
      </c>
      <c r="K348" s="27">
        <v>0.81</v>
      </c>
      <c r="L348" s="28">
        <v>293</v>
      </c>
      <c r="M348" s="28">
        <v>1.8</v>
      </c>
      <c r="N348" s="29">
        <v>0.78</v>
      </c>
      <c r="O348" s="30">
        <v>9.9839999999999998E-2</v>
      </c>
      <c r="P348" s="30">
        <v>-5.3539999999999999E-5</v>
      </c>
      <c r="Q348" s="30">
        <v>1.119E-8</v>
      </c>
      <c r="R348" s="31">
        <v>984.54</v>
      </c>
      <c r="S348" s="31">
        <v>341.12</v>
      </c>
      <c r="T348" s="22">
        <v>-65.650000000000006</v>
      </c>
      <c r="U348" s="22">
        <v>-36.04</v>
      </c>
      <c r="V348" s="29">
        <v>17.216000000000001</v>
      </c>
      <c r="W348" s="31">
        <v>3137.02</v>
      </c>
      <c r="X348" s="31">
        <v>-94.43</v>
      </c>
      <c r="Y348" s="22">
        <v>404</v>
      </c>
      <c r="Z348" s="22">
        <v>288</v>
      </c>
      <c r="AA348" s="27">
        <v>0</v>
      </c>
      <c r="AB348" s="31">
        <v>0</v>
      </c>
      <c r="AC348" s="27">
        <v>0</v>
      </c>
      <c r="AD348" s="27">
        <v>0</v>
      </c>
      <c r="AE348" s="22">
        <v>10300</v>
      </c>
    </row>
    <row r="349" spans="1:32" ht="15" x14ac:dyDescent="0.2">
      <c r="A349" s="22">
        <v>336</v>
      </c>
      <c r="B349" s="21" t="s">
        <v>414</v>
      </c>
      <c r="C349" s="27">
        <v>73.138999999999996</v>
      </c>
      <c r="D349" s="28">
        <v>224.1</v>
      </c>
      <c r="E349" s="28">
        <v>350.6</v>
      </c>
      <c r="F349" s="28">
        <v>524</v>
      </c>
      <c r="G349" s="28">
        <v>41</v>
      </c>
      <c r="H349" s="28">
        <v>288</v>
      </c>
      <c r="I349" s="27">
        <v>0.27</v>
      </c>
      <c r="J349" s="27">
        <v>0.39600000000000002</v>
      </c>
      <c r="K349" s="27">
        <v>0.73899999999999999</v>
      </c>
      <c r="L349" s="28">
        <v>293</v>
      </c>
      <c r="M349" s="28">
        <v>1.3</v>
      </c>
      <c r="N349" s="29">
        <v>1.2130000000000001</v>
      </c>
      <c r="O349" s="30">
        <v>0.1069</v>
      </c>
      <c r="P349" s="30">
        <v>-5.749E-5</v>
      </c>
      <c r="Q349" s="30">
        <v>1.815E-8</v>
      </c>
      <c r="R349" s="31">
        <v>472.06</v>
      </c>
      <c r="S349" s="31">
        <v>246.98</v>
      </c>
      <c r="T349" s="22">
        <v>-22</v>
      </c>
      <c r="U349" s="22">
        <v>11.76</v>
      </c>
      <c r="V349" s="29">
        <v>16.608499999999999</v>
      </c>
      <c r="W349" s="31">
        <v>3012.7</v>
      </c>
      <c r="X349" s="31">
        <v>-48.96</v>
      </c>
      <c r="Y349" s="22">
        <v>373</v>
      </c>
      <c r="Z349" s="22">
        <v>259</v>
      </c>
      <c r="AA349" s="27">
        <v>0</v>
      </c>
      <c r="AB349" s="31">
        <v>0</v>
      </c>
      <c r="AC349" s="27">
        <v>0</v>
      </c>
      <c r="AD349" s="27">
        <v>0</v>
      </c>
      <c r="AE349" s="22">
        <v>7670</v>
      </c>
    </row>
    <row r="350" spans="1:32" ht="15" x14ac:dyDescent="0.2">
      <c r="A350" s="22">
        <v>337</v>
      </c>
      <c r="B350" s="21" t="s">
        <v>415</v>
      </c>
      <c r="C350" s="27">
        <v>116.161</v>
      </c>
      <c r="D350" s="28">
        <v>189</v>
      </c>
      <c r="E350" s="28">
        <v>389.6</v>
      </c>
      <c r="F350" s="28">
        <v>571</v>
      </c>
      <c r="G350" s="28">
        <v>32.299999999999997</v>
      </c>
      <c r="H350" s="28">
        <v>371</v>
      </c>
      <c r="I350" s="27">
        <v>0.26</v>
      </c>
      <c r="J350" s="27">
        <v>0.4</v>
      </c>
      <c r="K350" s="27">
        <v>0.80100000000000005</v>
      </c>
      <c r="L350" s="28">
        <v>293</v>
      </c>
      <c r="M350" s="28">
        <v>2.8</v>
      </c>
      <c r="N350" s="29">
        <v>3.2530000000000001</v>
      </c>
      <c r="O350" s="30">
        <v>0.13109999999999999</v>
      </c>
      <c r="P350" s="30">
        <v>-5.4419999999999997E-5</v>
      </c>
      <c r="Q350" s="30">
        <v>-1.8899999999999999E-10</v>
      </c>
      <c r="R350" s="31">
        <v>537.58000000000004</v>
      </c>
      <c r="S350" s="31">
        <v>272.3</v>
      </c>
      <c r="T350" s="22">
        <v>-116.26</v>
      </c>
      <c r="U350" s="22">
        <v>0</v>
      </c>
      <c r="V350" s="29">
        <v>16.183599999999998</v>
      </c>
      <c r="W350" s="31">
        <v>3151.09</v>
      </c>
      <c r="X350" s="31">
        <v>-69.150000000000006</v>
      </c>
      <c r="Y350" s="22">
        <v>435</v>
      </c>
      <c r="Z350" s="22">
        <v>295</v>
      </c>
      <c r="AA350" s="27">
        <v>0</v>
      </c>
      <c r="AB350" s="31">
        <v>0</v>
      </c>
      <c r="AC350" s="27">
        <v>0</v>
      </c>
      <c r="AD350" s="27">
        <v>0</v>
      </c>
      <c r="AE350" s="22">
        <v>8600</v>
      </c>
    </row>
    <row r="351" spans="1:32" ht="15" x14ac:dyDescent="0.2">
      <c r="A351" s="22">
        <v>338</v>
      </c>
      <c r="B351" s="21" t="s">
        <v>416</v>
      </c>
      <c r="C351" s="27">
        <v>149.23599999999999</v>
      </c>
      <c r="D351" s="28">
        <v>259</v>
      </c>
      <c r="E351" s="28">
        <v>513.9</v>
      </c>
      <c r="F351" s="28">
        <v>721</v>
      </c>
      <c r="G351" s="28">
        <v>28</v>
      </c>
      <c r="H351" s="28">
        <v>518</v>
      </c>
      <c r="I351" s="27">
        <v>0.25</v>
      </c>
      <c r="J351" s="27">
        <v>0</v>
      </c>
      <c r="K351" s="27">
        <v>0.93200000000000005</v>
      </c>
      <c r="L351" s="28">
        <v>293</v>
      </c>
      <c r="M351" s="28">
        <v>0</v>
      </c>
      <c r="N351" s="29">
        <v>-8.1370000000000005</v>
      </c>
      <c r="O351" s="30">
        <v>0.21840000000000001</v>
      </c>
      <c r="P351" s="30">
        <v>-1.328E-4</v>
      </c>
      <c r="Q351" s="30">
        <v>3.0750000000000001E-8</v>
      </c>
      <c r="R351" s="31">
        <v>1111.0999999999999</v>
      </c>
      <c r="S351" s="31">
        <v>341.28</v>
      </c>
      <c r="T351" s="22">
        <v>0</v>
      </c>
      <c r="U351" s="22">
        <v>0</v>
      </c>
      <c r="V351" s="29">
        <v>16.3994</v>
      </c>
      <c r="W351" s="31">
        <v>4079.72</v>
      </c>
      <c r="X351" s="31">
        <v>-96.15</v>
      </c>
      <c r="Y351" s="22">
        <v>560</v>
      </c>
      <c r="Z351" s="22">
        <v>385</v>
      </c>
      <c r="AA351" s="27">
        <v>0</v>
      </c>
      <c r="AB351" s="31">
        <v>0</v>
      </c>
      <c r="AC351" s="27">
        <v>0</v>
      </c>
      <c r="AD351" s="27">
        <v>0</v>
      </c>
      <c r="AE351" s="22">
        <v>11690</v>
      </c>
    </row>
    <row r="352" spans="1:32" ht="15" x14ac:dyDescent="0.2">
      <c r="A352" s="22">
        <v>339</v>
      </c>
      <c r="B352" s="21" t="s">
        <v>417</v>
      </c>
      <c r="C352" s="27">
        <v>134.22200000000001</v>
      </c>
      <c r="D352" s="28">
        <v>185.2</v>
      </c>
      <c r="E352" s="28">
        <v>456.4</v>
      </c>
      <c r="F352" s="28">
        <v>660.5</v>
      </c>
      <c r="G352" s="28">
        <v>28.5</v>
      </c>
      <c r="H352" s="28">
        <v>497</v>
      </c>
      <c r="I352" s="27">
        <v>0.26100000000000001</v>
      </c>
      <c r="J352" s="27">
        <v>0.39200000000000002</v>
      </c>
      <c r="K352" s="27">
        <v>0.86</v>
      </c>
      <c r="L352" s="28">
        <v>293</v>
      </c>
      <c r="M352" s="28">
        <v>0.4</v>
      </c>
      <c r="N352" s="29">
        <v>-5.4909999999999997</v>
      </c>
      <c r="O352" s="30">
        <v>0.1895</v>
      </c>
      <c r="P352" s="30">
        <v>-1.05E-4</v>
      </c>
      <c r="Q352" s="30">
        <v>2.0470000000000001E-8</v>
      </c>
      <c r="R352" s="31">
        <v>563.84</v>
      </c>
      <c r="S352" s="31">
        <v>296.01</v>
      </c>
      <c r="T352" s="22">
        <v>-3.3</v>
      </c>
      <c r="U352" s="22">
        <v>34.58</v>
      </c>
      <c r="V352" s="29">
        <v>16.0793</v>
      </c>
      <c r="W352" s="31">
        <v>3633.4</v>
      </c>
      <c r="X352" s="31">
        <v>-71.77</v>
      </c>
      <c r="Y352" s="22">
        <v>486</v>
      </c>
      <c r="Z352" s="22">
        <v>335</v>
      </c>
      <c r="AA352" s="27">
        <v>0</v>
      </c>
      <c r="AB352" s="31">
        <v>0</v>
      </c>
      <c r="AC352" s="27">
        <v>0</v>
      </c>
      <c r="AD352" s="27">
        <v>0</v>
      </c>
      <c r="AE352" s="22">
        <v>9380</v>
      </c>
    </row>
    <row r="353" spans="1:33" ht="15" x14ac:dyDescent="0.2">
      <c r="A353" s="22">
        <v>340</v>
      </c>
      <c r="B353" s="21" t="s">
        <v>418</v>
      </c>
      <c r="C353" s="27">
        <v>140.27000000000001</v>
      </c>
      <c r="D353" s="28">
        <v>198.4</v>
      </c>
      <c r="E353" s="28">
        <v>454.1</v>
      </c>
      <c r="F353" s="28">
        <v>667</v>
      </c>
      <c r="G353" s="28">
        <v>31.1</v>
      </c>
      <c r="H353" s="28">
        <v>0</v>
      </c>
      <c r="I353" s="27">
        <v>0</v>
      </c>
      <c r="J353" s="27">
        <v>0.36199999999999999</v>
      </c>
      <c r="K353" s="27">
        <v>0.79900000000000004</v>
      </c>
      <c r="L353" s="28">
        <v>293</v>
      </c>
      <c r="M353" s="28">
        <v>0</v>
      </c>
      <c r="N353" s="29">
        <v>-15.037000000000001</v>
      </c>
      <c r="O353" s="30">
        <v>0.25819999999999999</v>
      </c>
      <c r="P353" s="30">
        <v>-1.506E-4</v>
      </c>
      <c r="Q353" s="30">
        <v>3.344E-8</v>
      </c>
      <c r="R353" s="31">
        <v>598.29999999999995</v>
      </c>
      <c r="S353" s="31">
        <v>311.39</v>
      </c>
      <c r="T353" s="22">
        <v>-50.95</v>
      </c>
      <c r="U353" s="22">
        <v>13.49</v>
      </c>
      <c r="V353" s="29">
        <v>15.9116</v>
      </c>
      <c r="W353" s="31">
        <v>3542.57</v>
      </c>
      <c r="X353" s="31">
        <v>-72.319999999999993</v>
      </c>
      <c r="Y353" s="22">
        <v>485</v>
      </c>
      <c r="Z353" s="22">
        <v>332</v>
      </c>
      <c r="AA353" s="27">
        <v>0</v>
      </c>
      <c r="AB353" s="31">
        <v>0</v>
      </c>
      <c r="AC353" s="27">
        <v>0</v>
      </c>
      <c r="AD353" s="27">
        <v>0</v>
      </c>
      <c r="AE353" s="22">
        <v>9200</v>
      </c>
    </row>
    <row r="354" spans="1:33" ht="15" x14ac:dyDescent="0.2">
      <c r="A354" s="22">
        <v>341</v>
      </c>
      <c r="B354" s="21" t="s">
        <v>419</v>
      </c>
      <c r="C354" s="27">
        <v>72.106999999999999</v>
      </c>
      <c r="D354" s="28">
        <v>176.8</v>
      </c>
      <c r="E354" s="28">
        <v>348</v>
      </c>
      <c r="F354" s="28">
        <v>524</v>
      </c>
      <c r="G354" s="28">
        <v>40</v>
      </c>
      <c r="H354" s="28">
        <v>278</v>
      </c>
      <c r="I354" s="27">
        <v>0.26</v>
      </c>
      <c r="J354" s="27">
        <v>0.35199999999999998</v>
      </c>
      <c r="K354" s="27">
        <v>0.80200000000000005</v>
      </c>
      <c r="L354" s="28">
        <v>293</v>
      </c>
      <c r="M354" s="28">
        <v>2.6</v>
      </c>
      <c r="N354" s="29">
        <v>3.363</v>
      </c>
      <c r="O354" s="30">
        <v>8.2570000000000005E-2</v>
      </c>
      <c r="P354" s="30">
        <v>-4.1149999999999997E-5</v>
      </c>
      <c r="Q354" s="30">
        <v>6.8960000000000002E-9</v>
      </c>
      <c r="R354" s="31">
        <v>472.31</v>
      </c>
      <c r="S354" s="31">
        <v>233.42</v>
      </c>
      <c r="T354" s="22">
        <v>-49</v>
      </c>
      <c r="U354" s="22">
        <v>-27.43</v>
      </c>
      <c r="V354" s="29">
        <v>16.166799999999999</v>
      </c>
      <c r="W354" s="31">
        <v>2839.09</v>
      </c>
      <c r="X354" s="31">
        <v>-50.15</v>
      </c>
      <c r="Y354" s="22">
        <v>380</v>
      </c>
      <c r="Z354" s="22">
        <v>255</v>
      </c>
      <c r="AA354" s="27">
        <v>0</v>
      </c>
      <c r="AB354" s="31">
        <v>0</v>
      </c>
      <c r="AC354" s="27">
        <v>0</v>
      </c>
      <c r="AD354" s="27">
        <v>0</v>
      </c>
      <c r="AE354" s="22">
        <v>7530</v>
      </c>
    </row>
    <row r="355" spans="1:33" ht="15" x14ac:dyDescent="0.2">
      <c r="A355" s="22">
        <v>342</v>
      </c>
      <c r="B355" s="21" t="s">
        <v>420</v>
      </c>
      <c r="C355" s="27">
        <v>88.106999999999999</v>
      </c>
      <c r="D355" s="28">
        <v>267.89999999999998</v>
      </c>
      <c r="E355" s="28">
        <v>436.4</v>
      </c>
      <c r="F355" s="28">
        <v>628</v>
      </c>
      <c r="G355" s="28">
        <v>52</v>
      </c>
      <c r="H355" s="28">
        <v>292</v>
      </c>
      <c r="I355" s="27">
        <v>0.29499999999999998</v>
      </c>
      <c r="J355" s="27">
        <v>0.67</v>
      </c>
      <c r="K355" s="27">
        <v>0.95799999999999996</v>
      </c>
      <c r="L355" s="28">
        <v>293</v>
      </c>
      <c r="M355" s="28">
        <v>1.5</v>
      </c>
      <c r="N355" s="29">
        <v>2.8039999999999998</v>
      </c>
      <c r="O355" s="30">
        <v>9.8809999999999995E-2</v>
      </c>
      <c r="P355" s="30">
        <v>-5.804E-5</v>
      </c>
      <c r="Q355" s="30">
        <v>1.321E-8</v>
      </c>
      <c r="R355" s="31">
        <v>640.41999999999996</v>
      </c>
      <c r="S355" s="31">
        <v>321.13</v>
      </c>
      <c r="T355" s="22">
        <v>-113.73</v>
      </c>
      <c r="U355" s="22">
        <v>0</v>
      </c>
      <c r="V355" s="29">
        <v>17.923999999999999</v>
      </c>
      <c r="W355" s="31">
        <v>4130.93</v>
      </c>
      <c r="X355" s="31">
        <v>-70.55</v>
      </c>
      <c r="Y355" s="22">
        <v>470</v>
      </c>
      <c r="Z355" s="22">
        <v>335</v>
      </c>
      <c r="AA355" s="27">
        <v>73.805999999999997</v>
      </c>
      <c r="AB355" s="31">
        <v>-9015.33</v>
      </c>
      <c r="AC355" s="27">
        <v>-7.6509999999999998</v>
      </c>
      <c r="AD355" s="27">
        <v>4.22</v>
      </c>
      <c r="AE355" s="22">
        <v>10040</v>
      </c>
    </row>
    <row r="356" spans="1:33" ht="15" x14ac:dyDescent="0.2">
      <c r="A356" s="22">
        <v>343</v>
      </c>
      <c r="B356" s="21" t="s">
        <v>421</v>
      </c>
      <c r="C356" s="27">
        <v>142.286</v>
      </c>
      <c r="D356" s="28">
        <v>243.5</v>
      </c>
      <c r="E356" s="28">
        <v>447.3</v>
      </c>
      <c r="F356" s="28">
        <v>617.6</v>
      </c>
      <c r="G356" s="28">
        <v>20.8</v>
      </c>
      <c r="H356" s="28">
        <v>603</v>
      </c>
      <c r="I356" s="27">
        <v>0.247</v>
      </c>
      <c r="J356" s="27">
        <v>0.49</v>
      </c>
      <c r="K356" s="27">
        <v>0.73</v>
      </c>
      <c r="L356" s="28">
        <v>293</v>
      </c>
      <c r="M356" s="28">
        <v>0</v>
      </c>
      <c r="N356" s="29">
        <v>-1.89</v>
      </c>
      <c r="O356" s="30">
        <v>0.22950000000000001</v>
      </c>
      <c r="P356" s="30">
        <v>-1.2630000000000001E-4</v>
      </c>
      <c r="Q356" s="30">
        <v>2.7010000000000002E-8</v>
      </c>
      <c r="R356" s="31">
        <v>558.61</v>
      </c>
      <c r="S356" s="31">
        <v>288.37</v>
      </c>
      <c r="T356" s="22">
        <v>-59.67</v>
      </c>
      <c r="U356" s="22">
        <v>7.94</v>
      </c>
      <c r="V356" s="29">
        <v>16.011399999999998</v>
      </c>
      <c r="W356" s="31">
        <v>3456.8</v>
      </c>
      <c r="X356" s="31">
        <v>-78.67</v>
      </c>
      <c r="Y356" s="22">
        <v>476</v>
      </c>
      <c r="Z356" s="22">
        <v>330</v>
      </c>
      <c r="AA356" s="27">
        <v>75.474999999999994</v>
      </c>
      <c r="AB356" s="31">
        <v>-8563.64</v>
      </c>
      <c r="AC356" s="27">
        <v>-8.1489999999999991</v>
      </c>
      <c r="AD356" s="27">
        <v>10.199999999999999</v>
      </c>
      <c r="AE356" s="22">
        <v>9388</v>
      </c>
    </row>
    <row r="357" spans="1:33" ht="15" x14ac:dyDescent="0.2">
      <c r="A357" s="22">
        <v>344</v>
      </c>
      <c r="B357" s="21" t="s">
        <v>422</v>
      </c>
      <c r="C357" s="27">
        <v>210.405</v>
      </c>
      <c r="D357" s="28">
        <v>0</v>
      </c>
      <c r="E357" s="28">
        <v>552.5</v>
      </c>
      <c r="F357" s="28">
        <v>723.8</v>
      </c>
      <c r="G357" s="28">
        <v>15</v>
      </c>
      <c r="H357" s="28">
        <v>0</v>
      </c>
      <c r="I357" s="27">
        <v>0</v>
      </c>
      <c r="J357" s="27">
        <v>0.65400000000000003</v>
      </c>
      <c r="K357" s="27">
        <v>0</v>
      </c>
      <c r="L357" s="28">
        <v>0</v>
      </c>
      <c r="M357" s="28">
        <v>0</v>
      </c>
      <c r="N357" s="29">
        <v>-14.79</v>
      </c>
      <c r="O357" s="30">
        <v>3.601</v>
      </c>
      <c r="P357" s="30">
        <v>-1</v>
      </c>
      <c r="Q357" s="30">
        <v>-2.0819999999999999</v>
      </c>
      <c r="R357" s="31">
        <v>-4</v>
      </c>
      <c r="S357" s="31">
        <v>4.6790000000000003</v>
      </c>
      <c r="T357" s="22">
        <v>-8</v>
      </c>
      <c r="U357" s="22">
        <v>771.74</v>
      </c>
      <c r="V357" s="29">
        <v>368.3</v>
      </c>
      <c r="W357" s="31">
        <v>-69.78</v>
      </c>
      <c r="X357" s="31">
        <v>26.73</v>
      </c>
      <c r="Y357" s="22">
        <v>16.126100000000001</v>
      </c>
      <c r="Z357" s="22">
        <v>4203.9399999999996</v>
      </c>
      <c r="AA357" s="27">
        <v>-109.7</v>
      </c>
      <c r="AB357" s="31">
        <v>586</v>
      </c>
      <c r="AC357" s="27">
        <v>413</v>
      </c>
      <c r="AD357" s="27">
        <v>0</v>
      </c>
      <c r="AE357" s="22">
        <v>0</v>
      </c>
      <c r="AG357" s="22">
        <v>0</v>
      </c>
    </row>
    <row r="358" spans="1:33" ht="15" x14ac:dyDescent="0.2">
      <c r="A358" s="22">
        <v>345</v>
      </c>
      <c r="B358" s="21" t="s">
        <v>423</v>
      </c>
      <c r="C358" s="27">
        <v>224.43199999999999</v>
      </c>
      <c r="D358" s="28">
        <v>0</v>
      </c>
      <c r="E358" s="28">
        <v>570.79999999999995</v>
      </c>
      <c r="F358" s="28">
        <v>750</v>
      </c>
      <c r="G358" s="28">
        <v>13.4</v>
      </c>
      <c r="H358" s="28">
        <v>0</v>
      </c>
      <c r="I358" s="27">
        <v>0</v>
      </c>
      <c r="J358" s="27">
        <v>0.58299999999999996</v>
      </c>
      <c r="K358" s="27">
        <v>0</v>
      </c>
      <c r="L358" s="28">
        <v>0</v>
      </c>
      <c r="M358" s="28">
        <v>0</v>
      </c>
      <c r="N358" s="29">
        <v>-16.484000000000002</v>
      </c>
      <c r="O358" s="30">
        <v>3.9510000000000001</v>
      </c>
      <c r="P358" s="30">
        <v>-1</v>
      </c>
      <c r="Q358" s="30">
        <v>-2.2959999999999998</v>
      </c>
      <c r="R358" s="31">
        <v>-4</v>
      </c>
      <c r="S358" s="31">
        <v>5.1180000000000003</v>
      </c>
      <c r="T358" s="22">
        <v>-8</v>
      </c>
      <c r="U358" s="22">
        <v>925.84</v>
      </c>
      <c r="V358" s="29">
        <v>378.69</v>
      </c>
      <c r="W358" s="31">
        <v>0</v>
      </c>
      <c r="X358" s="31">
        <v>0</v>
      </c>
      <c r="Y358" s="22">
        <v>16.162700000000001</v>
      </c>
      <c r="Z358" s="22">
        <v>4373.37</v>
      </c>
      <c r="AA358" s="27">
        <v>-111.8</v>
      </c>
      <c r="AB358" s="31">
        <v>573</v>
      </c>
      <c r="AC358" s="27">
        <v>463</v>
      </c>
      <c r="AD358" s="27">
        <v>0</v>
      </c>
      <c r="AE358" s="22">
        <v>0</v>
      </c>
      <c r="AG358" s="22">
        <v>0</v>
      </c>
    </row>
    <row r="359" spans="1:33" ht="15" x14ac:dyDescent="0.2">
      <c r="A359" s="22">
        <v>346</v>
      </c>
      <c r="B359" s="21" t="s">
        <v>424</v>
      </c>
      <c r="C359" s="27">
        <v>170.34</v>
      </c>
      <c r="D359" s="28">
        <v>263.60000000000002</v>
      </c>
      <c r="E359" s="28">
        <v>489.5</v>
      </c>
      <c r="F359" s="28">
        <v>658.3</v>
      </c>
      <c r="G359" s="28">
        <v>18</v>
      </c>
      <c r="H359" s="28">
        <v>713</v>
      </c>
      <c r="I359" s="27">
        <v>0.24</v>
      </c>
      <c r="J359" s="27">
        <v>0.56200000000000006</v>
      </c>
      <c r="K359" s="27">
        <v>0.748</v>
      </c>
      <c r="L359" s="28">
        <v>293</v>
      </c>
      <c r="M359" s="28">
        <v>0</v>
      </c>
      <c r="N359" s="29">
        <v>-2.2280000000000002</v>
      </c>
      <c r="O359" s="30">
        <v>0.27439999999999998</v>
      </c>
      <c r="P359" s="30">
        <v>-1.516E-4</v>
      </c>
      <c r="Q359" s="30">
        <v>3.2460000000000001E-8</v>
      </c>
      <c r="R359" s="31">
        <v>631.63</v>
      </c>
      <c r="S359" s="31">
        <v>318.77999999999997</v>
      </c>
      <c r="T359" s="22">
        <v>-69.52</v>
      </c>
      <c r="U359" s="22">
        <v>11.96</v>
      </c>
      <c r="V359" s="29">
        <v>16.113399999999999</v>
      </c>
      <c r="W359" s="31">
        <v>3774.56</v>
      </c>
      <c r="X359" s="31">
        <v>-91.31</v>
      </c>
      <c r="Y359" s="22">
        <v>520</v>
      </c>
      <c r="Z359" s="22">
        <v>364</v>
      </c>
      <c r="AA359" s="27">
        <v>84.248000000000005</v>
      </c>
      <c r="AB359" s="31">
        <v>-10012.5</v>
      </c>
      <c r="AC359" s="27">
        <v>-9.2360000000000007</v>
      </c>
      <c r="AD359" s="27">
        <v>13.37</v>
      </c>
      <c r="AE359" s="22">
        <v>10430</v>
      </c>
    </row>
    <row r="360" spans="1:33" ht="15" x14ac:dyDescent="0.2">
      <c r="A360" s="22">
        <v>347</v>
      </c>
      <c r="B360" s="21" t="s">
        <v>425</v>
      </c>
      <c r="C360" s="27">
        <v>238.459</v>
      </c>
      <c r="D360" s="28">
        <v>0</v>
      </c>
      <c r="E360" s="28">
        <v>584.1</v>
      </c>
      <c r="F360" s="28">
        <v>750</v>
      </c>
      <c r="G360" s="28">
        <v>12.8</v>
      </c>
      <c r="H360" s="28">
        <v>0</v>
      </c>
      <c r="I360" s="27">
        <v>0</v>
      </c>
      <c r="J360" s="27">
        <v>0.71899999999999997</v>
      </c>
      <c r="K360" s="27">
        <v>0</v>
      </c>
      <c r="L360" s="28">
        <v>0</v>
      </c>
      <c r="M360" s="28">
        <v>0</v>
      </c>
      <c r="N360" s="29">
        <v>-15.11</v>
      </c>
      <c r="O360" s="30">
        <v>0.40489999999999998</v>
      </c>
      <c r="P360" s="30">
        <v>-2.3330000000000001E-4</v>
      </c>
      <c r="Q360" s="30">
        <v>5.2199999999999998E-8</v>
      </c>
      <c r="R360" s="31">
        <v>853.9</v>
      </c>
      <c r="S360" s="31">
        <v>385.53</v>
      </c>
      <c r="T360" s="22">
        <v>-80.28</v>
      </c>
      <c r="U360" s="22">
        <v>30.1</v>
      </c>
      <c r="V360" s="29">
        <v>16.191500000000001</v>
      </c>
      <c r="W360" s="31">
        <v>4395.87</v>
      </c>
      <c r="X360" s="31">
        <v>-124.2</v>
      </c>
      <c r="Y360" s="22">
        <v>619</v>
      </c>
      <c r="Z360" s="22">
        <v>441</v>
      </c>
      <c r="AA360" s="27">
        <v>0</v>
      </c>
      <c r="AB360" s="31">
        <v>0</v>
      </c>
      <c r="AC360" s="27">
        <v>0</v>
      </c>
      <c r="AD360" s="27">
        <v>0</v>
      </c>
      <c r="AE360" s="22">
        <v>12570</v>
      </c>
    </row>
    <row r="361" spans="1:33" ht="15" x14ac:dyDescent="0.2">
      <c r="A361" s="22">
        <v>348</v>
      </c>
      <c r="B361" s="21" t="s">
        <v>426</v>
      </c>
      <c r="C361" s="27">
        <v>282.55599999999998</v>
      </c>
      <c r="D361" s="28">
        <v>310</v>
      </c>
      <c r="E361" s="28">
        <v>617</v>
      </c>
      <c r="F361" s="28">
        <v>767</v>
      </c>
      <c r="G361" s="28">
        <v>11</v>
      </c>
      <c r="H361" s="28">
        <v>0</v>
      </c>
      <c r="I361" s="27">
        <v>0</v>
      </c>
      <c r="J361" s="27">
        <v>0.90700000000000003</v>
      </c>
      <c r="K361" s="27">
        <v>0.77500000000000002</v>
      </c>
      <c r="L361" s="28">
        <v>313</v>
      </c>
      <c r="M361" s="28">
        <v>0</v>
      </c>
      <c r="N361" s="29">
        <v>-5.3460000000000001</v>
      </c>
      <c r="O361" s="30">
        <v>0.4632</v>
      </c>
      <c r="P361" s="30">
        <v>-2.6669999999999998E-4</v>
      </c>
      <c r="Q361" s="30">
        <v>6.039E-8</v>
      </c>
      <c r="R361" s="31">
        <v>811.29</v>
      </c>
      <c r="S361" s="31">
        <v>401.67</v>
      </c>
      <c r="T361" s="22">
        <v>-108.93</v>
      </c>
      <c r="U361" s="22">
        <v>28.04</v>
      </c>
      <c r="V361" s="29">
        <v>16.468499999999999</v>
      </c>
      <c r="W361" s="31">
        <v>4680.46</v>
      </c>
      <c r="X361" s="31">
        <v>-141.1</v>
      </c>
      <c r="Y361" s="22">
        <v>652</v>
      </c>
      <c r="Z361" s="22">
        <v>471</v>
      </c>
      <c r="AA361" s="27">
        <v>0</v>
      </c>
      <c r="AB361" s="31">
        <v>0</v>
      </c>
      <c r="AC361" s="27">
        <v>0</v>
      </c>
      <c r="AD361" s="27">
        <v>0</v>
      </c>
      <c r="AE361" s="22">
        <v>13740</v>
      </c>
    </row>
    <row r="362" spans="1:33" ht="15" x14ac:dyDescent="0.2">
      <c r="A362" s="22">
        <v>349</v>
      </c>
      <c r="B362" s="21" t="s">
        <v>427</v>
      </c>
      <c r="C362" s="27">
        <v>20.183</v>
      </c>
      <c r="D362" s="28">
        <v>24.5</v>
      </c>
      <c r="E362" s="28">
        <v>27</v>
      </c>
      <c r="F362" s="28">
        <v>44.4</v>
      </c>
      <c r="G362" s="28">
        <v>27.2</v>
      </c>
      <c r="H362" s="28">
        <v>41.7</v>
      </c>
      <c r="I362" s="27">
        <v>0.311</v>
      </c>
      <c r="J362" s="27">
        <v>0</v>
      </c>
      <c r="K362" s="27">
        <v>1.204</v>
      </c>
      <c r="L362" s="28">
        <v>27</v>
      </c>
      <c r="M362" s="28">
        <v>0</v>
      </c>
      <c r="N362" s="29">
        <v>0</v>
      </c>
      <c r="O362" s="30">
        <v>0</v>
      </c>
      <c r="P362" s="30">
        <v>0</v>
      </c>
      <c r="Q362" s="30">
        <v>0</v>
      </c>
      <c r="R362" s="31">
        <v>0</v>
      </c>
      <c r="S362" s="31">
        <v>0</v>
      </c>
      <c r="T362" s="22">
        <v>0</v>
      </c>
      <c r="U362" s="22">
        <v>0</v>
      </c>
      <c r="V362" s="29">
        <v>14.0099</v>
      </c>
      <c r="W362" s="31">
        <v>180.47</v>
      </c>
      <c r="X362" s="31">
        <v>-2.61</v>
      </c>
      <c r="Y362" s="22">
        <v>29</v>
      </c>
      <c r="Z362" s="22">
        <v>24</v>
      </c>
      <c r="AA362" s="27">
        <v>26.181000000000001</v>
      </c>
      <c r="AB362" s="31">
        <v>-295.44</v>
      </c>
      <c r="AC362" s="27">
        <v>-2.645</v>
      </c>
      <c r="AD362" s="27">
        <v>4.1000000000000002E-2</v>
      </c>
      <c r="AE362" s="22">
        <v>440</v>
      </c>
    </row>
    <row r="363" spans="1:33" ht="15" x14ac:dyDescent="0.2">
      <c r="A363" s="22">
        <v>350</v>
      </c>
      <c r="B363" s="21" t="s">
        <v>428</v>
      </c>
      <c r="C363" s="27">
        <v>240.47499999999999</v>
      </c>
      <c r="D363" s="28">
        <v>295</v>
      </c>
      <c r="E363" s="28">
        <v>575.20000000000005</v>
      </c>
      <c r="F363" s="28">
        <v>733</v>
      </c>
      <c r="G363" s="28">
        <v>13</v>
      </c>
      <c r="H363" s="28">
        <v>1000</v>
      </c>
      <c r="I363" s="27">
        <v>0.22</v>
      </c>
      <c r="J363" s="27">
        <v>0.77</v>
      </c>
      <c r="K363" s="27">
        <v>0.77800000000000002</v>
      </c>
      <c r="L363" s="28">
        <v>293</v>
      </c>
      <c r="M363" s="28">
        <v>0</v>
      </c>
      <c r="N363" s="29">
        <v>-3.3359999999999999</v>
      </c>
      <c r="O363" s="30">
        <v>0.38790000000000002</v>
      </c>
      <c r="P363" s="30">
        <v>-2.1689999999999999E-4</v>
      </c>
      <c r="Q363" s="30">
        <v>4.7099999999999998E-8</v>
      </c>
      <c r="R363" s="31">
        <v>757.88</v>
      </c>
      <c r="S363" s="31">
        <v>375.9</v>
      </c>
      <c r="T363" s="22">
        <v>-94.15</v>
      </c>
      <c r="U363" s="22">
        <v>22.01</v>
      </c>
      <c r="V363" s="29">
        <v>16.151</v>
      </c>
      <c r="W363" s="31">
        <v>4294.55</v>
      </c>
      <c r="X363" s="31">
        <v>-124</v>
      </c>
      <c r="Y363" s="22">
        <v>610</v>
      </c>
      <c r="Z363" s="22">
        <v>434</v>
      </c>
      <c r="AA363" s="27">
        <v>0</v>
      </c>
      <c r="AB363" s="31">
        <v>0</v>
      </c>
      <c r="AC363" s="27">
        <v>0</v>
      </c>
      <c r="AD363" s="27">
        <v>0</v>
      </c>
      <c r="AE363" s="22">
        <v>12640</v>
      </c>
    </row>
    <row r="364" spans="1:33" ht="15" x14ac:dyDescent="0.2">
      <c r="A364" s="22">
        <v>351</v>
      </c>
      <c r="B364" s="21" t="s">
        <v>429</v>
      </c>
      <c r="C364" s="27">
        <v>100.205</v>
      </c>
      <c r="D364" s="28">
        <v>182.6</v>
      </c>
      <c r="E364" s="28">
        <v>371.6</v>
      </c>
      <c r="F364" s="28">
        <v>540.20000000000005</v>
      </c>
      <c r="G364" s="28">
        <v>27</v>
      </c>
      <c r="H364" s="28">
        <v>432</v>
      </c>
      <c r="I364" s="27">
        <v>0.26300000000000001</v>
      </c>
      <c r="J364" s="27">
        <v>0.35099999999999998</v>
      </c>
      <c r="K364" s="27">
        <v>0.68400000000000005</v>
      </c>
      <c r="L364" s="28">
        <v>293</v>
      </c>
      <c r="M364" s="28">
        <v>0</v>
      </c>
      <c r="N364" s="29">
        <v>-1.2290000000000001</v>
      </c>
      <c r="O364" s="30">
        <v>0.1615</v>
      </c>
      <c r="P364" s="30">
        <v>-8.7200000000000005E-5</v>
      </c>
      <c r="Q364" s="30">
        <v>1.829E-8</v>
      </c>
      <c r="R364" s="31">
        <v>436.73</v>
      </c>
      <c r="S364" s="31">
        <v>232.53</v>
      </c>
      <c r="T364" s="22">
        <v>-44.88</v>
      </c>
      <c r="U364" s="22">
        <v>1.91</v>
      </c>
      <c r="V364" s="29">
        <v>15.873699999999999</v>
      </c>
      <c r="W364" s="31">
        <v>2911.32</v>
      </c>
      <c r="X364" s="31">
        <v>-56.51</v>
      </c>
      <c r="Y364" s="22">
        <v>400</v>
      </c>
      <c r="Z364" s="22">
        <v>270</v>
      </c>
      <c r="AA364" s="27">
        <v>61.276000000000003</v>
      </c>
      <c r="AB364" s="31">
        <v>-6303.87</v>
      </c>
      <c r="AC364" s="27">
        <v>-6.3730000000000002</v>
      </c>
      <c r="AD364" s="27">
        <v>6</v>
      </c>
      <c r="AE364" s="22">
        <v>7576</v>
      </c>
    </row>
    <row r="365" spans="1:33" ht="15" x14ac:dyDescent="0.2">
      <c r="A365" s="22">
        <v>352</v>
      </c>
      <c r="B365" s="21" t="s">
        <v>430</v>
      </c>
      <c r="C365" s="27">
        <v>168.32400000000001</v>
      </c>
      <c r="D365" s="28">
        <v>0</v>
      </c>
      <c r="E365" s="28">
        <v>497.3</v>
      </c>
      <c r="F365" s="28">
        <v>679</v>
      </c>
      <c r="G365" s="28">
        <v>19.2</v>
      </c>
      <c r="H365" s="28">
        <v>0</v>
      </c>
      <c r="I365" s="27">
        <v>0</v>
      </c>
      <c r="J365" s="27">
        <v>0.51500000000000001</v>
      </c>
      <c r="K365" s="27">
        <v>0</v>
      </c>
      <c r="L365" s="28">
        <v>0</v>
      </c>
      <c r="M365" s="28">
        <v>0</v>
      </c>
      <c r="N365" s="29">
        <v>14.154999999999999</v>
      </c>
      <c r="O365" s="30">
        <v>0.29220000000000002</v>
      </c>
      <c r="P365" s="30">
        <v>-1.6919999999999999E-4</v>
      </c>
      <c r="Q365" s="30">
        <v>3.8129999999999998E-8</v>
      </c>
      <c r="R365" s="31">
        <v>654.77</v>
      </c>
      <c r="S365" s="31">
        <v>333.12</v>
      </c>
      <c r="T365" s="22">
        <v>-55</v>
      </c>
      <c r="U365" s="22">
        <v>20.7</v>
      </c>
      <c r="V365" s="29">
        <v>16.058900000000001</v>
      </c>
      <c r="W365" s="31">
        <v>3850.38</v>
      </c>
      <c r="X365" s="31">
        <v>-88.75</v>
      </c>
      <c r="Y365" s="22">
        <v>529</v>
      </c>
      <c r="Z365" s="22">
        <v>368</v>
      </c>
      <c r="AA365" s="27">
        <v>0</v>
      </c>
      <c r="AB365" s="31">
        <v>0</v>
      </c>
      <c r="AC365" s="27">
        <v>0</v>
      </c>
      <c r="AD365" s="27">
        <v>0</v>
      </c>
      <c r="AE365" s="22">
        <v>10360</v>
      </c>
    </row>
    <row r="366" spans="1:33" ht="15" x14ac:dyDescent="0.2">
      <c r="A366" s="22">
        <v>353</v>
      </c>
      <c r="B366" s="21" t="s">
        <v>431</v>
      </c>
      <c r="C366" s="27">
        <v>226.44800000000001</v>
      </c>
      <c r="D366" s="28">
        <v>291</v>
      </c>
      <c r="E366" s="28">
        <v>560</v>
      </c>
      <c r="F366" s="28">
        <v>717</v>
      </c>
      <c r="G366" s="28">
        <v>14</v>
      </c>
      <c r="H366" s="28">
        <v>0</v>
      </c>
      <c r="I366" s="27">
        <v>0</v>
      </c>
      <c r="J366" s="27">
        <v>0.74199999999999999</v>
      </c>
      <c r="K366" s="27">
        <v>0.77300000000000002</v>
      </c>
      <c r="L366" s="28">
        <v>293</v>
      </c>
      <c r="M366" s="28">
        <v>0</v>
      </c>
      <c r="N366" s="29">
        <v>-3.109</v>
      </c>
      <c r="O366" s="30">
        <v>0.36520000000000002</v>
      </c>
      <c r="P366" s="30">
        <v>-2.039E-4</v>
      </c>
      <c r="Q366" s="30">
        <v>4.4180000000000003E-8</v>
      </c>
      <c r="R366" s="31">
        <v>738.3</v>
      </c>
      <c r="S366" s="31">
        <v>366.11</v>
      </c>
      <c r="T366" s="22">
        <v>-89.23</v>
      </c>
      <c r="U366" s="22">
        <v>20</v>
      </c>
      <c r="V366" s="29">
        <v>16.184100000000001</v>
      </c>
      <c r="W366" s="31">
        <v>4214.91</v>
      </c>
      <c r="X366" s="31">
        <v>-118.7</v>
      </c>
      <c r="Y366" s="22">
        <v>594</v>
      </c>
      <c r="Z366" s="22">
        <v>423</v>
      </c>
      <c r="AA366" s="27">
        <v>95.68</v>
      </c>
      <c r="AB366" s="31">
        <v>-12411.3</v>
      </c>
      <c r="AC366" s="27">
        <v>-10.58</v>
      </c>
      <c r="AD366" s="27">
        <v>20.27</v>
      </c>
      <c r="AE366" s="22">
        <v>12240</v>
      </c>
    </row>
    <row r="367" spans="1:33" ht="15" x14ac:dyDescent="0.2">
      <c r="A367" s="22">
        <v>354</v>
      </c>
      <c r="B367" s="21" t="s">
        <v>432</v>
      </c>
      <c r="C367" s="27">
        <v>294.56700000000001</v>
      </c>
      <c r="D367" s="28">
        <v>0</v>
      </c>
      <c r="E367" s="28">
        <v>637</v>
      </c>
      <c r="F367" s="28">
        <v>791</v>
      </c>
      <c r="G367" s="28">
        <v>9.6</v>
      </c>
      <c r="H367" s="28">
        <v>0</v>
      </c>
      <c r="I367" s="27">
        <v>0</v>
      </c>
      <c r="J367" s="27">
        <v>0.86099999999999999</v>
      </c>
      <c r="K367" s="27">
        <v>0</v>
      </c>
      <c r="L367" s="28">
        <v>0</v>
      </c>
      <c r="M367" s="28">
        <v>0</v>
      </c>
      <c r="N367" s="29">
        <v>-15.927</v>
      </c>
      <c r="O367" s="30">
        <v>0.49540000000000001</v>
      </c>
      <c r="P367" s="30">
        <v>-2.8509999999999999E-4</v>
      </c>
      <c r="Q367" s="30">
        <v>6.3730000000000002E-8</v>
      </c>
      <c r="R367" s="31">
        <v>977.42</v>
      </c>
      <c r="S367" s="31">
        <v>412.29</v>
      </c>
      <c r="T367" s="22">
        <v>-99.33</v>
      </c>
      <c r="U367" s="22">
        <v>38.79</v>
      </c>
      <c r="V367" s="29">
        <v>16.3553</v>
      </c>
      <c r="W367" s="31">
        <v>4715.6899999999996</v>
      </c>
      <c r="X367" s="31">
        <v>-152.1</v>
      </c>
      <c r="Y367" s="22">
        <v>674</v>
      </c>
      <c r="Z367" s="22">
        <v>488</v>
      </c>
      <c r="AA367" s="27">
        <v>0</v>
      </c>
      <c r="AB367" s="31">
        <v>0</v>
      </c>
      <c r="AC367" s="27">
        <v>0</v>
      </c>
      <c r="AD367" s="27">
        <v>0</v>
      </c>
      <c r="AE367" s="22">
        <v>14180</v>
      </c>
    </row>
    <row r="368" spans="1:33" ht="15" x14ac:dyDescent="0.2">
      <c r="A368" s="22">
        <v>355</v>
      </c>
      <c r="B368" s="21" t="s">
        <v>433</v>
      </c>
      <c r="C368" s="27">
        <v>86.177999999999997</v>
      </c>
      <c r="D368" s="28">
        <v>177.8</v>
      </c>
      <c r="E368" s="28">
        <v>341.9</v>
      </c>
      <c r="F368" s="28">
        <v>507.4</v>
      </c>
      <c r="G368" s="28">
        <v>29.3</v>
      </c>
      <c r="H368" s="28">
        <v>370</v>
      </c>
      <c r="I368" s="27">
        <v>0.26</v>
      </c>
      <c r="J368" s="27">
        <v>0.29599999999999999</v>
      </c>
      <c r="K368" s="27">
        <v>0.65900000000000003</v>
      </c>
      <c r="L368" s="28">
        <v>293</v>
      </c>
      <c r="M368" s="28">
        <v>0</v>
      </c>
      <c r="N368" s="29">
        <v>-1.054</v>
      </c>
      <c r="O368" s="30">
        <v>0.13900000000000001</v>
      </c>
      <c r="P368" s="30">
        <v>-7.449E-5</v>
      </c>
      <c r="Q368" s="30">
        <v>1.5510000000000001E-8</v>
      </c>
      <c r="R368" s="31">
        <v>362.79</v>
      </c>
      <c r="S368" s="31">
        <v>207.09</v>
      </c>
      <c r="T368" s="22">
        <v>-39.96</v>
      </c>
      <c r="U368" s="22">
        <v>-0.06</v>
      </c>
      <c r="V368" s="29">
        <v>15.836600000000001</v>
      </c>
      <c r="W368" s="31">
        <v>2697.55</v>
      </c>
      <c r="X368" s="31">
        <v>-48.78</v>
      </c>
      <c r="Y368" s="22">
        <v>370</v>
      </c>
      <c r="Z368" s="22">
        <v>245</v>
      </c>
      <c r="AA368" s="27">
        <v>57.279000000000003</v>
      </c>
      <c r="AB368" s="31">
        <v>-5587.42</v>
      </c>
      <c r="AC368" s="27">
        <v>-5.8849999999999998</v>
      </c>
      <c r="AD368" s="27">
        <v>4.7779999999999996</v>
      </c>
      <c r="AE368" s="22">
        <v>6896</v>
      </c>
    </row>
    <row r="369" spans="1:33" ht="15" x14ac:dyDescent="0.2">
      <c r="A369" s="22">
        <v>356</v>
      </c>
      <c r="B369" s="21" t="s">
        <v>434</v>
      </c>
      <c r="C369" s="27">
        <v>154.297</v>
      </c>
      <c r="D369" s="28">
        <v>0</v>
      </c>
      <c r="E369" s="28">
        <v>476.3</v>
      </c>
      <c r="F369" s="28">
        <v>660.1</v>
      </c>
      <c r="G369" s="28">
        <v>21.1</v>
      </c>
      <c r="H369" s="28">
        <v>0</v>
      </c>
      <c r="I369" s="27">
        <v>0</v>
      </c>
      <c r="J369" s="27">
        <v>0.47599999999999998</v>
      </c>
      <c r="K369" s="27">
        <v>0</v>
      </c>
      <c r="L369" s="28">
        <v>0</v>
      </c>
      <c r="M369" s="28">
        <v>0</v>
      </c>
      <c r="N369" s="29">
        <v>13.93</v>
      </c>
      <c r="O369" s="30">
        <v>0.26939999999999997</v>
      </c>
      <c r="P369" s="30">
        <v>-1.561E-4</v>
      </c>
      <c r="Q369" s="30">
        <v>3.5180000000000001E-8</v>
      </c>
      <c r="R369" s="31">
        <v>617.57000000000005</v>
      </c>
      <c r="S369" s="31">
        <v>318.64999999999998</v>
      </c>
      <c r="T369" s="22">
        <v>-50.07</v>
      </c>
      <c r="U369" s="22">
        <v>18.690000000000001</v>
      </c>
      <c r="V369" s="29">
        <v>16.013999999999999</v>
      </c>
      <c r="W369" s="31">
        <v>3702.56</v>
      </c>
      <c r="X369" s="31">
        <v>-81.55</v>
      </c>
      <c r="Y369" s="22">
        <v>507</v>
      </c>
      <c r="Z369" s="22">
        <v>351</v>
      </c>
      <c r="AA369" s="27">
        <v>0</v>
      </c>
      <c r="AB369" s="31">
        <v>0</v>
      </c>
      <c r="AC369" s="27">
        <v>0</v>
      </c>
      <c r="AD369" s="27">
        <v>0</v>
      </c>
      <c r="AE369" s="22">
        <v>9840</v>
      </c>
    </row>
    <row r="370" spans="1:33" ht="15" x14ac:dyDescent="0.2">
      <c r="A370" s="22">
        <v>357</v>
      </c>
      <c r="B370" s="21" t="s">
        <v>435</v>
      </c>
      <c r="C370" s="27">
        <v>30.006</v>
      </c>
      <c r="D370" s="28">
        <v>109.5</v>
      </c>
      <c r="E370" s="28">
        <v>121.4</v>
      </c>
      <c r="F370" s="28">
        <v>180</v>
      </c>
      <c r="G370" s="28">
        <v>64</v>
      </c>
      <c r="H370" s="28">
        <v>58</v>
      </c>
      <c r="I370" s="27">
        <v>0.25</v>
      </c>
      <c r="J370" s="27">
        <v>0.60699999999999998</v>
      </c>
      <c r="K370" s="27">
        <v>1.28</v>
      </c>
      <c r="L370" s="28">
        <v>121</v>
      </c>
      <c r="M370" s="28">
        <v>0.2</v>
      </c>
      <c r="N370" s="29">
        <v>7.0090000000000003</v>
      </c>
      <c r="O370" s="30">
        <v>-2.24E-4</v>
      </c>
      <c r="P370" s="30">
        <v>2.328E-6</v>
      </c>
      <c r="Q370" s="30">
        <v>-1.0000000000000001E-9</v>
      </c>
      <c r="R370" s="31">
        <v>0</v>
      </c>
      <c r="S370" s="31">
        <v>0</v>
      </c>
      <c r="T370" s="22">
        <v>21.6</v>
      </c>
      <c r="U370" s="22">
        <v>20.72</v>
      </c>
      <c r="V370" s="29">
        <v>20.131399999999999</v>
      </c>
      <c r="W370" s="31">
        <v>1572.52</v>
      </c>
      <c r="X370" s="31">
        <v>-4.88</v>
      </c>
      <c r="Y370" s="22">
        <v>140</v>
      </c>
      <c r="Z370" s="22">
        <v>95</v>
      </c>
      <c r="AA370" s="27">
        <v>61.514000000000003</v>
      </c>
      <c r="AB370" s="31">
        <v>-2465.7800000000002</v>
      </c>
      <c r="AC370" s="27">
        <v>-7.2110000000000003</v>
      </c>
      <c r="AD370" s="27">
        <v>0.27900000000000003</v>
      </c>
      <c r="AE370" s="22">
        <v>3300</v>
      </c>
    </row>
    <row r="371" spans="1:33" ht="15" x14ac:dyDescent="0.2">
      <c r="A371" s="22">
        <v>358</v>
      </c>
      <c r="B371" s="21" t="s">
        <v>436</v>
      </c>
      <c r="C371" s="27">
        <v>28.013000000000002</v>
      </c>
      <c r="D371" s="28">
        <v>63.3</v>
      </c>
      <c r="E371" s="28">
        <v>77.400000000000006</v>
      </c>
      <c r="F371" s="28">
        <v>126.2</v>
      </c>
      <c r="G371" s="28">
        <v>33.5</v>
      </c>
      <c r="H371" s="28">
        <v>89.5</v>
      </c>
      <c r="I371" s="27">
        <v>0.28999999999999998</v>
      </c>
      <c r="J371" s="27">
        <v>0.04</v>
      </c>
      <c r="K371" s="27">
        <v>0.80400000000000005</v>
      </c>
      <c r="L371" s="28">
        <v>78.099999999999994</v>
      </c>
      <c r="M371" s="28">
        <v>0</v>
      </c>
      <c r="N371" s="29">
        <v>7.44</v>
      </c>
      <c r="O371" s="30">
        <v>-3.2399999999999998E-3</v>
      </c>
      <c r="P371" s="30">
        <v>6.3999999999999997E-6</v>
      </c>
      <c r="Q371" s="30">
        <v>-2.7900000000000001E-9</v>
      </c>
      <c r="R371" s="31">
        <v>90.3</v>
      </c>
      <c r="S371" s="31">
        <v>46.41</v>
      </c>
      <c r="T371" s="22">
        <v>0</v>
      </c>
      <c r="U371" s="22">
        <v>0</v>
      </c>
      <c r="V371" s="29">
        <v>14.934200000000001</v>
      </c>
      <c r="W371" s="31">
        <v>588.72</v>
      </c>
      <c r="X371" s="31">
        <v>-6.6</v>
      </c>
      <c r="Y371" s="22">
        <v>90</v>
      </c>
      <c r="Z371" s="22">
        <v>54</v>
      </c>
      <c r="AA371" s="27">
        <v>31.927</v>
      </c>
      <c r="AB371" s="31">
        <v>-924.86</v>
      </c>
      <c r="AC371" s="27">
        <v>-3.0750000000000002</v>
      </c>
      <c r="AD371" s="27">
        <v>0.26400000000000001</v>
      </c>
      <c r="AE371" s="22">
        <v>1333</v>
      </c>
    </row>
    <row r="372" spans="1:33" ht="15" x14ac:dyDescent="0.2">
      <c r="A372" s="22">
        <v>359</v>
      </c>
      <c r="B372" s="21" t="s">
        <v>437</v>
      </c>
      <c r="C372" s="27">
        <v>46.006</v>
      </c>
      <c r="D372" s="28">
        <v>261.89999999999998</v>
      </c>
      <c r="E372" s="28">
        <v>294.3</v>
      </c>
      <c r="F372" s="28">
        <v>431.4</v>
      </c>
      <c r="G372" s="28">
        <v>100</v>
      </c>
      <c r="H372" s="28">
        <v>170</v>
      </c>
      <c r="I372" s="27">
        <v>0.48</v>
      </c>
      <c r="J372" s="27">
        <v>0.86</v>
      </c>
      <c r="K372" s="27">
        <v>1.4470000000000001</v>
      </c>
      <c r="L372" s="28">
        <v>292.89999999999998</v>
      </c>
      <c r="M372" s="28">
        <v>0.4</v>
      </c>
      <c r="N372" s="29">
        <v>5.7880000000000003</v>
      </c>
      <c r="O372" s="30">
        <v>1.155E-2</v>
      </c>
      <c r="P372" s="30">
        <v>-4.9699999999999998E-6</v>
      </c>
      <c r="Q372" s="30">
        <v>7.0000000000000004E-11</v>
      </c>
      <c r="R372" s="31">
        <v>406.2</v>
      </c>
      <c r="S372" s="31">
        <v>230.21</v>
      </c>
      <c r="T372" s="22">
        <v>8.09</v>
      </c>
      <c r="U372" s="22">
        <v>12.42</v>
      </c>
      <c r="V372" s="29">
        <v>20.532399999999999</v>
      </c>
      <c r="W372" s="31">
        <v>4141.29</v>
      </c>
      <c r="X372" s="31">
        <v>3.65</v>
      </c>
      <c r="Y372" s="22">
        <v>320</v>
      </c>
      <c r="Z372" s="22">
        <v>230</v>
      </c>
      <c r="AA372" s="27">
        <v>61.862000000000002</v>
      </c>
      <c r="AB372" s="31">
        <v>-6073.34</v>
      </c>
      <c r="AC372" s="27">
        <v>-6.0940000000000003</v>
      </c>
      <c r="AD372" s="27">
        <v>1.04</v>
      </c>
      <c r="AE372" s="22">
        <v>4555</v>
      </c>
    </row>
    <row r="373" spans="1:33" ht="15" x14ac:dyDescent="0.2">
      <c r="A373" s="22">
        <v>360</v>
      </c>
      <c r="B373" s="21" t="s">
        <v>438</v>
      </c>
      <c r="C373" s="27">
        <v>71.001999999999995</v>
      </c>
      <c r="D373" s="28">
        <v>66.400000000000006</v>
      </c>
      <c r="E373" s="28">
        <v>144.1</v>
      </c>
      <c r="F373" s="28">
        <v>234</v>
      </c>
      <c r="G373" s="28">
        <v>44.7</v>
      </c>
      <c r="H373" s="28">
        <v>0</v>
      </c>
      <c r="I373" s="27">
        <v>0</v>
      </c>
      <c r="J373" s="27">
        <v>0.13200000000000001</v>
      </c>
      <c r="K373" s="27">
        <v>1.5369999999999999</v>
      </c>
      <c r="L373" s="28">
        <v>144</v>
      </c>
      <c r="M373" s="28">
        <v>0.2</v>
      </c>
      <c r="N373" s="29">
        <v>0</v>
      </c>
      <c r="O373" s="30">
        <v>0</v>
      </c>
      <c r="P373" s="30">
        <v>0</v>
      </c>
      <c r="Q373" s="30">
        <v>0</v>
      </c>
      <c r="R373" s="31">
        <v>0</v>
      </c>
      <c r="S373" s="31">
        <v>0</v>
      </c>
      <c r="T373" s="22">
        <v>-29.78</v>
      </c>
      <c r="U373" s="22">
        <v>-30.38</v>
      </c>
      <c r="V373" s="29">
        <v>15.6107</v>
      </c>
      <c r="W373" s="31">
        <v>1155.69</v>
      </c>
      <c r="X373" s="31">
        <v>-15.37</v>
      </c>
      <c r="Y373" s="22">
        <v>155</v>
      </c>
      <c r="Z373" s="22">
        <v>103</v>
      </c>
      <c r="AA373" s="27">
        <v>39.219000000000001</v>
      </c>
      <c r="AB373" s="31">
        <v>-1971.37</v>
      </c>
      <c r="AC373" s="27">
        <v>-3.81</v>
      </c>
      <c r="AD373" s="27">
        <v>0.67900000000000005</v>
      </c>
      <c r="AE373" s="22">
        <v>0</v>
      </c>
    </row>
    <row r="374" spans="1:33" ht="15" x14ac:dyDescent="0.2">
      <c r="A374" s="22">
        <v>361</v>
      </c>
      <c r="B374" s="21" t="s">
        <v>439</v>
      </c>
      <c r="C374" s="27">
        <v>61.040999999999997</v>
      </c>
      <c r="D374" s="28">
        <v>244.6</v>
      </c>
      <c r="E374" s="28">
        <v>374.4</v>
      </c>
      <c r="F374" s="28">
        <v>588</v>
      </c>
      <c r="G374" s="28">
        <v>62.3</v>
      </c>
      <c r="H374" s="28">
        <v>173</v>
      </c>
      <c r="I374" s="27">
        <v>0.224</v>
      </c>
      <c r="J374" s="27">
        <v>0.34599999999999997</v>
      </c>
      <c r="K374" s="27">
        <v>1.1379999999999999</v>
      </c>
      <c r="L374" s="28">
        <v>293</v>
      </c>
      <c r="M374" s="28">
        <v>3.1</v>
      </c>
      <c r="N374" s="29">
        <v>1.7729999999999999</v>
      </c>
      <c r="O374" s="30">
        <v>4.7239999999999997E-2</v>
      </c>
      <c r="P374" s="30">
        <v>-2.5829999999999998E-5</v>
      </c>
      <c r="Q374" s="30">
        <v>4.9799999999999998E-9</v>
      </c>
      <c r="R374" s="31">
        <v>452.5</v>
      </c>
      <c r="S374" s="31">
        <v>261.20999999999998</v>
      </c>
      <c r="T374" s="22">
        <v>-17.86</v>
      </c>
      <c r="U374" s="22">
        <v>-1.66</v>
      </c>
      <c r="V374" s="29">
        <v>16.2193</v>
      </c>
      <c r="W374" s="31">
        <v>2972.64</v>
      </c>
      <c r="X374" s="31">
        <v>-64.150000000000006</v>
      </c>
      <c r="Y374" s="22">
        <v>409</v>
      </c>
      <c r="Z374" s="22">
        <v>278</v>
      </c>
      <c r="AA374" s="27">
        <v>50.133000000000003</v>
      </c>
      <c r="AB374" s="31">
        <v>-5996.3</v>
      </c>
      <c r="AC374" s="27">
        <v>-4.641</v>
      </c>
      <c r="AD374" s="27">
        <v>3.08</v>
      </c>
      <c r="AE374" s="22">
        <v>8225</v>
      </c>
    </row>
    <row r="375" spans="1:33" ht="15" x14ac:dyDescent="0.2">
      <c r="A375" s="22">
        <v>362</v>
      </c>
      <c r="B375" s="21" t="s">
        <v>440</v>
      </c>
      <c r="C375" s="27">
        <v>65.459000000000003</v>
      </c>
      <c r="D375" s="28">
        <v>213.5</v>
      </c>
      <c r="E375" s="28">
        <v>2667.7</v>
      </c>
      <c r="F375" s="28">
        <v>440</v>
      </c>
      <c r="G375" s="28">
        <v>90</v>
      </c>
      <c r="H375" s="28">
        <v>139</v>
      </c>
      <c r="I375" s="27">
        <v>0.35</v>
      </c>
      <c r="J375" s="27">
        <v>0.318</v>
      </c>
      <c r="K375" s="27">
        <v>1.42</v>
      </c>
      <c r="L375" s="28">
        <v>261</v>
      </c>
      <c r="M375" s="28">
        <v>1.8</v>
      </c>
      <c r="N375" s="29">
        <v>8.1440000000000001</v>
      </c>
      <c r="O375" s="30">
        <v>1.068E-2</v>
      </c>
      <c r="P375" s="30">
        <v>-7.977E-6</v>
      </c>
      <c r="Q375" s="30">
        <v>2.4239999999999999E-9</v>
      </c>
      <c r="R375" s="31">
        <v>0</v>
      </c>
      <c r="S375" s="31">
        <v>0</v>
      </c>
      <c r="T375" s="22">
        <v>12.57</v>
      </c>
      <c r="U375" s="22">
        <v>16</v>
      </c>
      <c r="V375" s="29">
        <v>166.95050000000001</v>
      </c>
      <c r="W375" s="31">
        <v>2520.6999999999998</v>
      </c>
      <c r="X375" s="31">
        <v>-23.46</v>
      </c>
      <c r="Y375" s="22">
        <v>285</v>
      </c>
      <c r="Z375" s="22">
        <v>210</v>
      </c>
      <c r="AA375" s="27">
        <v>36.380000000000003</v>
      </c>
      <c r="AB375" s="31">
        <v>-3748.59</v>
      </c>
      <c r="AC375" s="27">
        <v>-2.819</v>
      </c>
      <c r="AD375" s="27">
        <v>1.2</v>
      </c>
      <c r="AE375" s="22">
        <v>6140</v>
      </c>
    </row>
    <row r="376" spans="1:33" ht="15" x14ac:dyDescent="0.2">
      <c r="A376" s="22">
        <v>363</v>
      </c>
      <c r="B376" s="21" t="s">
        <v>441</v>
      </c>
      <c r="C376" s="27">
        <v>44.012999999999998</v>
      </c>
      <c r="D376" s="28">
        <v>182.3</v>
      </c>
      <c r="E376" s="28">
        <v>184.7</v>
      </c>
      <c r="F376" s="28">
        <v>309.60000000000002</v>
      </c>
      <c r="G376" s="28">
        <v>71.5</v>
      </c>
      <c r="H376" s="28">
        <v>97.4</v>
      </c>
      <c r="I376" s="27">
        <v>0.27400000000000002</v>
      </c>
      <c r="J376" s="27">
        <v>0.16</v>
      </c>
      <c r="K376" s="27">
        <v>1.226</v>
      </c>
      <c r="L376" s="28">
        <v>183.6</v>
      </c>
      <c r="M376" s="28">
        <v>0.2</v>
      </c>
      <c r="N376" s="29">
        <v>5.1639999999999997</v>
      </c>
      <c r="O376" s="30">
        <v>1.7389999999999999E-2</v>
      </c>
      <c r="P376" s="30">
        <v>-1.38E-5</v>
      </c>
      <c r="Q376" s="30">
        <v>4.3709999999999999E-9</v>
      </c>
      <c r="R376" s="31">
        <v>0</v>
      </c>
      <c r="S376" s="31">
        <v>0</v>
      </c>
      <c r="T376" s="22">
        <v>19.489999999999998</v>
      </c>
      <c r="U376" s="22">
        <v>24.77</v>
      </c>
      <c r="V376" s="29">
        <v>16.127099999999999</v>
      </c>
      <c r="W376" s="31">
        <v>1506.49</v>
      </c>
      <c r="X376" s="31">
        <v>-25.99</v>
      </c>
      <c r="Y376" s="22">
        <v>200</v>
      </c>
      <c r="Z376" s="22">
        <v>144</v>
      </c>
      <c r="AA376" s="27">
        <v>46.444000000000003</v>
      </c>
      <c r="AB376" s="31">
        <v>-2867.98</v>
      </c>
      <c r="AC376" s="27">
        <v>-4.6550000000000002</v>
      </c>
      <c r="AD376" s="27">
        <v>0.74299999999999999</v>
      </c>
      <c r="AE376" s="22">
        <v>3955</v>
      </c>
    </row>
    <row r="377" spans="1:33" ht="15" x14ac:dyDescent="0.2">
      <c r="A377" s="22">
        <v>364</v>
      </c>
      <c r="B377" s="21" t="s">
        <v>442</v>
      </c>
      <c r="C377" s="27">
        <v>268.529</v>
      </c>
      <c r="D377" s="28">
        <v>305</v>
      </c>
      <c r="E377" s="28">
        <v>603.1</v>
      </c>
      <c r="F377" s="28">
        <v>756</v>
      </c>
      <c r="G377" s="28">
        <v>11</v>
      </c>
      <c r="H377" s="28">
        <v>0</v>
      </c>
      <c r="I377" s="27">
        <v>0</v>
      </c>
      <c r="J377" s="27">
        <v>0.82699999999999996</v>
      </c>
      <c r="K377" s="27">
        <v>0.78900000000000003</v>
      </c>
      <c r="L377" s="28">
        <v>305</v>
      </c>
      <c r="M377" s="28">
        <v>0</v>
      </c>
      <c r="N377" s="29">
        <v>-3.7</v>
      </c>
      <c r="O377" s="30">
        <v>0.43290000000000001</v>
      </c>
      <c r="P377" s="30">
        <v>-2.4240000000000001E-4</v>
      </c>
      <c r="Q377" s="30">
        <v>5.2670000000000001E-8</v>
      </c>
      <c r="R377" s="31">
        <v>793.62</v>
      </c>
      <c r="S377" s="31">
        <v>393.54</v>
      </c>
      <c r="T377" s="22">
        <v>-104</v>
      </c>
      <c r="U377" s="22">
        <v>26.03</v>
      </c>
      <c r="V377" s="29">
        <v>16.153300000000002</v>
      </c>
      <c r="W377" s="31">
        <v>4450.4399999999996</v>
      </c>
      <c r="X377" s="31">
        <v>-135.6</v>
      </c>
      <c r="Y377" s="22">
        <v>639</v>
      </c>
      <c r="Z377" s="22">
        <v>456</v>
      </c>
      <c r="AA377" s="27">
        <v>0</v>
      </c>
      <c r="AB377" s="31">
        <v>0</v>
      </c>
      <c r="AC377" s="27">
        <v>0</v>
      </c>
      <c r="AD377" s="27">
        <v>0</v>
      </c>
      <c r="AE377" s="22">
        <v>13390</v>
      </c>
    </row>
    <row r="378" spans="1:33" ht="15" x14ac:dyDescent="0.2">
      <c r="A378" s="22">
        <v>365</v>
      </c>
      <c r="B378" s="21" t="s">
        <v>443</v>
      </c>
      <c r="C378" s="27">
        <v>128.25899999999999</v>
      </c>
      <c r="D378" s="28">
        <v>219.7</v>
      </c>
      <c r="E378" s="28">
        <v>424</v>
      </c>
      <c r="F378" s="28">
        <v>594.6</v>
      </c>
      <c r="G378" s="28">
        <v>22.8</v>
      </c>
      <c r="H378" s="28">
        <v>548</v>
      </c>
      <c r="I378" s="27">
        <v>0.26</v>
      </c>
      <c r="J378" s="27">
        <v>0.44400000000000001</v>
      </c>
      <c r="K378" s="27">
        <v>0.71799999999999997</v>
      </c>
      <c r="L378" s="28">
        <v>293</v>
      </c>
      <c r="M378" s="28">
        <v>0</v>
      </c>
      <c r="N378" s="29">
        <v>0.751</v>
      </c>
      <c r="O378" s="30">
        <v>0.1618</v>
      </c>
      <c r="P378" s="30">
        <v>-4.6060000000000003E-5</v>
      </c>
      <c r="Q378" s="30">
        <v>-7.1209999999999997E-9</v>
      </c>
      <c r="R378" s="31">
        <v>525.55999999999995</v>
      </c>
      <c r="S378" s="31">
        <v>272.12</v>
      </c>
      <c r="T378" s="22">
        <v>-54.74</v>
      </c>
      <c r="U378" s="22">
        <v>5.93</v>
      </c>
      <c r="V378" s="29">
        <v>15.9671</v>
      </c>
      <c r="W378" s="31">
        <v>3291.45</v>
      </c>
      <c r="X378" s="31">
        <v>-71.33</v>
      </c>
      <c r="Y378" s="22">
        <v>452</v>
      </c>
      <c r="Z378" s="22">
        <v>312</v>
      </c>
      <c r="AA378" s="27">
        <v>73.132999999999996</v>
      </c>
      <c r="AB378" s="31">
        <v>-7969.42</v>
      </c>
      <c r="AC378" s="27">
        <v>7.89</v>
      </c>
      <c r="AD378" s="27">
        <v>8.69</v>
      </c>
      <c r="AE378" s="22">
        <v>8823</v>
      </c>
    </row>
    <row r="379" spans="1:33" ht="15" x14ac:dyDescent="0.2">
      <c r="A379" s="22">
        <v>366</v>
      </c>
      <c r="B379" s="21" t="s">
        <v>444</v>
      </c>
      <c r="C379" s="27">
        <v>196.37799999999999</v>
      </c>
      <c r="D379" s="28">
        <v>0</v>
      </c>
      <c r="E379" s="28">
        <v>535.29999999999995</v>
      </c>
      <c r="F379" s="28">
        <v>710.5</v>
      </c>
      <c r="G379" s="28">
        <v>16.3</v>
      </c>
      <c r="H379" s="28">
        <v>0</v>
      </c>
      <c r="I379" s="27">
        <v>0</v>
      </c>
      <c r="J379" s="27">
        <v>0.61</v>
      </c>
      <c r="K379" s="27">
        <v>0</v>
      </c>
      <c r="L379" s="28">
        <v>0</v>
      </c>
      <c r="M379" s="28">
        <v>0</v>
      </c>
      <c r="N379" s="29">
        <v>-14.523999999999999</v>
      </c>
      <c r="O379" s="30">
        <v>3.3719999999999999</v>
      </c>
      <c r="P379" s="30">
        <v>-1</v>
      </c>
      <c r="Q379" s="30">
        <v>-1.948</v>
      </c>
      <c r="R379" s="31">
        <v>-4</v>
      </c>
      <c r="S379" s="31">
        <v>4.3719999999999999</v>
      </c>
      <c r="T379" s="22">
        <v>-8</v>
      </c>
      <c r="U379" s="22">
        <v>735.19</v>
      </c>
      <c r="V379" s="29">
        <v>357.74</v>
      </c>
      <c r="W379" s="31">
        <v>-64.849999999999994</v>
      </c>
      <c r="X379" s="31">
        <v>24.72</v>
      </c>
      <c r="Y379" s="22">
        <v>16.108899999999998</v>
      </c>
      <c r="Z379" s="22">
        <v>4096.3</v>
      </c>
      <c r="AA379" s="27">
        <v>-103</v>
      </c>
      <c r="AB379" s="31">
        <v>569</v>
      </c>
      <c r="AC379" s="27">
        <v>400</v>
      </c>
      <c r="AD379" s="27">
        <v>0</v>
      </c>
      <c r="AE379" s="22">
        <v>0</v>
      </c>
      <c r="AG379" s="22">
        <v>0</v>
      </c>
    </row>
    <row r="380" spans="1:33" ht="15" x14ac:dyDescent="0.2">
      <c r="A380" s="22">
        <v>367</v>
      </c>
      <c r="B380" s="21" t="s">
        <v>445</v>
      </c>
      <c r="C380" s="27">
        <v>254.50200000000001</v>
      </c>
      <c r="D380" s="28">
        <v>301.3</v>
      </c>
      <c r="E380" s="28">
        <v>589.5</v>
      </c>
      <c r="F380" s="28">
        <v>745</v>
      </c>
      <c r="G380" s="28">
        <v>11.9</v>
      </c>
      <c r="H380" s="28">
        <v>0</v>
      </c>
      <c r="I380" s="27">
        <v>0</v>
      </c>
      <c r="J380" s="27">
        <v>0.79</v>
      </c>
      <c r="K380" s="27">
        <v>0.77700000000000002</v>
      </c>
      <c r="L380" s="28">
        <v>301</v>
      </c>
      <c r="M380" s="28">
        <v>0</v>
      </c>
      <c r="N380" s="29">
        <v>-3.456</v>
      </c>
      <c r="O380" s="30">
        <v>0.41010000000000002</v>
      </c>
      <c r="P380" s="30">
        <v>-2.2910000000000001E-4</v>
      </c>
      <c r="Q380" s="30">
        <v>4.964E-8</v>
      </c>
      <c r="R380" s="31">
        <v>777.4</v>
      </c>
      <c r="S380" s="31">
        <v>385</v>
      </c>
      <c r="T380" s="22">
        <v>-99.08</v>
      </c>
      <c r="U380" s="22">
        <v>24.02</v>
      </c>
      <c r="V380" s="29">
        <v>16.123200000000001</v>
      </c>
      <c r="W380" s="31">
        <v>4361.79</v>
      </c>
      <c r="X380" s="31">
        <v>-129.9</v>
      </c>
      <c r="Y380" s="22">
        <v>625</v>
      </c>
      <c r="Z380" s="22">
        <v>445</v>
      </c>
      <c r="AA380" s="27">
        <v>0</v>
      </c>
      <c r="AB380" s="31">
        <v>0</v>
      </c>
      <c r="AC380" s="27">
        <v>0</v>
      </c>
      <c r="AD380" s="27">
        <v>0</v>
      </c>
      <c r="AE380" s="22">
        <v>13020</v>
      </c>
    </row>
    <row r="381" spans="1:33" ht="15" x14ac:dyDescent="0.2">
      <c r="A381" s="22">
        <v>368</v>
      </c>
      <c r="B381" s="21" t="s">
        <v>446</v>
      </c>
      <c r="C381" s="27">
        <v>114.232</v>
      </c>
      <c r="D381" s="28">
        <v>216.4</v>
      </c>
      <c r="E381" s="28">
        <v>398.8</v>
      </c>
      <c r="F381" s="28">
        <v>568.79999999999995</v>
      </c>
      <c r="G381" s="28">
        <v>24.5</v>
      </c>
      <c r="H381" s="28">
        <v>492</v>
      </c>
      <c r="I381" s="27">
        <v>0.25900000000000001</v>
      </c>
      <c r="J381" s="27">
        <v>0.39400000000000002</v>
      </c>
      <c r="K381" s="27">
        <v>0.70299999999999996</v>
      </c>
      <c r="L381" s="28">
        <v>293</v>
      </c>
      <c r="M381" s="28">
        <v>0</v>
      </c>
      <c r="N381" s="29">
        <v>-1.456</v>
      </c>
      <c r="O381" s="30">
        <v>0.1842</v>
      </c>
      <c r="P381" s="30">
        <v>-1.002E-4</v>
      </c>
      <c r="Q381" s="30">
        <v>2.1150000000000001E-8</v>
      </c>
      <c r="R381" s="31">
        <v>473.7</v>
      </c>
      <c r="S381" s="31">
        <v>251.71</v>
      </c>
      <c r="T381" s="22">
        <v>-49.82</v>
      </c>
      <c r="U381" s="22">
        <v>3.92</v>
      </c>
      <c r="V381" s="29">
        <v>15.942600000000001</v>
      </c>
      <c r="W381" s="31">
        <v>3120.29</v>
      </c>
      <c r="X381" s="31">
        <v>-63.63</v>
      </c>
      <c r="Y381" s="22">
        <v>425</v>
      </c>
      <c r="Z381" s="22">
        <v>292</v>
      </c>
      <c r="AA381" s="27">
        <v>66.638999999999996</v>
      </c>
      <c r="AB381" s="31">
        <v>-7100.69</v>
      </c>
      <c r="AC381" s="27">
        <v>-7.0529999999999999</v>
      </c>
      <c r="AD381" s="27">
        <v>7.31</v>
      </c>
      <c r="AE381" s="22">
        <v>8225</v>
      </c>
    </row>
    <row r="382" spans="1:33" ht="15" x14ac:dyDescent="0.2">
      <c r="A382" s="22">
        <v>369</v>
      </c>
      <c r="B382" s="21" t="s">
        <v>447</v>
      </c>
      <c r="C382" s="27">
        <v>182.351</v>
      </c>
      <c r="D382" s="28">
        <v>0</v>
      </c>
      <c r="E382" s="28">
        <v>516.9</v>
      </c>
      <c r="F382" s="28">
        <v>694</v>
      </c>
      <c r="G382" s="28">
        <v>17.7</v>
      </c>
      <c r="H382" s="28">
        <v>0</v>
      </c>
      <c r="I382" s="27">
        <v>0</v>
      </c>
      <c r="J382" s="27">
        <v>0.56399999999999995</v>
      </c>
      <c r="K382" s="27">
        <v>0</v>
      </c>
      <c r="L382" s="28">
        <v>0</v>
      </c>
      <c r="M382" s="28">
        <v>0</v>
      </c>
      <c r="N382" s="29">
        <v>-14.319000000000001</v>
      </c>
      <c r="O382" s="30">
        <v>3.145</v>
      </c>
      <c r="P382" s="30">
        <v>-1</v>
      </c>
      <c r="Q382" s="30">
        <v>-1.8180000000000001</v>
      </c>
      <c r="R382" s="31">
        <v>-4</v>
      </c>
      <c r="S382" s="31">
        <v>4.08</v>
      </c>
      <c r="T382" s="22">
        <v>-8</v>
      </c>
      <c r="U382" s="22">
        <v>695.83</v>
      </c>
      <c r="V382" s="29">
        <v>346.19</v>
      </c>
      <c r="W382" s="31">
        <v>-59.92</v>
      </c>
      <c r="X382" s="31">
        <v>22.72</v>
      </c>
      <c r="Y382" s="22">
        <v>16.094100000000001</v>
      </c>
      <c r="Z382" s="22">
        <v>3983.01</v>
      </c>
      <c r="AA382" s="27">
        <v>-95.85</v>
      </c>
      <c r="AB382" s="31">
        <v>549</v>
      </c>
      <c r="AC382" s="27">
        <v>385</v>
      </c>
      <c r="AD382" s="27">
        <v>0</v>
      </c>
      <c r="AE382" s="22">
        <v>0</v>
      </c>
      <c r="AG382" s="22">
        <v>0</v>
      </c>
    </row>
    <row r="383" spans="1:33" ht="15" x14ac:dyDescent="0.2">
      <c r="A383" s="22">
        <v>370</v>
      </c>
      <c r="B383" s="21" t="s">
        <v>448</v>
      </c>
      <c r="C383" s="27">
        <v>212.42099999999999</v>
      </c>
      <c r="D383" s="28">
        <v>283</v>
      </c>
      <c r="E383" s="28">
        <v>543.79999999999995</v>
      </c>
      <c r="F383" s="28">
        <v>707</v>
      </c>
      <c r="G383" s="28">
        <v>15</v>
      </c>
      <c r="H383" s="28">
        <v>880</v>
      </c>
      <c r="I383" s="27">
        <v>0.23</v>
      </c>
      <c r="J383" s="27">
        <v>0.70599999999999996</v>
      </c>
      <c r="K383" s="27">
        <v>0.76900000000000002</v>
      </c>
      <c r="L383" s="28">
        <v>293</v>
      </c>
      <c r="M383" s="28">
        <v>0</v>
      </c>
      <c r="N383" s="29">
        <v>-2.8460000000000001</v>
      </c>
      <c r="O383" s="30">
        <v>3.4220000000000002</v>
      </c>
      <c r="P383" s="30">
        <v>-1</v>
      </c>
      <c r="Q383" s="30">
        <v>-1.9039999999999999</v>
      </c>
      <c r="R383" s="31">
        <v>-4</v>
      </c>
      <c r="S383" s="31">
        <v>4.1079999999999997</v>
      </c>
      <c r="T383" s="22">
        <v>-8</v>
      </c>
      <c r="U383" s="22">
        <v>718.51</v>
      </c>
      <c r="V383" s="29">
        <v>355.92</v>
      </c>
      <c r="W383" s="31">
        <v>-84.31</v>
      </c>
      <c r="X383" s="31">
        <v>17.98</v>
      </c>
      <c r="Y383" s="22">
        <v>16.1724</v>
      </c>
      <c r="Z383" s="22">
        <v>4121.51</v>
      </c>
      <c r="AA383" s="27">
        <v>-111.8</v>
      </c>
      <c r="AB383" s="31">
        <v>577</v>
      </c>
      <c r="AC383" s="27">
        <v>408</v>
      </c>
      <c r="AD383" s="27">
        <v>95</v>
      </c>
      <c r="AE383" s="22">
        <v>-11995.6</v>
      </c>
      <c r="AG383" s="22">
        <v>18.45</v>
      </c>
    </row>
    <row r="384" spans="1:33" ht="15" x14ac:dyDescent="0.2">
      <c r="A384" s="22">
        <v>371</v>
      </c>
      <c r="B384" s="21" t="s">
        <v>449</v>
      </c>
      <c r="C384" s="27">
        <v>280.54000000000002</v>
      </c>
      <c r="D384" s="28">
        <v>0</v>
      </c>
      <c r="E384" s="28">
        <v>625</v>
      </c>
      <c r="F384" s="28">
        <v>780</v>
      </c>
      <c r="G384" s="28">
        <v>10.1</v>
      </c>
      <c r="H384" s="28">
        <v>0</v>
      </c>
      <c r="I384" s="27">
        <v>0</v>
      </c>
      <c r="J384" s="27">
        <v>0.83299999999999996</v>
      </c>
      <c r="K384" s="27">
        <v>0</v>
      </c>
      <c r="L384" s="28">
        <v>0</v>
      </c>
      <c r="M384" s="28">
        <v>0</v>
      </c>
      <c r="N384" s="29">
        <v>-15.786</v>
      </c>
      <c r="O384" s="30">
        <v>0.47299999999999998</v>
      </c>
      <c r="P384" s="30">
        <v>-2.7240000000000001E-4</v>
      </c>
      <c r="Q384" s="30">
        <v>6.0899999999999996E-8</v>
      </c>
      <c r="R384" s="31">
        <v>950.57</v>
      </c>
      <c r="S384" s="31">
        <v>406.33</v>
      </c>
      <c r="T384" s="22">
        <v>-94.41</v>
      </c>
      <c r="U384" s="22">
        <v>36.78</v>
      </c>
      <c r="V384" s="29">
        <v>16.309200000000001</v>
      </c>
      <c r="W384" s="31">
        <v>4642.01</v>
      </c>
      <c r="X384" s="31">
        <v>-145.1</v>
      </c>
      <c r="Y384" s="22">
        <v>661</v>
      </c>
      <c r="Z384" s="22">
        <v>476</v>
      </c>
      <c r="AA384" s="27">
        <v>0</v>
      </c>
      <c r="AB384" s="31">
        <v>0</v>
      </c>
      <c r="AC384" s="27">
        <v>0</v>
      </c>
      <c r="AD384" s="27">
        <v>0</v>
      </c>
      <c r="AE384" s="22">
        <v>13780</v>
      </c>
    </row>
    <row r="385" spans="1:33" ht="15" x14ac:dyDescent="0.2">
      <c r="A385" s="22">
        <v>372</v>
      </c>
      <c r="B385" s="21" t="s">
        <v>450</v>
      </c>
      <c r="C385" s="27">
        <v>72.150999999999996</v>
      </c>
      <c r="D385" s="28">
        <v>143.4</v>
      </c>
      <c r="E385" s="28">
        <v>309.2</v>
      </c>
      <c r="F385" s="28">
        <v>469.6</v>
      </c>
      <c r="G385" s="28">
        <v>33.299999999999997</v>
      </c>
      <c r="H385" s="28">
        <v>304</v>
      </c>
      <c r="I385" s="27">
        <v>0.26200000000000001</v>
      </c>
      <c r="J385" s="27">
        <v>0.251</v>
      </c>
      <c r="K385" s="27">
        <v>0.626</v>
      </c>
      <c r="L385" s="28">
        <v>293</v>
      </c>
      <c r="M385" s="28">
        <v>0</v>
      </c>
      <c r="N385" s="29">
        <v>-0.86599999999999999</v>
      </c>
      <c r="O385" s="30">
        <v>0.1164</v>
      </c>
      <c r="P385" s="30">
        <v>-6.1630000000000005E-5</v>
      </c>
      <c r="Q385" s="30">
        <v>1.267E-8</v>
      </c>
      <c r="R385" s="31">
        <v>313.66000000000003</v>
      </c>
      <c r="S385" s="31">
        <v>182.45</v>
      </c>
      <c r="T385" s="22">
        <v>-35</v>
      </c>
      <c r="U385" s="22">
        <v>-2</v>
      </c>
      <c r="V385" s="29">
        <v>15.833299999999999</v>
      </c>
      <c r="W385" s="31">
        <v>2477.0700000000002</v>
      </c>
      <c r="X385" s="31">
        <v>-39.94</v>
      </c>
      <c r="Y385" s="22">
        <v>330</v>
      </c>
      <c r="Z385" s="22">
        <v>220</v>
      </c>
      <c r="AA385" s="27">
        <v>56.682000000000002</v>
      </c>
      <c r="AB385" s="31">
        <v>-4827.08</v>
      </c>
      <c r="AC385" s="27">
        <v>-5.3129999999999997</v>
      </c>
      <c r="AD385" s="27">
        <v>3.68</v>
      </c>
      <c r="AE385" s="22">
        <v>61.6</v>
      </c>
      <c r="AF385" s="32"/>
    </row>
    <row r="386" spans="1:33" ht="15" x14ac:dyDescent="0.2">
      <c r="A386" s="22">
        <v>373</v>
      </c>
      <c r="B386" s="21" t="s">
        <v>451</v>
      </c>
      <c r="C386" s="27">
        <v>102.134</v>
      </c>
      <c r="D386" s="28">
        <v>178</v>
      </c>
      <c r="E386" s="28">
        <v>374.8</v>
      </c>
      <c r="F386" s="28">
        <v>549.4</v>
      </c>
      <c r="G386" s="28">
        <v>32.9</v>
      </c>
      <c r="H386" s="28">
        <v>345</v>
      </c>
      <c r="I386" s="27">
        <v>0.252</v>
      </c>
      <c r="J386" s="27">
        <v>0.39200000000000002</v>
      </c>
      <c r="K386" s="27">
        <v>0.88700000000000001</v>
      </c>
      <c r="L386" s="28">
        <v>293</v>
      </c>
      <c r="M386" s="28">
        <v>1.8</v>
      </c>
      <c r="N386" s="29">
        <v>3.6829999999999998</v>
      </c>
      <c r="O386" s="30">
        <v>0.1075</v>
      </c>
      <c r="P386" s="30">
        <v>-4.0269999999999999E-5</v>
      </c>
      <c r="Q386" s="30">
        <v>-3.437E-9</v>
      </c>
      <c r="R386" s="31">
        <v>489.53</v>
      </c>
      <c r="S386" s="31">
        <v>255.83</v>
      </c>
      <c r="T386" s="22">
        <v>-111.31</v>
      </c>
      <c r="U386" s="22">
        <v>0</v>
      </c>
      <c r="V386" s="29">
        <v>16.229099999999999</v>
      </c>
      <c r="W386" s="31">
        <v>2980.47</v>
      </c>
      <c r="X386" s="31">
        <v>-64.150000000000006</v>
      </c>
      <c r="Y386" s="22">
        <v>410</v>
      </c>
      <c r="Z386" s="22">
        <v>280</v>
      </c>
      <c r="AA386" s="27">
        <v>69.656000000000006</v>
      </c>
      <c r="AB386" s="31">
        <v>-7028.88</v>
      </c>
      <c r="AC386" s="27">
        <v>-7.4749999999999996</v>
      </c>
      <c r="AD386" s="27">
        <v>5.0999999999999996</v>
      </c>
      <c r="AE386" s="22">
        <v>8170</v>
      </c>
    </row>
    <row r="387" spans="1:33" ht="15" x14ac:dyDescent="0.2">
      <c r="A387" s="22">
        <v>374</v>
      </c>
      <c r="B387" s="21" t="s">
        <v>452</v>
      </c>
      <c r="C387" s="27">
        <v>59.112000000000002</v>
      </c>
      <c r="D387" s="28">
        <v>190</v>
      </c>
      <c r="E387" s="28">
        <v>321.8</v>
      </c>
      <c r="F387" s="28">
        <v>497</v>
      </c>
      <c r="G387" s="28">
        <v>46.8</v>
      </c>
      <c r="H387" s="28">
        <v>233</v>
      </c>
      <c r="I387" s="27">
        <v>0.26700000000000002</v>
      </c>
      <c r="J387" s="27">
        <v>0.22900000000000001</v>
      </c>
      <c r="K387" s="27">
        <v>0.71699999999999997</v>
      </c>
      <c r="L387" s="28">
        <v>293</v>
      </c>
      <c r="M387" s="28">
        <v>1.3</v>
      </c>
      <c r="N387" s="29">
        <v>1.5980000000000001</v>
      </c>
      <c r="O387" s="30">
        <v>8.3559999999999995E-2</v>
      </c>
      <c r="P387" s="30">
        <v>-4.3519999999999997E-5</v>
      </c>
      <c r="Q387" s="30">
        <v>8.5660000000000004E-9</v>
      </c>
      <c r="R387" s="31">
        <v>0</v>
      </c>
      <c r="S387" s="31">
        <v>0</v>
      </c>
      <c r="T387" s="22">
        <v>-17.3</v>
      </c>
      <c r="U387" s="22">
        <v>9.51</v>
      </c>
      <c r="V387" s="29">
        <v>15.995699999999999</v>
      </c>
      <c r="W387" s="31">
        <v>2551.7199999999998</v>
      </c>
      <c r="X387" s="31">
        <v>-49.15</v>
      </c>
      <c r="Y387" s="22">
        <v>350</v>
      </c>
      <c r="Z387" s="22">
        <v>235</v>
      </c>
      <c r="AA387" s="27">
        <v>0</v>
      </c>
      <c r="AB387" s="31">
        <v>0</v>
      </c>
      <c r="AC387" s="27">
        <v>0</v>
      </c>
      <c r="AD387" s="27">
        <v>0</v>
      </c>
      <c r="AE387" s="22">
        <v>7100</v>
      </c>
    </row>
    <row r="388" spans="1:33" ht="15" x14ac:dyDescent="0.2">
      <c r="A388" s="22">
        <v>375</v>
      </c>
      <c r="B388" s="21" t="s">
        <v>453</v>
      </c>
      <c r="C388" s="27">
        <v>88.106999999999999</v>
      </c>
      <c r="D388" s="28">
        <v>180.3</v>
      </c>
      <c r="E388" s="28">
        <v>353.7</v>
      </c>
      <c r="F388" s="28">
        <v>538</v>
      </c>
      <c r="G388" s="28">
        <v>40.1</v>
      </c>
      <c r="H388" s="28">
        <v>285</v>
      </c>
      <c r="I388" s="27">
        <v>0.25900000000000001</v>
      </c>
      <c r="J388" s="27">
        <v>0.315</v>
      </c>
      <c r="K388" s="27">
        <v>0.91100000000000003</v>
      </c>
      <c r="L388" s="28">
        <v>289</v>
      </c>
      <c r="M388" s="28">
        <v>1.9</v>
      </c>
      <c r="N388" s="29">
        <v>0</v>
      </c>
      <c r="O388" s="30">
        <v>0</v>
      </c>
      <c r="P388" s="30">
        <v>0</v>
      </c>
      <c r="Q388" s="30">
        <v>0</v>
      </c>
      <c r="R388" s="31">
        <v>452.97</v>
      </c>
      <c r="S388" s="31">
        <v>246.09</v>
      </c>
      <c r="T388" s="22">
        <v>0</v>
      </c>
      <c r="U388" s="22">
        <v>0</v>
      </c>
      <c r="V388" s="29">
        <v>15.767099999999999</v>
      </c>
      <c r="W388" s="31">
        <v>2593.9499999999998</v>
      </c>
      <c r="X388" s="31">
        <v>-69.69</v>
      </c>
      <c r="Y388" s="22">
        <v>360</v>
      </c>
      <c r="Z388" s="22">
        <v>280</v>
      </c>
      <c r="AA388" s="27">
        <v>63.317999999999998</v>
      </c>
      <c r="AB388" s="31">
        <v>-6292.56</v>
      </c>
      <c r="AC388" s="27">
        <v>-6.6349999999999998</v>
      </c>
      <c r="AD388" s="27">
        <v>4.01</v>
      </c>
      <c r="AE388" s="22">
        <v>7760</v>
      </c>
    </row>
    <row r="389" spans="1:33" ht="15" x14ac:dyDescent="0.2">
      <c r="A389" s="22">
        <v>376</v>
      </c>
      <c r="B389" s="21" t="s">
        <v>454</v>
      </c>
      <c r="C389" s="27">
        <v>116.161</v>
      </c>
      <c r="D389" s="28">
        <v>197.3</v>
      </c>
      <c r="E389" s="28">
        <v>395.7</v>
      </c>
      <c r="F389" s="28">
        <v>578</v>
      </c>
      <c r="G389" s="28">
        <v>0</v>
      </c>
      <c r="H389" s="28">
        <v>0</v>
      </c>
      <c r="I389" s="27">
        <v>0</v>
      </c>
      <c r="J389" s="27">
        <v>0</v>
      </c>
      <c r="K389" s="27">
        <v>0.88100000000000001</v>
      </c>
      <c r="L389" s="28">
        <v>293</v>
      </c>
      <c r="M389" s="28">
        <v>1.8</v>
      </c>
      <c r="N389" s="29">
        <v>0</v>
      </c>
      <c r="O389" s="30">
        <v>0</v>
      </c>
      <c r="P389" s="30">
        <v>0</v>
      </c>
      <c r="Q389" s="30">
        <v>0</v>
      </c>
      <c r="R389" s="31">
        <v>0</v>
      </c>
      <c r="S389" s="31">
        <v>0</v>
      </c>
      <c r="T389" s="22">
        <v>0</v>
      </c>
      <c r="U389" s="22">
        <v>0</v>
      </c>
      <c r="V389" s="29">
        <v>16.864100000000001</v>
      </c>
      <c r="W389" s="31">
        <v>3558.18</v>
      </c>
      <c r="X389" s="31">
        <v>-47.86</v>
      </c>
      <c r="Y389" s="22">
        <v>420</v>
      </c>
      <c r="Z389" s="22">
        <v>292</v>
      </c>
      <c r="AA389" s="27">
        <v>0</v>
      </c>
      <c r="AB389" s="31">
        <v>0</v>
      </c>
      <c r="AC389" s="27">
        <v>0</v>
      </c>
      <c r="AD389" s="27">
        <v>0</v>
      </c>
      <c r="AE389" s="22">
        <v>8690</v>
      </c>
    </row>
    <row r="390" spans="1:33" ht="15" x14ac:dyDescent="0.2">
      <c r="A390" s="22">
        <v>377</v>
      </c>
      <c r="B390" s="21" t="s">
        <v>455</v>
      </c>
      <c r="C390" s="27">
        <v>120.19499999999999</v>
      </c>
      <c r="D390" s="28">
        <v>173.7</v>
      </c>
      <c r="E390" s="28">
        <v>432.4</v>
      </c>
      <c r="F390" s="28">
        <v>638.29999999999995</v>
      </c>
      <c r="G390" s="28">
        <v>31.6</v>
      </c>
      <c r="H390" s="28">
        <v>440</v>
      </c>
      <c r="I390" s="27">
        <v>0.26500000000000001</v>
      </c>
      <c r="J390" s="27">
        <v>0.34399999999999997</v>
      </c>
      <c r="K390" s="27">
        <v>0.86199999999999999</v>
      </c>
      <c r="L390" s="28">
        <v>293</v>
      </c>
      <c r="M390" s="28">
        <v>0.4</v>
      </c>
      <c r="N390" s="29">
        <v>-7.4729999999999999</v>
      </c>
      <c r="O390" s="30">
        <v>0.17879999999999999</v>
      </c>
      <c r="P390" s="30">
        <v>-1.099E-4</v>
      </c>
      <c r="Q390" s="30">
        <v>2.5819999999999999E-8</v>
      </c>
      <c r="R390" s="31">
        <v>527.45000000000005</v>
      </c>
      <c r="S390" s="31">
        <v>282.64999999999998</v>
      </c>
      <c r="T390" s="22">
        <v>1.87</v>
      </c>
      <c r="U390" s="22">
        <v>32.799999999999997</v>
      </c>
      <c r="V390" s="29">
        <v>16.0062</v>
      </c>
      <c r="W390" s="31">
        <v>3433.84</v>
      </c>
      <c r="X390" s="31">
        <v>-66.010000000000005</v>
      </c>
      <c r="Y390" s="22">
        <v>461</v>
      </c>
      <c r="Z390" s="22">
        <v>316</v>
      </c>
      <c r="AA390" s="27">
        <v>0</v>
      </c>
      <c r="AB390" s="31">
        <v>0</v>
      </c>
      <c r="AC390" s="27">
        <v>0</v>
      </c>
      <c r="AD390" s="27">
        <v>0</v>
      </c>
      <c r="AE390" s="22">
        <v>9140</v>
      </c>
    </row>
    <row r="391" spans="1:33" ht="15" x14ac:dyDescent="0.2">
      <c r="A391" s="22">
        <v>378</v>
      </c>
      <c r="B391" s="21" t="s">
        <v>456</v>
      </c>
      <c r="C391" s="27">
        <v>126.24299999999999</v>
      </c>
      <c r="D391" s="28">
        <v>178.7</v>
      </c>
      <c r="E391" s="28">
        <v>429.9</v>
      </c>
      <c r="F391" s="28">
        <v>639</v>
      </c>
      <c r="G391" s="28">
        <v>27.7</v>
      </c>
      <c r="H391" s="28">
        <v>0</v>
      </c>
      <c r="I391" s="27">
        <v>0</v>
      </c>
      <c r="J391" s="27">
        <v>0.25800000000000001</v>
      </c>
      <c r="K391" s="27">
        <v>0.79300000000000004</v>
      </c>
      <c r="L391" s="28">
        <v>293</v>
      </c>
      <c r="M391" s="28">
        <v>0</v>
      </c>
      <c r="N391" s="29">
        <v>-14.932</v>
      </c>
      <c r="O391" s="30">
        <v>0.23619999999999999</v>
      </c>
      <c r="P391" s="30">
        <v>-1.384E-4</v>
      </c>
      <c r="Q391" s="30">
        <v>3.0839999999999997E-8</v>
      </c>
      <c r="R391" s="31">
        <v>549.08000000000004</v>
      </c>
      <c r="S391" s="31">
        <v>293.93</v>
      </c>
      <c r="T391" s="22">
        <v>-46.2</v>
      </c>
      <c r="U391" s="22">
        <v>11.31</v>
      </c>
      <c r="V391" s="29">
        <v>15.8567</v>
      </c>
      <c r="W391" s="31">
        <v>3363.62</v>
      </c>
      <c r="X391" s="31">
        <v>-65.209999999999994</v>
      </c>
      <c r="Y391" s="22">
        <v>459</v>
      </c>
      <c r="Z391" s="22">
        <v>313</v>
      </c>
      <c r="AA391" s="27">
        <v>0</v>
      </c>
      <c r="AB391" s="31">
        <v>0</v>
      </c>
      <c r="AC391" s="27">
        <v>0</v>
      </c>
      <c r="AD391" s="27">
        <v>0</v>
      </c>
      <c r="AE391" s="22">
        <v>8620</v>
      </c>
    </row>
    <row r="392" spans="1:33" ht="15" x14ac:dyDescent="0.2">
      <c r="A392" s="22">
        <v>379</v>
      </c>
      <c r="B392" s="21" t="s">
        <v>457</v>
      </c>
      <c r="C392" s="27">
        <v>112.21599999999999</v>
      </c>
      <c r="D392" s="28">
        <v>155.80000000000001</v>
      </c>
      <c r="E392" s="28">
        <v>404.1</v>
      </c>
      <c r="F392" s="28">
        <v>603</v>
      </c>
      <c r="G392" s="28">
        <v>29.6</v>
      </c>
      <c r="H392" s="28">
        <v>425</v>
      </c>
      <c r="I392" s="27">
        <v>0.25</v>
      </c>
      <c r="J392" s="27">
        <v>0.33500000000000002</v>
      </c>
      <c r="K392" s="27">
        <v>0.78100000000000003</v>
      </c>
      <c r="L392" s="28">
        <v>289</v>
      </c>
      <c r="M392" s="28">
        <v>0</v>
      </c>
      <c r="N392" s="29">
        <v>-13.369</v>
      </c>
      <c r="O392" s="30">
        <v>0.20180000000000001</v>
      </c>
      <c r="P392" s="30">
        <v>-1.176E-4</v>
      </c>
      <c r="Q392" s="30">
        <v>2.6689999999999999E-8</v>
      </c>
      <c r="R392" s="31">
        <v>454.23</v>
      </c>
      <c r="S392" s="31">
        <v>264.22000000000003</v>
      </c>
      <c r="T392" s="22">
        <v>-35.39</v>
      </c>
      <c r="U392" s="22">
        <v>12.57</v>
      </c>
      <c r="V392" s="29">
        <v>15.8969</v>
      </c>
      <c r="W392" s="31">
        <v>3187.67</v>
      </c>
      <c r="X392" s="31">
        <v>-59.99</v>
      </c>
      <c r="Y392" s="22">
        <v>431</v>
      </c>
      <c r="Z392" s="22">
        <v>294</v>
      </c>
      <c r="AA392" s="27">
        <v>0</v>
      </c>
      <c r="AB392" s="31">
        <v>0</v>
      </c>
      <c r="AC392" s="27">
        <v>0</v>
      </c>
      <c r="AD392" s="27">
        <v>0</v>
      </c>
      <c r="AE392" s="22">
        <v>8152</v>
      </c>
    </row>
    <row r="393" spans="1:33" ht="15" x14ac:dyDescent="0.2">
      <c r="A393" s="22">
        <v>380</v>
      </c>
      <c r="B393" s="21" t="s">
        <v>458</v>
      </c>
      <c r="C393" s="27">
        <v>198.39400000000001</v>
      </c>
      <c r="D393" s="28">
        <v>279</v>
      </c>
      <c r="E393" s="28">
        <v>526.70000000000005</v>
      </c>
      <c r="F393" s="28">
        <v>694</v>
      </c>
      <c r="G393" s="28">
        <v>16</v>
      </c>
      <c r="H393" s="28">
        <v>830</v>
      </c>
      <c r="I393" s="27">
        <v>0.23</v>
      </c>
      <c r="J393" s="27">
        <v>0.67900000000000005</v>
      </c>
      <c r="K393" s="27">
        <v>0.76300000000000001</v>
      </c>
      <c r="L393" s="28">
        <v>293</v>
      </c>
      <c r="M393" s="28">
        <v>0</v>
      </c>
      <c r="N393" s="29">
        <v>-2.6230000000000002</v>
      </c>
      <c r="O393" s="30">
        <v>3.1949999999999998</v>
      </c>
      <c r="P393" s="30">
        <v>-1</v>
      </c>
      <c r="Q393" s="30">
        <v>-1.7729999999999999</v>
      </c>
      <c r="R393" s="31">
        <v>-4</v>
      </c>
      <c r="S393" s="31">
        <v>3.8170000000000002</v>
      </c>
      <c r="T393" s="22">
        <v>-8</v>
      </c>
      <c r="U393" s="22">
        <v>689.85</v>
      </c>
      <c r="V393" s="29">
        <v>344.21</v>
      </c>
      <c r="W393" s="31">
        <v>-79.38</v>
      </c>
      <c r="X393" s="31">
        <v>15.97</v>
      </c>
      <c r="Y393" s="22">
        <v>16.148</v>
      </c>
      <c r="Z393" s="22">
        <v>4008.52</v>
      </c>
      <c r="AA393" s="27">
        <v>-105.4</v>
      </c>
      <c r="AB393" s="31">
        <v>560</v>
      </c>
      <c r="AC393" s="27">
        <v>394</v>
      </c>
      <c r="AD393" s="27">
        <v>91.171999999999997</v>
      </c>
      <c r="AE393" s="22">
        <v>-11322.9</v>
      </c>
      <c r="AG393" s="22">
        <v>16.66</v>
      </c>
    </row>
    <row r="394" spans="1:33" ht="15" x14ac:dyDescent="0.2">
      <c r="A394" s="22">
        <v>381</v>
      </c>
      <c r="B394" s="21" t="s">
        <v>459</v>
      </c>
      <c r="C394" s="27">
        <v>266.51299999999998</v>
      </c>
      <c r="D394" s="28">
        <v>0</v>
      </c>
      <c r="E394" s="28">
        <v>599</v>
      </c>
      <c r="F394" s="28">
        <v>772</v>
      </c>
      <c r="G394" s="28">
        <v>11.1</v>
      </c>
      <c r="H394" s="28">
        <v>0</v>
      </c>
      <c r="I394" s="27">
        <v>0</v>
      </c>
      <c r="J394" s="27">
        <v>0.78900000000000003</v>
      </c>
      <c r="K394" s="27">
        <v>0</v>
      </c>
      <c r="L394" s="28">
        <v>0</v>
      </c>
      <c r="M394" s="28">
        <v>0</v>
      </c>
      <c r="N394" s="29">
        <v>-15.507999999999999</v>
      </c>
      <c r="O394" s="30">
        <v>0.4501</v>
      </c>
      <c r="P394" s="30">
        <v>-2.5920000000000001E-4</v>
      </c>
      <c r="Q394" s="30">
        <v>5.7940000000000001E-8</v>
      </c>
      <c r="R394" s="31">
        <v>924.6</v>
      </c>
      <c r="S394" s="31">
        <v>399.62</v>
      </c>
      <c r="T394" s="22">
        <v>-89.48</v>
      </c>
      <c r="U394" s="22">
        <v>34.770000000000003</v>
      </c>
      <c r="V394" s="29">
        <v>16.263200000000001</v>
      </c>
      <c r="W394" s="31">
        <v>4439.38</v>
      </c>
      <c r="X394" s="31">
        <v>-138.1</v>
      </c>
      <c r="Y394" s="22">
        <v>648</v>
      </c>
      <c r="Z394" s="22">
        <v>465</v>
      </c>
      <c r="AA394" s="27">
        <v>0</v>
      </c>
      <c r="AB394" s="31">
        <v>0</v>
      </c>
      <c r="AC394" s="27">
        <v>0</v>
      </c>
      <c r="AD394" s="27">
        <v>0</v>
      </c>
      <c r="AE394" s="22">
        <v>13380</v>
      </c>
    </row>
    <row r="395" spans="1:33" ht="15" x14ac:dyDescent="0.2">
      <c r="A395" s="22">
        <v>382</v>
      </c>
      <c r="B395" s="21" t="s">
        <v>460</v>
      </c>
      <c r="C395" s="27">
        <v>184.36699999999999</v>
      </c>
      <c r="D395" s="28">
        <v>267.8</v>
      </c>
      <c r="E395" s="28">
        <v>508.6</v>
      </c>
      <c r="F395" s="28">
        <v>675.8</v>
      </c>
      <c r="G395" s="28">
        <v>17</v>
      </c>
      <c r="H395" s="28">
        <v>780</v>
      </c>
      <c r="I395" s="27">
        <v>0.24</v>
      </c>
      <c r="J395" s="27">
        <v>0.623</v>
      </c>
      <c r="K395" s="27">
        <v>0.75600000000000001</v>
      </c>
      <c r="L395" s="28">
        <v>293</v>
      </c>
      <c r="M395" s="28">
        <v>0</v>
      </c>
      <c r="N395" s="29">
        <v>-2.4990000000000001</v>
      </c>
      <c r="O395" s="30">
        <v>2.9740000000000002</v>
      </c>
      <c r="P395" s="30">
        <v>-1</v>
      </c>
      <c r="Q395" s="30">
        <v>-1.651</v>
      </c>
      <c r="R395" s="31">
        <v>-4</v>
      </c>
      <c r="S395" s="31">
        <v>3.5579999999999998</v>
      </c>
      <c r="T395" s="22">
        <v>-8</v>
      </c>
      <c r="U395" s="22">
        <v>664.1</v>
      </c>
      <c r="V395" s="29">
        <v>332.1</v>
      </c>
      <c r="W395" s="31">
        <v>-74.45</v>
      </c>
      <c r="X395" s="31">
        <v>13.97</v>
      </c>
      <c r="Y395" s="22">
        <v>16.1355</v>
      </c>
      <c r="Z395" s="22">
        <v>3892.91</v>
      </c>
      <c r="AA395" s="27">
        <v>-98.93</v>
      </c>
      <c r="AB395" s="31">
        <v>540</v>
      </c>
      <c r="AC395" s="27">
        <v>380</v>
      </c>
      <c r="AD395" s="27">
        <v>0</v>
      </c>
      <c r="AE395" s="22">
        <v>0</v>
      </c>
      <c r="AG395" s="22">
        <v>0</v>
      </c>
    </row>
    <row r="396" spans="1:33" ht="15" x14ac:dyDescent="0.2">
      <c r="A396" s="22">
        <v>383</v>
      </c>
      <c r="B396" s="21" t="s">
        <v>461</v>
      </c>
      <c r="C396" s="27">
        <v>252.48599999999999</v>
      </c>
      <c r="D396" s="28">
        <v>0</v>
      </c>
      <c r="E396" s="28">
        <v>598.6</v>
      </c>
      <c r="F396" s="28">
        <v>761</v>
      </c>
      <c r="G396" s="28">
        <v>11.9</v>
      </c>
      <c r="H396" s="28">
        <v>0</v>
      </c>
      <c r="I396" s="27">
        <v>0</v>
      </c>
      <c r="J396" s="27">
        <v>0.755</v>
      </c>
      <c r="K396" s="27">
        <v>0</v>
      </c>
      <c r="L396" s="28">
        <v>0</v>
      </c>
      <c r="M396" s="28">
        <v>0</v>
      </c>
      <c r="N396" s="29">
        <v>-15.336</v>
      </c>
      <c r="O396" s="30">
        <v>0.42759999999999998</v>
      </c>
      <c r="P396" s="30">
        <v>-2.4649999999999997E-4</v>
      </c>
      <c r="Q396" s="30">
        <v>5.5159999999999999E-8</v>
      </c>
      <c r="R396" s="31">
        <v>891.8</v>
      </c>
      <c r="S396" s="31">
        <v>392.78</v>
      </c>
      <c r="T396" s="22">
        <v>-84.55</v>
      </c>
      <c r="U396" s="22">
        <v>32.74</v>
      </c>
      <c r="V396" s="29">
        <v>16.227</v>
      </c>
      <c r="W396" s="31">
        <v>4483.13</v>
      </c>
      <c r="X396" s="31">
        <v>-131.30000000000001</v>
      </c>
      <c r="Y396" s="22">
        <v>634</v>
      </c>
      <c r="Z396" s="22">
        <v>453</v>
      </c>
      <c r="AA396" s="27">
        <v>0</v>
      </c>
      <c r="AB396" s="31">
        <v>0</v>
      </c>
      <c r="AC396" s="27">
        <v>0</v>
      </c>
      <c r="AD396" s="27">
        <v>0</v>
      </c>
      <c r="AE396" s="22">
        <v>12980</v>
      </c>
    </row>
    <row r="397" spans="1:33" ht="15" x14ac:dyDescent="0.2">
      <c r="A397" s="22">
        <v>384</v>
      </c>
      <c r="B397" s="21" t="s">
        <v>462</v>
      </c>
      <c r="C397" s="27">
        <v>156.31299999999999</v>
      </c>
      <c r="D397" s="28">
        <v>247.6</v>
      </c>
      <c r="E397" s="28">
        <v>469.1</v>
      </c>
      <c r="F397" s="28">
        <v>638.79999999999995</v>
      </c>
      <c r="G397" s="28">
        <v>19.399999999999999</v>
      </c>
      <c r="H397" s="28">
        <v>660</v>
      </c>
      <c r="I397" s="27">
        <v>0.24</v>
      </c>
      <c r="J397" s="27">
        <v>0.53500000000000003</v>
      </c>
      <c r="K397" s="27">
        <v>0.74</v>
      </c>
      <c r="L397" s="28">
        <v>293</v>
      </c>
      <c r="M397" s="28">
        <v>0</v>
      </c>
      <c r="N397" s="29">
        <v>-2.0049999999999999</v>
      </c>
      <c r="O397" s="30">
        <v>0.25169999999999998</v>
      </c>
      <c r="P397" s="30">
        <v>-1.3850000000000001E-4</v>
      </c>
      <c r="Q397" s="30">
        <v>2.9539999999999998E-8</v>
      </c>
      <c r="R397" s="31">
        <v>605.5</v>
      </c>
      <c r="S397" s="31">
        <v>305.01</v>
      </c>
      <c r="T397" s="22">
        <v>-64.599999999999994</v>
      </c>
      <c r="U397" s="22">
        <v>9.94</v>
      </c>
      <c r="V397" s="29">
        <v>16.054099999999998</v>
      </c>
      <c r="W397" s="31">
        <v>3614.07</v>
      </c>
      <c r="X397" s="31">
        <v>-85.45</v>
      </c>
      <c r="Y397" s="22">
        <v>498</v>
      </c>
      <c r="Z397" s="22">
        <v>348</v>
      </c>
      <c r="AA397" s="27">
        <v>80.120999999999995</v>
      </c>
      <c r="AB397" s="31">
        <v>-9305.7999999999993</v>
      </c>
      <c r="AC397" s="27">
        <v>-8.7289999999999992</v>
      </c>
      <c r="AD397" s="27">
        <v>11.75</v>
      </c>
      <c r="AE397" s="22">
        <v>9920</v>
      </c>
    </row>
    <row r="398" spans="1:33" ht="15" x14ac:dyDescent="0.2">
      <c r="A398" s="22">
        <v>385</v>
      </c>
      <c r="B398" s="21" t="s">
        <v>463</v>
      </c>
      <c r="C398" s="27">
        <v>102.134</v>
      </c>
      <c r="D398" s="28">
        <v>239</v>
      </c>
      <c r="E398" s="28">
        <v>458.7</v>
      </c>
      <c r="F398" s="28">
        <v>651</v>
      </c>
      <c r="G398" s="28">
        <v>38</v>
      </c>
      <c r="H398" s="28">
        <v>340</v>
      </c>
      <c r="I398" s="27">
        <v>0.24</v>
      </c>
      <c r="J398" s="27">
        <v>0.61599999999999999</v>
      </c>
      <c r="K398" s="27">
        <v>0.93899999999999995</v>
      </c>
      <c r="L398" s="28">
        <v>293</v>
      </c>
      <c r="M398" s="28">
        <v>0</v>
      </c>
      <c r="N398" s="29">
        <v>3.198</v>
      </c>
      <c r="O398" s="30">
        <v>0.1202</v>
      </c>
      <c r="P398" s="30">
        <v>-7.0010000000000002E-5</v>
      </c>
      <c r="Q398" s="30">
        <v>1.5810000000000001E-8</v>
      </c>
      <c r="R398" s="31">
        <v>729.09</v>
      </c>
      <c r="S398" s="31">
        <v>341.13</v>
      </c>
      <c r="T398" s="22">
        <v>-117.2</v>
      </c>
      <c r="U398" s="22">
        <v>-85.37</v>
      </c>
      <c r="V398" s="29">
        <v>17.630600000000001</v>
      </c>
      <c r="W398" s="31">
        <v>4092.15</v>
      </c>
      <c r="X398" s="31">
        <v>-86.55</v>
      </c>
      <c r="Y398" s="22">
        <v>495</v>
      </c>
      <c r="Z398" s="22">
        <v>350</v>
      </c>
      <c r="AA398" s="27">
        <v>0</v>
      </c>
      <c r="AB398" s="31">
        <v>0</v>
      </c>
      <c r="AC398" s="27">
        <v>0</v>
      </c>
      <c r="AD398" s="27">
        <v>0</v>
      </c>
      <c r="AE398" s="22">
        <v>11900</v>
      </c>
    </row>
    <row r="399" spans="1:33" ht="15" x14ac:dyDescent="0.2">
      <c r="A399" s="22">
        <v>386</v>
      </c>
      <c r="B399" s="21" t="s">
        <v>464</v>
      </c>
      <c r="C399" s="27">
        <v>108.14</v>
      </c>
      <c r="D399" s="28">
        <v>304.10000000000002</v>
      </c>
      <c r="E399" s="28">
        <v>464.2</v>
      </c>
      <c r="F399" s="28">
        <v>697.6</v>
      </c>
      <c r="G399" s="28">
        <v>49.4</v>
      </c>
      <c r="H399" s="28">
        <v>282</v>
      </c>
      <c r="I399" s="27">
        <v>0.24</v>
      </c>
      <c r="J399" s="27">
        <v>0.443</v>
      </c>
      <c r="K399" s="27">
        <v>1.028</v>
      </c>
      <c r="L399" s="28">
        <v>313</v>
      </c>
      <c r="M399" s="28">
        <v>1.6</v>
      </c>
      <c r="N399" s="29">
        <v>-7.7089999999999996</v>
      </c>
      <c r="O399" s="30">
        <v>0.1673</v>
      </c>
      <c r="P399" s="30">
        <v>-1.415E-4</v>
      </c>
      <c r="Q399" s="30">
        <v>5.0729999999999998E-8</v>
      </c>
      <c r="R399" s="31">
        <v>1533.4</v>
      </c>
      <c r="S399" s="31">
        <v>365.61</v>
      </c>
      <c r="T399" s="22">
        <v>-30.74</v>
      </c>
      <c r="U399" s="22">
        <v>-8.86</v>
      </c>
      <c r="V399" s="29">
        <v>15.9148</v>
      </c>
      <c r="W399" s="31">
        <v>3305.37</v>
      </c>
      <c r="X399" s="31">
        <v>-108</v>
      </c>
      <c r="Y399" s="22">
        <v>480</v>
      </c>
      <c r="Z399" s="22">
        <v>370</v>
      </c>
      <c r="AA399" s="27">
        <v>75.616</v>
      </c>
      <c r="AB399" s="31">
        <v>-9341.59</v>
      </c>
      <c r="AC399" s="27">
        <v>-7.9589999999999996</v>
      </c>
      <c r="AD399" s="27">
        <v>5.47</v>
      </c>
      <c r="AE399" s="22">
        <v>10800</v>
      </c>
    </row>
    <row r="400" spans="1:33" ht="15" x14ac:dyDescent="0.2">
      <c r="A400" s="22">
        <v>387</v>
      </c>
      <c r="B400" s="21" t="s">
        <v>465</v>
      </c>
      <c r="C400" s="27">
        <v>147.00399999999999</v>
      </c>
      <c r="D400" s="28">
        <v>256.10000000000002</v>
      </c>
      <c r="E400" s="28">
        <v>453.6</v>
      </c>
      <c r="F400" s="28">
        <v>697.3</v>
      </c>
      <c r="G400" s="28">
        <v>40.5</v>
      </c>
      <c r="H400" s="28">
        <v>360</v>
      </c>
      <c r="I400" s="27">
        <v>0.22500000000000001</v>
      </c>
      <c r="J400" s="27">
        <v>0.27200000000000002</v>
      </c>
      <c r="K400" s="27">
        <v>1.306</v>
      </c>
      <c r="L400" s="28">
        <v>293</v>
      </c>
      <c r="M400" s="28">
        <v>2.2999999999999998</v>
      </c>
      <c r="N400" s="29">
        <v>-3.4159999999999999</v>
      </c>
      <c r="O400" s="30">
        <v>0.13150000000000001</v>
      </c>
      <c r="P400" s="30">
        <v>-1.078E-4</v>
      </c>
      <c r="Q400" s="30">
        <v>3.414E-8</v>
      </c>
      <c r="R400" s="31">
        <v>554.35</v>
      </c>
      <c r="S400" s="31">
        <v>319.07</v>
      </c>
      <c r="T400" s="22">
        <v>7.16</v>
      </c>
      <c r="U400" s="22">
        <v>19.760000000000002</v>
      </c>
      <c r="V400" s="29">
        <v>16.279900000000001</v>
      </c>
      <c r="W400" s="31">
        <v>3798.23</v>
      </c>
      <c r="X400" s="31">
        <v>-59.84</v>
      </c>
      <c r="Y400" s="22">
        <v>483</v>
      </c>
      <c r="Z400" s="22">
        <v>331</v>
      </c>
      <c r="AA400" s="27">
        <v>0</v>
      </c>
      <c r="AB400" s="31">
        <v>0</v>
      </c>
      <c r="AC400" s="27">
        <v>0</v>
      </c>
      <c r="AD400" s="27">
        <v>0</v>
      </c>
      <c r="AE400" s="22">
        <v>9480</v>
      </c>
    </row>
    <row r="401" spans="1:31" ht="15" x14ac:dyDescent="0.2">
      <c r="A401" s="22">
        <v>388</v>
      </c>
      <c r="B401" s="21" t="s">
        <v>466</v>
      </c>
      <c r="C401" s="27">
        <v>122.167</v>
      </c>
      <c r="D401" s="28">
        <v>269.8</v>
      </c>
      <c r="E401" s="28">
        <v>477.7</v>
      </c>
      <c r="F401" s="28">
        <v>703</v>
      </c>
      <c r="G401" s="28">
        <v>0</v>
      </c>
      <c r="H401" s="28">
        <v>0</v>
      </c>
      <c r="I401" s="27">
        <v>0</v>
      </c>
      <c r="J401" s="27">
        <v>0</v>
      </c>
      <c r="K401" s="27">
        <v>1.0369999999999999</v>
      </c>
      <c r="L401" s="28">
        <v>273</v>
      </c>
      <c r="M401" s="28">
        <v>0</v>
      </c>
      <c r="N401" s="29">
        <v>0</v>
      </c>
      <c r="O401" s="30">
        <v>0</v>
      </c>
      <c r="P401" s="30">
        <v>0</v>
      </c>
      <c r="Q401" s="30">
        <v>0</v>
      </c>
      <c r="R401" s="31">
        <v>0</v>
      </c>
      <c r="S401" s="31">
        <v>0</v>
      </c>
      <c r="T401" s="22">
        <v>-34.82</v>
      </c>
      <c r="U401" s="22">
        <v>0</v>
      </c>
      <c r="V401" s="29">
        <v>17.960999999999999</v>
      </c>
      <c r="W401" s="31">
        <v>4928.3599999999997</v>
      </c>
      <c r="X401" s="31">
        <v>-45.75</v>
      </c>
      <c r="Y401" s="22">
        <v>500</v>
      </c>
      <c r="Z401" s="22">
        <v>350</v>
      </c>
      <c r="AA401" s="27">
        <v>0</v>
      </c>
      <c r="AB401" s="31">
        <v>0</v>
      </c>
      <c r="AC401" s="27">
        <v>0</v>
      </c>
      <c r="AD401" s="27">
        <v>0</v>
      </c>
      <c r="AE401" s="22">
        <v>11490</v>
      </c>
    </row>
    <row r="402" spans="1:31" ht="15" x14ac:dyDescent="0.2">
      <c r="A402" s="22">
        <v>389</v>
      </c>
      <c r="B402" s="21" t="s">
        <v>467</v>
      </c>
      <c r="C402" s="27">
        <v>230.31</v>
      </c>
      <c r="D402" s="28">
        <v>330</v>
      </c>
      <c r="E402" s="28">
        <v>605</v>
      </c>
      <c r="F402" s="28">
        <v>891</v>
      </c>
      <c r="G402" s="28">
        <v>38.5</v>
      </c>
      <c r="H402" s="28">
        <v>769</v>
      </c>
      <c r="I402" s="27">
        <v>0.40500000000000003</v>
      </c>
      <c r="J402" s="27">
        <v>0</v>
      </c>
      <c r="K402" s="27">
        <v>0</v>
      </c>
      <c r="L402" s="28">
        <v>0</v>
      </c>
      <c r="M402" s="28">
        <v>0</v>
      </c>
      <c r="N402" s="29">
        <v>0</v>
      </c>
      <c r="O402" s="30">
        <v>0</v>
      </c>
      <c r="P402" s="30">
        <v>0</v>
      </c>
      <c r="Q402" s="30">
        <v>0</v>
      </c>
      <c r="R402" s="31">
        <v>1094.0999999999999</v>
      </c>
      <c r="S402" s="31">
        <v>461.27</v>
      </c>
      <c r="T402" s="22">
        <v>0</v>
      </c>
      <c r="U402" s="22">
        <v>0</v>
      </c>
      <c r="V402" s="29">
        <v>0</v>
      </c>
      <c r="W402" s="31">
        <v>0</v>
      </c>
      <c r="X402" s="31">
        <v>0</v>
      </c>
      <c r="Y402" s="22">
        <v>0</v>
      </c>
      <c r="Z402" s="22">
        <v>0</v>
      </c>
      <c r="AA402" s="27">
        <v>0</v>
      </c>
      <c r="AB402" s="31">
        <v>0</v>
      </c>
      <c r="AC402" s="27">
        <v>0</v>
      </c>
      <c r="AD402" s="27">
        <v>0</v>
      </c>
      <c r="AE402" s="22">
        <v>0</v>
      </c>
    </row>
    <row r="403" spans="1:31" ht="15" x14ac:dyDescent="0.2">
      <c r="A403" s="22">
        <v>390</v>
      </c>
      <c r="B403" s="21" t="s">
        <v>468</v>
      </c>
      <c r="C403" s="27">
        <v>107.15600000000001</v>
      </c>
      <c r="D403" s="28">
        <v>258.39999999999998</v>
      </c>
      <c r="E403" s="28">
        <v>473.3</v>
      </c>
      <c r="F403" s="28">
        <v>694</v>
      </c>
      <c r="G403" s="28">
        <v>37</v>
      </c>
      <c r="H403" s="28">
        <v>343</v>
      </c>
      <c r="I403" s="27">
        <v>0.26</v>
      </c>
      <c r="J403" s="27">
        <v>0.435</v>
      </c>
      <c r="K403" s="27">
        <v>0.998</v>
      </c>
      <c r="L403" s="28">
        <v>293</v>
      </c>
      <c r="M403" s="28">
        <v>1.6</v>
      </c>
      <c r="N403" s="29">
        <v>0</v>
      </c>
      <c r="O403" s="30">
        <v>0</v>
      </c>
      <c r="P403" s="30">
        <v>0</v>
      </c>
      <c r="Q403" s="30">
        <v>0</v>
      </c>
      <c r="R403" s="31">
        <v>1085.0999999999999</v>
      </c>
      <c r="S403" s="31">
        <v>356.46</v>
      </c>
      <c r="T403" s="22">
        <v>0</v>
      </c>
      <c r="U403" s="22">
        <v>0</v>
      </c>
      <c r="V403" s="29">
        <v>16.7834</v>
      </c>
      <c r="W403" s="31">
        <v>4072.58</v>
      </c>
      <c r="X403" s="31">
        <v>-72.150000000000006</v>
      </c>
      <c r="Y403" s="22">
        <v>500</v>
      </c>
      <c r="Z403" s="22">
        <v>375</v>
      </c>
      <c r="AA403" s="27">
        <v>0</v>
      </c>
      <c r="AB403" s="31">
        <v>0</v>
      </c>
      <c r="AC403" s="27">
        <v>0</v>
      </c>
      <c r="AD403" s="27">
        <v>0</v>
      </c>
      <c r="AE403" s="22">
        <v>10835</v>
      </c>
    </row>
    <row r="404" spans="1:31" ht="15" x14ac:dyDescent="0.2">
      <c r="A404" s="22">
        <v>391</v>
      </c>
      <c r="B404" s="21" t="s">
        <v>469</v>
      </c>
      <c r="C404" s="27">
        <v>31.998999999999999</v>
      </c>
      <c r="D404" s="28">
        <v>54.4</v>
      </c>
      <c r="E404" s="28">
        <v>90.2</v>
      </c>
      <c r="F404" s="28">
        <v>154.6</v>
      </c>
      <c r="G404" s="28">
        <v>49.8</v>
      </c>
      <c r="H404" s="28">
        <v>73.400000000000006</v>
      </c>
      <c r="I404" s="27">
        <v>0.28799999999999998</v>
      </c>
      <c r="J404" s="27">
        <v>2.1000000000000001E-2</v>
      </c>
      <c r="K404" s="27">
        <v>1.149</v>
      </c>
      <c r="L404" s="28">
        <v>90</v>
      </c>
      <c r="M404" s="28">
        <v>0</v>
      </c>
      <c r="N404" s="29">
        <v>6.7130000000000001</v>
      </c>
      <c r="O404" s="30">
        <v>-8.7899999999999997E-7</v>
      </c>
      <c r="P404" s="30">
        <v>4.1699999999999999E-6</v>
      </c>
      <c r="Q404" s="30">
        <v>-2.5439999999999999E-9</v>
      </c>
      <c r="R404" s="31">
        <v>85.68</v>
      </c>
      <c r="S404" s="31">
        <v>51.5</v>
      </c>
      <c r="T404" s="22">
        <v>0</v>
      </c>
      <c r="U404" s="22">
        <v>0</v>
      </c>
      <c r="V404" s="29">
        <v>15.407500000000001</v>
      </c>
      <c r="W404" s="31">
        <v>734.55</v>
      </c>
      <c r="X404" s="31">
        <v>-6.45</v>
      </c>
      <c r="Y404" s="22">
        <v>100</v>
      </c>
      <c r="Z404" s="22">
        <v>63</v>
      </c>
      <c r="AA404" s="27">
        <v>31.041</v>
      </c>
      <c r="AB404" s="31">
        <v>-1082.52</v>
      </c>
      <c r="AC404" s="27">
        <v>-2.7610000000000001</v>
      </c>
      <c r="AD404" s="27">
        <v>0.26500000000000001</v>
      </c>
      <c r="AE404" s="22">
        <v>1630</v>
      </c>
    </row>
    <row r="405" spans="1:31" ht="15" x14ac:dyDescent="0.2">
      <c r="A405" s="22">
        <v>392</v>
      </c>
      <c r="B405" s="21" t="s">
        <v>470</v>
      </c>
      <c r="C405" s="27">
        <v>106.16800000000001</v>
      </c>
      <c r="D405" s="28">
        <v>248</v>
      </c>
      <c r="E405" s="28">
        <v>417.6</v>
      </c>
      <c r="F405" s="28">
        <v>630.20000000000005</v>
      </c>
      <c r="G405" s="28">
        <v>36.799999999999997</v>
      </c>
      <c r="H405" s="28">
        <v>369</v>
      </c>
      <c r="I405" s="27">
        <v>0.26300000000000001</v>
      </c>
      <c r="J405" s="27">
        <v>0.314</v>
      </c>
      <c r="K405" s="27">
        <v>0.88</v>
      </c>
      <c r="L405" s="28">
        <v>293</v>
      </c>
      <c r="M405" s="28">
        <v>0.5</v>
      </c>
      <c r="N405" s="29">
        <v>-3.786</v>
      </c>
      <c r="O405" s="30">
        <v>0.1424</v>
      </c>
      <c r="P405" s="30">
        <v>-8.2239999999999999E-5</v>
      </c>
      <c r="Q405" s="30">
        <v>1.798E-8</v>
      </c>
      <c r="R405" s="31">
        <v>513.54</v>
      </c>
      <c r="S405" s="31">
        <v>277.98</v>
      </c>
      <c r="T405" s="22">
        <v>4.54</v>
      </c>
      <c r="U405" s="22">
        <v>29.18</v>
      </c>
      <c r="V405" s="29">
        <v>16.115600000000001</v>
      </c>
      <c r="W405" s="31">
        <v>3395.57</v>
      </c>
      <c r="X405" s="31">
        <v>-59.46</v>
      </c>
      <c r="Y405" s="22">
        <v>445</v>
      </c>
      <c r="Z405" s="22">
        <v>305</v>
      </c>
      <c r="AA405" s="27">
        <v>61.762999999999998</v>
      </c>
      <c r="AB405" s="31">
        <v>-7149.21</v>
      </c>
      <c r="AC405" s="27">
        <v>-6.3019999999999996</v>
      </c>
      <c r="AD405" s="27">
        <v>6.11</v>
      </c>
      <c r="AE405" s="22">
        <v>8800</v>
      </c>
    </row>
    <row r="406" spans="1:31" ht="15" x14ac:dyDescent="0.2">
      <c r="A406" s="22">
        <v>393</v>
      </c>
      <c r="B406" s="21" t="s">
        <v>471</v>
      </c>
      <c r="C406" s="27">
        <v>47.997999999999998</v>
      </c>
      <c r="D406" s="28">
        <v>80.5</v>
      </c>
      <c r="E406" s="28">
        <v>161.30000000000001</v>
      </c>
      <c r="F406" s="28">
        <v>261</v>
      </c>
      <c r="G406" s="28">
        <v>55</v>
      </c>
      <c r="H406" s="28">
        <v>88.9</v>
      </c>
      <c r="I406" s="27">
        <v>0.28799999999999998</v>
      </c>
      <c r="J406" s="27">
        <v>0.215</v>
      </c>
      <c r="K406" s="27">
        <v>1.3560000000000001</v>
      </c>
      <c r="L406" s="28">
        <v>161.30000000000001</v>
      </c>
      <c r="M406" s="28">
        <v>0.6</v>
      </c>
      <c r="N406" s="29">
        <v>4.907</v>
      </c>
      <c r="O406" s="30">
        <v>1.9130000000000001E-2</v>
      </c>
      <c r="P406" s="30">
        <v>-1.491E-5</v>
      </c>
      <c r="Q406" s="30">
        <v>4.0540000000000003E-9</v>
      </c>
      <c r="R406" s="31">
        <v>313.79000000000002</v>
      </c>
      <c r="S406" s="31">
        <v>120.34</v>
      </c>
      <c r="T406" s="22">
        <v>34.1</v>
      </c>
      <c r="U406" s="22">
        <v>38.909999999999997</v>
      </c>
      <c r="V406" s="29">
        <v>15.742699999999999</v>
      </c>
      <c r="W406" s="31">
        <v>1272.18</v>
      </c>
      <c r="X406" s="31">
        <v>-22.16</v>
      </c>
      <c r="Y406" s="22">
        <v>174</v>
      </c>
      <c r="Z406" s="22">
        <v>109</v>
      </c>
      <c r="AA406" s="27">
        <v>0</v>
      </c>
      <c r="AB406" s="31">
        <v>0</v>
      </c>
      <c r="AC406" s="27">
        <v>0</v>
      </c>
      <c r="AD406" s="27">
        <v>0</v>
      </c>
      <c r="AE406" s="22">
        <v>2670</v>
      </c>
    </row>
    <row r="407" spans="1:31" ht="15" x14ac:dyDescent="0.2">
      <c r="A407" s="22">
        <v>394</v>
      </c>
      <c r="B407" s="21" t="s">
        <v>472</v>
      </c>
      <c r="C407" s="27">
        <v>108.14</v>
      </c>
      <c r="D407" s="28">
        <v>307.89999999999998</v>
      </c>
      <c r="E407" s="28">
        <v>475.1</v>
      </c>
      <c r="F407" s="28">
        <v>704.6</v>
      </c>
      <c r="G407" s="28">
        <v>50.8</v>
      </c>
      <c r="H407" s="28">
        <v>0</v>
      </c>
      <c r="I407" s="27">
        <v>0</v>
      </c>
      <c r="J407" s="27">
        <v>0.51500000000000001</v>
      </c>
      <c r="K407" s="27">
        <v>1.0189999999999999</v>
      </c>
      <c r="L407" s="28">
        <v>313</v>
      </c>
      <c r="M407" s="28">
        <v>1.6</v>
      </c>
      <c r="N407" s="29">
        <v>-9.7050000000000001</v>
      </c>
      <c r="O407" s="30">
        <v>0.16850000000000001</v>
      </c>
      <c r="P407" s="30">
        <v>-1.3750000000000001E-4</v>
      </c>
      <c r="Q407" s="30">
        <v>4.6989999999999999E-8</v>
      </c>
      <c r="R407" s="31">
        <v>1826.9</v>
      </c>
      <c r="S407" s="31">
        <v>372.68</v>
      </c>
      <c r="T407" s="22">
        <v>-29.97</v>
      </c>
      <c r="U407" s="22">
        <v>-7.38</v>
      </c>
      <c r="V407" s="29">
        <v>16.198899999999998</v>
      </c>
      <c r="W407" s="31">
        <v>3479.39</v>
      </c>
      <c r="X407" s="31">
        <v>-111.3</v>
      </c>
      <c r="Y407" s="22">
        <v>480</v>
      </c>
      <c r="Z407" s="22">
        <v>370</v>
      </c>
      <c r="AA407" s="27">
        <v>64.082999999999998</v>
      </c>
      <c r="AB407" s="31">
        <v>-8825.19</v>
      </c>
      <c r="AC407" s="27">
        <v>-6.3159999999999998</v>
      </c>
      <c r="AD407" s="27">
        <v>5.42</v>
      </c>
      <c r="AE407" s="22">
        <v>11340</v>
      </c>
    </row>
    <row r="408" spans="1:31" ht="15" x14ac:dyDescent="0.2">
      <c r="A408" s="22">
        <v>395</v>
      </c>
      <c r="B408" s="21" t="s">
        <v>473</v>
      </c>
      <c r="C408" s="27">
        <v>147.00399999999999</v>
      </c>
      <c r="D408" s="28">
        <v>326.3</v>
      </c>
      <c r="E408" s="28">
        <v>447.3</v>
      </c>
      <c r="F408" s="28">
        <v>685</v>
      </c>
      <c r="G408" s="28">
        <v>39</v>
      </c>
      <c r="H408" s="28">
        <v>372</v>
      </c>
      <c r="I408" s="27">
        <v>0.26</v>
      </c>
      <c r="J408" s="27">
        <v>0.27</v>
      </c>
      <c r="K408" s="27">
        <v>1.248</v>
      </c>
      <c r="L408" s="28">
        <v>328</v>
      </c>
      <c r="M408" s="28">
        <v>0</v>
      </c>
      <c r="N408" s="29">
        <v>-3.4260000000000002</v>
      </c>
      <c r="O408" s="30">
        <v>0.13220000000000001</v>
      </c>
      <c r="P408" s="30">
        <v>-1.089E-4</v>
      </c>
      <c r="Q408" s="30">
        <v>3.4580000000000003E-8</v>
      </c>
      <c r="R408" s="31">
        <v>483.82</v>
      </c>
      <c r="S408" s="31">
        <v>312.02999999999997</v>
      </c>
      <c r="T408" s="22">
        <v>5.5</v>
      </c>
      <c r="U408" s="22">
        <v>18.440000000000001</v>
      </c>
      <c r="V408" s="29">
        <v>16.113499999999998</v>
      </c>
      <c r="W408" s="31">
        <v>3626.83</v>
      </c>
      <c r="X408" s="31">
        <v>-64.64</v>
      </c>
      <c r="Y408" s="22">
        <v>477</v>
      </c>
      <c r="Z408" s="22">
        <v>326</v>
      </c>
      <c r="AA408" s="27">
        <v>0</v>
      </c>
      <c r="AB408" s="31">
        <v>0</v>
      </c>
      <c r="AC408" s="27">
        <v>0</v>
      </c>
      <c r="AD408" s="27">
        <v>0</v>
      </c>
      <c r="AE408" s="22">
        <v>9270</v>
      </c>
    </row>
    <row r="409" spans="1:31" ht="15" x14ac:dyDescent="0.2">
      <c r="A409" s="22">
        <v>396</v>
      </c>
      <c r="B409" s="21" t="s">
        <v>474</v>
      </c>
      <c r="C409" s="27">
        <v>186.05600000000001</v>
      </c>
      <c r="D409" s="28">
        <v>0</v>
      </c>
      <c r="E409" s="28">
        <v>353.4</v>
      </c>
      <c r="F409" s="28">
        <v>516.70000000000005</v>
      </c>
      <c r="G409" s="28">
        <v>32.6</v>
      </c>
      <c r="H409" s="28">
        <v>0</v>
      </c>
      <c r="I409" s="27">
        <v>0</v>
      </c>
      <c r="J409" s="27">
        <v>0.4</v>
      </c>
      <c r="K409" s="27">
        <v>0</v>
      </c>
      <c r="L409" s="28">
        <v>0</v>
      </c>
      <c r="M409" s="28">
        <v>0</v>
      </c>
      <c r="N409" s="29">
        <v>8.66</v>
      </c>
      <c r="O409" s="30">
        <v>0.1258</v>
      </c>
      <c r="P409" s="30">
        <v>-1.086E-4</v>
      </c>
      <c r="Q409" s="30">
        <v>3.477E-8</v>
      </c>
      <c r="R409" s="31">
        <v>0</v>
      </c>
      <c r="S409" s="31">
        <v>0</v>
      </c>
      <c r="T409" s="22">
        <v>-228.64</v>
      </c>
      <c r="U409" s="22">
        <v>-210.18</v>
      </c>
      <c r="V409" s="29">
        <v>16.193999999999999</v>
      </c>
      <c r="W409" s="31">
        <v>2827.53</v>
      </c>
      <c r="X409" s="31">
        <v>-57.66</v>
      </c>
      <c r="Y409" s="22">
        <v>390</v>
      </c>
      <c r="Z409" s="22">
        <v>270</v>
      </c>
      <c r="AA409" s="27">
        <v>74.686000000000007</v>
      </c>
      <c r="AB409" s="31">
        <v>-6815.04</v>
      </c>
      <c r="AC409" s="27">
        <v>-8.3179999999999996</v>
      </c>
      <c r="AD409" s="27">
        <v>5.31</v>
      </c>
      <c r="AE409" s="22">
        <v>0</v>
      </c>
    </row>
    <row r="410" spans="1:31" ht="15" x14ac:dyDescent="0.2">
      <c r="A410" s="22">
        <v>397</v>
      </c>
      <c r="B410" s="21" t="s">
        <v>475</v>
      </c>
      <c r="C410" s="27">
        <v>300.04700000000003</v>
      </c>
      <c r="D410" s="28">
        <v>0</v>
      </c>
      <c r="E410" s="28">
        <v>325.7</v>
      </c>
      <c r="F410" s="28">
        <v>457.2</v>
      </c>
      <c r="G410" s="28">
        <v>24</v>
      </c>
      <c r="H410" s="28">
        <v>0</v>
      </c>
      <c r="I410" s="27">
        <v>0</v>
      </c>
      <c r="J410" s="27">
        <v>0</v>
      </c>
      <c r="K410" s="27">
        <v>0</v>
      </c>
      <c r="L410" s="28">
        <v>0</v>
      </c>
      <c r="M410" s="28">
        <v>0</v>
      </c>
      <c r="N410" s="29">
        <v>0</v>
      </c>
      <c r="O410" s="30">
        <v>0</v>
      </c>
      <c r="P410" s="30">
        <v>0</v>
      </c>
      <c r="Q410" s="30">
        <v>0</v>
      </c>
      <c r="R410" s="31">
        <v>0</v>
      </c>
      <c r="S410" s="31">
        <v>0</v>
      </c>
      <c r="T410" s="22">
        <v>0</v>
      </c>
      <c r="U410" s="22">
        <v>0</v>
      </c>
      <c r="V410" s="29">
        <v>13.9087</v>
      </c>
      <c r="W410" s="31">
        <v>1374.07</v>
      </c>
      <c r="X410" s="31">
        <v>-136.80000000000001</v>
      </c>
      <c r="Y410" s="22">
        <v>400</v>
      </c>
      <c r="Z410" s="22">
        <v>280</v>
      </c>
      <c r="AA410" s="27">
        <v>119.2</v>
      </c>
      <c r="AB410" s="31">
        <v>-8611.09</v>
      </c>
      <c r="AC410" s="27">
        <v>-14.89</v>
      </c>
      <c r="AD410" s="27">
        <v>6.04</v>
      </c>
      <c r="AE410" s="22">
        <v>0</v>
      </c>
    </row>
    <row r="411" spans="1:31" ht="15" x14ac:dyDescent="0.2">
      <c r="A411" s="22">
        <v>398</v>
      </c>
      <c r="B411" s="21" t="s">
        <v>476</v>
      </c>
      <c r="C411" s="27">
        <v>100.01600000000001</v>
      </c>
      <c r="D411" s="28">
        <v>130.69999999999999</v>
      </c>
      <c r="E411" s="28">
        <v>197.5</v>
      </c>
      <c r="F411" s="28">
        <v>306.39999999999998</v>
      </c>
      <c r="G411" s="28">
        <v>38.9</v>
      </c>
      <c r="H411" s="28">
        <v>175</v>
      </c>
      <c r="I411" s="27">
        <v>0.27100000000000002</v>
      </c>
      <c r="J411" s="27">
        <v>0.22600000000000001</v>
      </c>
      <c r="K411" s="27">
        <v>1.5189999999999999</v>
      </c>
      <c r="L411" s="28">
        <v>197</v>
      </c>
      <c r="M411" s="28">
        <v>0</v>
      </c>
      <c r="N411" s="29">
        <v>6.9290000000000003</v>
      </c>
      <c r="O411" s="30">
        <v>5.4390000000000001E-2</v>
      </c>
      <c r="P411" s="30">
        <v>-4.863E-5</v>
      </c>
      <c r="Q411" s="30">
        <v>1.6190000000000001E-8</v>
      </c>
      <c r="R411" s="31">
        <v>0</v>
      </c>
      <c r="S411" s="31">
        <v>0</v>
      </c>
      <c r="T411" s="22">
        <v>-157.4</v>
      </c>
      <c r="U411" s="22">
        <v>-149.07</v>
      </c>
      <c r="V411" s="29">
        <v>15.88</v>
      </c>
      <c r="W411" s="31">
        <v>1574.6</v>
      </c>
      <c r="X411" s="31">
        <v>-27.22</v>
      </c>
      <c r="Y411" s="22">
        <v>210</v>
      </c>
      <c r="Z411" s="22">
        <v>140</v>
      </c>
      <c r="AA411" s="27">
        <v>51.902999999999999</v>
      </c>
      <c r="AB411" s="31">
        <v>-3165.74</v>
      </c>
      <c r="AC411" s="27">
        <v>-5.5369999999999999</v>
      </c>
      <c r="AD411" s="27">
        <v>1.34</v>
      </c>
      <c r="AE411" s="22">
        <v>0</v>
      </c>
    </row>
    <row r="412" spans="1:31" ht="15" x14ac:dyDescent="0.2">
      <c r="A412" s="22">
        <v>399</v>
      </c>
      <c r="B412" s="21" t="s">
        <v>476</v>
      </c>
      <c r="C412" s="27">
        <v>138.012</v>
      </c>
      <c r="D412" s="28">
        <v>172.4</v>
      </c>
      <c r="E412" s="28">
        <v>194.9</v>
      </c>
      <c r="F412" s="28">
        <v>292.8</v>
      </c>
      <c r="G412" s="28">
        <v>0</v>
      </c>
      <c r="H412" s="28">
        <v>224</v>
      </c>
      <c r="I412" s="27">
        <v>0</v>
      </c>
      <c r="J412" s="27">
        <v>0</v>
      </c>
      <c r="K412" s="27">
        <v>1.59</v>
      </c>
      <c r="L412" s="28">
        <v>195</v>
      </c>
      <c r="M412" s="28">
        <v>0</v>
      </c>
      <c r="N412" s="29">
        <v>6.4050000000000002</v>
      </c>
      <c r="O412" s="30">
        <v>8.2589999999999997E-2</v>
      </c>
      <c r="P412" s="30">
        <v>-6.8529999999999996E-5</v>
      </c>
      <c r="Q412" s="30">
        <v>1.9429999999999999E-8</v>
      </c>
      <c r="R412" s="31">
        <v>0</v>
      </c>
      <c r="S412" s="31">
        <v>0</v>
      </c>
      <c r="T412" s="22">
        <v>-321</v>
      </c>
      <c r="U412" s="22">
        <v>-300.52</v>
      </c>
      <c r="V412" s="29">
        <v>15.642200000000001</v>
      </c>
      <c r="W412" s="31">
        <v>1512.94</v>
      </c>
      <c r="X412" s="31">
        <v>-26.94</v>
      </c>
      <c r="Y412" s="22">
        <v>200</v>
      </c>
      <c r="Z412" s="22">
        <v>170</v>
      </c>
      <c r="AA412" s="27">
        <v>48.372999999999998</v>
      </c>
      <c r="AB412" s="31">
        <v>-2969.9</v>
      </c>
      <c r="AC412" s="27">
        <v>-5.032</v>
      </c>
      <c r="AD412" s="27">
        <v>1.53</v>
      </c>
      <c r="AE412" s="22">
        <v>3860</v>
      </c>
    </row>
    <row r="413" spans="1:31" ht="15" x14ac:dyDescent="0.2">
      <c r="A413" s="22">
        <v>400</v>
      </c>
      <c r="B413" s="21" t="s">
        <v>477</v>
      </c>
      <c r="C413" s="27">
        <v>350.05500000000001</v>
      </c>
      <c r="D413" s="28">
        <v>0</v>
      </c>
      <c r="E413" s="28">
        <v>349.5</v>
      </c>
      <c r="F413" s="28">
        <v>486.8</v>
      </c>
      <c r="G413" s="28">
        <v>23</v>
      </c>
      <c r="H413" s="28">
        <v>0</v>
      </c>
      <c r="I413" s="27">
        <v>0</v>
      </c>
      <c r="J413" s="27">
        <v>0.48199999999999998</v>
      </c>
      <c r="K413" s="27">
        <v>0</v>
      </c>
      <c r="L413" s="28">
        <v>0</v>
      </c>
      <c r="M413" s="28">
        <v>0</v>
      </c>
      <c r="N413" s="29">
        <v>0</v>
      </c>
      <c r="O413" s="30">
        <v>0</v>
      </c>
      <c r="P413" s="30">
        <v>0</v>
      </c>
      <c r="Q413" s="30">
        <v>0</v>
      </c>
      <c r="R413" s="31">
        <v>0</v>
      </c>
      <c r="S413" s="31">
        <v>0</v>
      </c>
      <c r="T413" s="22">
        <v>-692.2</v>
      </c>
      <c r="U413" s="22">
        <v>0</v>
      </c>
      <c r="V413" s="29">
        <v>15.712999999999999</v>
      </c>
      <c r="W413" s="31">
        <v>2610.5700000000002</v>
      </c>
      <c r="X413" s="31">
        <v>-61.93</v>
      </c>
      <c r="Y413" s="22">
        <v>385</v>
      </c>
      <c r="Z413" s="22">
        <v>290</v>
      </c>
      <c r="AA413" s="27">
        <v>51.689</v>
      </c>
      <c r="AB413" s="31">
        <v>-5514.04</v>
      </c>
      <c r="AC413" s="27">
        <v>-5.0039999999999996</v>
      </c>
      <c r="AD413" s="27">
        <v>5.47</v>
      </c>
      <c r="AE413" s="22">
        <v>0</v>
      </c>
    </row>
    <row r="414" spans="1:31" ht="15" x14ac:dyDescent="0.2">
      <c r="A414" s="22">
        <v>401</v>
      </c>
      <c r="B414" s="21" t="s">
        <v>478</v>
      </c>
      <c r="C414" s="27">
        <v>388.05099999999999</v>
      </c>
      <c r="D414" s="28">
        <v>195</v>
      </c>
      <c r="E414" s="28">
        <v>355.7</v>
      </c>
      <c r="F414" s="28">
        <v>474.8</v>
      </c>
      <c r="G414" s="28">
        <v>16</v>
      </c>
      <c r="H414" s="28">
        <v>664</v>
      </c>
      <c r="I414" s="27">
        <v>0.27300000000000002</v>
      </c>
      <c r="J414" s="27">
        <v>0.56000000000000005</v>
      </c>
      <c r="K414" s="27">
        <v>1.7330000000000001</v>
      </c>
      <c r="L414" s="28">
        <v>293</v>
      </c>
      <c r="M414" s="28">
        <v>0</v>
      </c>
      <c r="N414" s="29">
        <v>0</v>
      </c>
      <c r="O414" s="30">
        <v>0</v>
      </c>
      <c r="P414" s="30">
        <v>0</v>
      </c>
      <c r="Q414" s="30">
        <v>0</v>
      </c>
      <c r="R414" s="31">
        <v>0</v>
      </c>
      <c r="S414" s="31">
        <v>0</v>
      </c>
      <c r="T414" s="22">
        <v>-808.9</v>
      </c>
      <c r="U414" s="22">
        <v>-737.87</v>
      </c>
      <c r="V414" s="29">
        <v>15.9747</v>
      </c>
      <c r="W414" s="31">
        <v>2719.68</v>
      </c>
      <c r="X414" s="31">
        <v>-64.5</v>
      </c>
      <c r="Y414" s="22">
        <v>390</v>
      </c>
      <c r="Z414" s="22">
        <v>270</v>
      </c>
      <c r="AA414" s="27">
        <v>83.896000000000001</v>
      </c>
      <c r="AB414" s="31">
        <v>-7348.95</v>
      </c>
      <c r="AC414" s="27">
        <v>-9.6440000000000001</v>
      </c>
      <c r="AD414" s="27">
        <v>7.82</v>
      </c>
      <c r="AE414" s="22">
        <v>0</v>
      </c>
    </row>
    <row r="415" spans="1:31" ht="15" x14ac:dyDescent="0.2">
      <c r="A415" s="22">
        <v>402</v>
      </c>
      <c r="B415" s="21" t="s">
        <v>479</v>
      </c>
      <c r="C415" s="27">
        <v>338.04399999999998</v>
      </c>
      <c r="D415" s="28">
        <v>186</v>
      </c>
      <c r="E415" s="28">
        <v>330.3</v>
      </c>
      <c r="F415" s="28">
        <v>451.7</v>
      </c>
      <c r="G415" s="28">
        <v>18.8</v>
      </c>
      <c r="H415" s="28">
        <v>442</v>
      </c>
      <c r="I415" s="27">
        <v>0.224</v>
      </c>
      <c r="J415" s="27">
        <v>0.73</v>
      </c>
      <c r="K415" s="27">
        <v>0</v>
      </c>
      <c r="L415" s="28">
        <v>0</v>
      </c>
      <c r="M415" s="28">
        <v>0</v>
      </c>
      <c r="N415" s="29">
        <v>0</v>
      </c>
      <c r="O415" s="30">
        <v>0</v>
      </c>
      <c r="P415" s="30">
        <v>0</v>
      </c>
      <c r="Q415" s="30">
        <v>0</v>
      </c>
      <c r="R415" s="31">
        <v>0</v>
      </c>
      <c r="S415" s="31">
        <v>0</v>
      </c>
      <c r="T415" s="22">
        <v>0</v>
      </c>
      <c r="U415" s="22">
        <v>0</v>
      </c>
      <c r="V415" s="29">
        <v>15.8307</v>
      </c>
      <c r="W415" s="31">
        <v>2488.59</v>
      </c>
      <c r="X415" s="31">
        <v>-59.73</v>
      </c>
      <c r="Y415" s="22">
        <v>330</v>
      </c>
      <c r="Z415" s="22">
        <v>270</v>
      </c>
      <c r="AA415" s="27">
        <v>90.504999999999995</v>
      </c>
      <c r="AB415" s="31">
        <v>-7074.74</v>
      </c>
      <c r="AC415" s="27">
        <v>-10.78</v>
      </c>
      <c r="AD415" s="27">
        <v>7.33</v>
      </c>
      <c r="AE415" s="22">
        <v>0</v>
      </c>
    </row>
    <row r="416" spans="1:31" ht="15" x14ac:dyDescent="0.2">
      <c r="A416" s="22">
        <v>403</v>
      </c>
      <c r="B416" s="21" t="s">
        <v>480</v>
      </c>
      <c r="C416" s="27">
        <v>122.167</v>
      </c>
      <c r="D416" s="28">
        <v>318</v>
      </c>
      <c r="E416" s="28">
        <v>491</v>
      </c>
      <c r="F416" s="28">
        <v>716.4</v>
      </c>
      <c r="G416" s="28">
        <v>0</v>
      </c>
      <c r="H416" s="28">
        <v>0</v>
      </c>
      <c r="I416" s="27">
        <v>0</v>
      </c>
      <c r="J416" s="27">
        <v>0</v>
      </c>
      <c r="K416" s="27">
        <v>0</v>
      </c>
      <c r="L416" s="28">
        <v>0</v>
      </c>
      <c r="M416" s="28">
        <v>0</v>
      </c>
      <c r="N416" s="29">
        <v>0</v>
      </c>
      <c r="O416" s="30">
        <v>0</v>
      </c>
      <c r="P416" s="30">
        <v>0</v>
      </c>
      <c r="Q416" s="30">
        <v>0</v>
      </c>
      <c r="R416" s="31">
        <v>0</v>
      </c>
      <c r="S416" s="31">
        <v>0</v>
      </c>
      <c r="T416" s="22">
        <v>-34.549999999999997</v>
      </c>
      <c r="U416" s="22">
        <v>0</v>
      </c>
      <c r="V416" s="29">
        <v>19.090499999999999</v>
      </c>
      <c r="W416" s="31">
        <v>5579.62</v>
      </c>
      <c r="X416" s="31">
        <v>-44.15</v>
      </c>
      <c r="Y416" s="22">
        <v>500</v>
      </c>
      <c r="Z416" s="22">
        <v>370</v>
      </c>
      <c r="AA416" s="27">
        <v>0</v>
      </c>
      <c r="AB416" s="31">
        <v>0</v>
      </c>
      <c r="AC416" s="27">
        <v>0</v>
      </c>
      <c r="AD416" s="27">
        <v>0</v>
      </c>
      <c r="AE416" s="22">
        <v>12100</v>
      </c>
    </row>
    <row r="417" spans="1:33" ht="15" x14ac:dyDescent="0.2">
      <c r="A417" s="22">
        <v>404</v>
      </c>
      <c r="B417" s="21" t="s">
        <v>481</v>
      </c>
      <c r="C417" s="27">
        <v>178.23400000000001</v>
      </c>
      <c r="D417" s="28">
        <v>373.7</v>
      </c>
      <c r="E417" s="28">
        <v>612.6</v>
      </c>
      <c r="F417" s="28">
        <v>878</v>
      </c>
      <c r="G417" s="28">
        <v>0</v>
      </c>
      <c r="H417" s="28">
        <v>0</v>
      </c>
      <c r="I417" s="27">
        <v>0</v>
      </c>
      <c r="J417" s="27">
        <v>0</v>
      </c>
      <c r="K417" s="27">
        <v>0</v>
      </c>
      <c r="L417" s="28">
        <v>0</v>
      </c>
      <c r="M417" s="28">
        <v>0</v>
      </c>
      <c r="N417" s="29">
        <v>-14.087</v>
      </c>
      <c r="O417" s="30">
        <v>2.4020000000000001</v>
      </c>
      <c r="P417" s="30">
        <v>-1</v>
      </c>
      <c r="Q417" s="30">
        <v>-1.575</v>
      </c>
      <c r="R417" s="31">
        <v>-4</v>
      </c>
      <c r="S417" s="31">
        <v>3.835</v>
      </c>
      <c r="T417" s="22">
        <v>-8</v>
      </c>
      <c r="U417" s="22">
        <v>0</v>
      </c>
      <c r="V417" s="29">
        <v>0</v>
      </c>
      <c r="W417" s="31">
        <v>48.4</v>
      </c>
      <c r="X417" s="31">
        <v>0</v>
      </c>
      <c r="Y417" s="22">
        <v>16.718699999999998</v>
      </c>
      <c r="Z417" s="22">
        <v>5477.94</v>
      </c>
      <c r="AA417" s="27">
        <v>-69.39</v>
      </c>
      <c r="AB417" s="31">
        <v>655</v>
      </c>
      <c r="AC417" s="27">
        <v>450</v>
      </c>
      <c r="AD417" s="27">
        <v>0</v>
      </c>
      <c r="AE417" s="22">
        <v>0</v>
      </c>
      <c r="AG417" s="22">
        <v>0</v>
      </c>
    </row>
    <row r="418" spans="1:33" ht="15" x14ac:dyDescent="0.2">
      <c r="A418" s="22">
        <v>405</v>
      </c>
      <c r="B418" s="21" t="s">
        <v>482</v>
      </c>
      <c r="C418" s="27">
        <v>122.167</v>
      </c>
      <c r="D418" s="28">
        <v>243</v>
      </c>
      <c r="E418" s="28">
        <v>443</v>
      </c>
      <c r="F418" s="28">
        <v>647</v>
      </c>
      <c r="G418" s="28">
        <v>33.799999999999997</v>
      </c>
      <c r="H418" s="28">
        <v>0</v>
      </c>
      <c r="I418" s="27">
        <v>0</v>
      </c>
      <c r="J418" s="27">
        <v>0</v>
      </c>
      <c r="K418" s="27">
        <v>0.97899999999999998</v>
      </c>
      <c r="L418" s="28">
        <v>277</v>
      </c>
      <c r="M418" s="28">
        <v>1.2</v>
      </c>
      <c r="N418" s="29">
        <v>0</v>
      </c>
      <c r="O418" s="30">
        <v>0</v>
      </c>
      <c r="P418" s="30">
        <v>0</v>
      </c>
      <c r="Q418" s="30">
        <v>0</v>
      </c>
      <c r="R418" s="31">
        <v>646.88</v>
      </c>
      <c r="S418" s="31">
        <v>305.91000000000003</v>
      </c>
      <c r="T418" s="22">
        <v>0</v>
      </c>
      <c r="U418" s="22">
        <v>0</v>
      </c>
      <c r="V418" s="29">
        <v>16.167300000000001</v>
      </c>
      <c r="W418" s="31">
        <v>3473.2</v>
      </c>
      <c r="X418" s="31">
        <v>-78.66</v>
      </c>
      <c r="Y418" s="22">
        <v>460</v>
      </c>
      <c r="Z418" s="22">
        <v>385</v>
      </c>
      <c r="AA418" s="27">
        <v>0</v>
      </c>
      <c r="AB418" s="31">
        <v>0</v>
      </c>
      <c r="AC418" s="27">
        <v>0</v>
      </c>
      <c r="AD418" s="27">
        <v>0</v>
      </c>
      <c r="AE418" s="22">
        <v>0</v>
      </c>
    </row>
    <row r="419" spans="1:33" ht="15" x14ac:dyDescent="0.2">
      <c r="A419" s="22">
        <v>406</v>
      </c>
      <c r="B419" s="21" t="s">
        <v>483</v>
      </c>
      <c r="C419" s="27">
        <v>94.113</v>
      </c>
      <c r="D419" s="28">
        <v>314</v>
      </c>
      <c r="E419" s="28">
        <v>455</v>
      </c>
      <c r="F419" s="28">
        <v>694.2</v>
      </c>
      <c r="G419" s="28">
        <v>60.5</v>
      </c>
      <c r="H419" s="28">
        <v>229</v>
      </c>
      <c r="I419" s="27">
        <v>0.24</v>
      </c>
      <c r="J419" s="27">
        <v>0.44</v>
      </c>
      <c r="K419" s="27">
        <v>1.0589999999999999</v>
      </c>
      <c r="L419" s="28">
        <v>313</v>
      </c>
      <c r="M419" s="28">
        <v>1.6</v>
      </c>
      <c r="N419" s="29">
        <v>8.5609999999999999</v>
      </c>
      <c r="O419" s="30">
        <v>0.1429</v>
      </c>
      <c r="P419" s="30">
        <v>-1.153E-4</v>
      </c>
      <c r="Q419" s="30">
        <v>3.6470000000000002E-8</v>
      </c>
      <c r="R419" s="31">
        <v>1405.5</v>
      </c>
      <c r="S419" s="31">
        <v>370.07</v>
      </c>
      <c r="T419" s="22">
        <v>-23.03</v>
      </c>
      <c r="U419" s="22">
        <v>7.86</v>
      </c>
      <c r="V419" s="29">
        <v>16.427</v>
      </c>
      <c r="W419" s="31">
        <v>3490.89</v>
      </c>
      <c r="X419" s="31">
        <v>-98.59</v>
      </c>
      <c r="Y419" s="22">
        <v>481</v>
      </c>
      <c r="Z419" s="22">
        <v>345</v>
      </c>
      <c r="AA419" s="27">
        <v>72.558000000000007</v>
      </c>
      <c r="AB419" s="31">
        <v>-9072.6</v>
      </c>
      <c r="AC419" s="27">
        <v>7.516</v>
      </c>
      <c r="AD419" s="27">
        <v>4.42</v>
      </c>
      <c r="AE419" s="22">
        <v>10900</v>
      </c>
    </row>
    <row r="420" spans="1:33" ht="15" x14ac:dyDescent="0.2">
      <c r="A420" s="22">
        <v>407</v>
      </c>
      <c r="B420" s="21" t="s">
        <v>484</v>
      </c>
      <c r="C420" s="27">
        <v>98.915999999999997</v>
      </c>
      <c r="D420" s="28">
        <v>145</v>
      </c>
      <c r="E420" s="28">
        <v>280.8</v>
      </c>
      <c r="F420" s="28">
        <v>455</v>
      </c>
      <c r="G420" s="28">
        <v>56</v>
      </c>
      <c r="H420" s="28">
        <v>190</v>
      </c>
      <c r="I420" s="27">
        <v>0.28000000000000003</v>
      </c>
      <c r="J420" s="27">
        <v>0.20399999999999999</v>
      </c>
      <c r="K420" s="27">
        <v>1.381</v>
      </c>
      <c r="L420" s="28">
        <v>293</v>
      </c>
      <c r="M420" s="28">
        <v>1.1000000000000001</v>
      </c>
      <c r="N420" s="29">
        <v>6.7089999999999996</v>
      </c>
      <c r="O420" s="30">
        <v>3.2500000000000001E-2</v>
      </c>
      <c r="P420" s="30">
        <v>-3.2809999999999999E-5</v>
      </c>
      <c r="Q420" s="30">
        <v>1.2110000000000001E-8</v>
      </c>
      <c r="R420" s="31">
        <v>0</v>
      </c>
      <c r="S420" s="31">
        <v>0</v>
      </c>
      <c r="T420" s="22">
        <v>-52.8</v>
      </c>
      <c r="U420" s="22">
        <v>-49.42</v>
      </c>
      <c r="V420" s="29">
        <v>15.756500000000001</v>
      </c>
      <c r="W420" s="31">
        <v>2167.31</v>
      </c>
      <c r="X420" s="31">
        <v>-43.15</v>
      </c>
      <c r="Y420" s="22">
        <v>341</v>
      </c>
      <c r="Z420" s="22">
        <v>213</v>
      </c>
      <c r="AA420" s="27">
        <v>0</v>
      </c>
      <c r="AB420" s="31">
        <v>0</v>
      </c>
      <c r="AC420" s="27">
        <v>0</v>
      </c>
      <c r="AD420" s="27">
        <v>0</v>
      </c>
      <c r="AE420" s="22">
        <v>5830</v>
      </c>
    </row>
    <row r="421" spans="1:33" ht="15" x14ac:dyDescent="0.2">
      <c r="A421" s="22">
        <v>408</v>
      </c>
      <c r="B421" s="21" t="s">
        <v>485</v>
      </c>
      <c r="C421" s="27">
        <v>137.333</v>
      </c>
      <c r="D421" s="28">
        <v>161</v>
      </c>
      <c r="E421" s="28">
        <v>349</v>
      </c>
      <c r="F421" s="28">
        <v>563</v>
      </c>
      <c r="G421" s="28">
        <v>0</v>
      </c>
      <c r="H421" s="28">
        <v>260</v>
      </c>
      <c r="I421" s="27">
        <v>0</v>
      </c>
      <c r="J421" s="27">
        <v>0</v>
      </c>
      <c r="K421" s="27">
        <v>1.5740000000000001</v>
      </c>
      <c r="L421" s="28">
        <v>294</v>
      </c>
      <c r="M421" s="28">
        <v>0.9</v>
      </c>
      <c r="N421" s="29">
        <v>0</v>
      </c>
      <c r="O421" s="30">
        <v>0</v>
      </c>
      <c r="P421" s="30">
        <v>0</v>
      </c>
      <c r="Q421" s="30">
        <v>0</v>
      </c>
      <c r="R421" s="31">
        <v>0</v>
      </c>
      <c r="S421" s="31">
        <v>0</v>
      </c>
      <c r="T421" s="22">
        <v>0</v>
      </c>
      <c r="U421" s="22">
        <v>0</v>
      </c>
      <c r="V421" s="29">
        <v>0</v>
      </c>
      <c r="W421" s="31">
        <v>0</v>
      </c>
      <c r="X421" s="31">
        <v>0</v>
      </c>
      <c r="Y421" s="22">
        <v>0</v>
      </c>
      <c r="Z421" s="22">
        <v>0</v>
      </c>
      <c r="AA421" s="27">
        <v>0</v>
      </c>
      <c r="AB421" s="31">
        <v>0</v>
      </c>
      <c r="AC421" s="27">
        <v>0</v>
      </c>
      <c r="AD421" s="27">
        <v>0</v>
      </c>
      <c r="AE421" s="22">
        <v>0</v>
      </c>
    </row>
    <row r="422" spans="1:33" ht="15" x14ac:dyDescent="0.2">
      <c r="A422" s="22">
        <v>409</v>
      </c>
      <c r="B422" s="21" t="s">
        <v>486</v>
      </c>
      <c r="C422" s="27">
        <v>148.11799999999999</v>
      </c>
      <c r="D422" s="28">
        <v>404</v>
      </c>
      <c r="E422" s="28">
        <v>560</v>
      </c>
      <c r="F422" s="28">
        <v>810</v>
      </c>
      <c r="G422" s="28">
        <v>47</v>
      </c>
      <c r="H422" s="28">
        <v>368</v>
      </c>
      <c r="I422" s="27">
        <v>0.26</v>
      </c>
      <c r="J422" s="27">
        <v>0</v>
      </c>
      <c r="K422" s="27">
        <v>0</v>
      </c>
      <c r="L422" s="28">
        <v>0</v>
      </c>
      <c r="M422" s="28">
        <v>5.3</v>
      </c>
      <c r="N422" s="29">
        <v>-1.0640000000000001</v>
      </c>
      <c r="O422" s="30">
        <v>0.15620000000000001</v>
      </c>
      <c r="P422" s="30">
        <v>-1.0230000000000001E-4</v>
      </c>
      <c r="Q422" s="30">
        <v>2.4109999999999999E-8</v>
      </c>
      <c r="R422" s="31">
        <v>0</v>
      </c>
      <c r="S422" s="31">
        <v>0</v>
      </c>
      <c r="T422" s="22">
        <v>-88.8</v>
      </c>
      <c r="U422" s="22">
        <v>0</v>
      </c>
      <c r="V422" s="29">
        <v>15.9984</v>
      </c>
      <c r="W422" s="31">
        <v>4467.01</v>
      </c>
      <c r="X422" s="31">
        <v>-83.15</v>
      </c>
      <c r="Y422" s="22">
        <v>615</v>
      </c>
      <c r="Z422" s="22">
        <v>409</v>
      </c>
      <c r="AA422" s="27">
        <v>0</v>
      </c>
      <c r="AB422" s="31">
        <v>0</v>
      </c>
      <c r="AC422" s="27">
        <v>0</v>
      </c>
      <c r="AD422" s="27">
        <v>0</v>
      </c>
      <c r="AE422" s="22">
        <v>11850</v>
      </c>
    </row>
    <row r="423" spans="1:33" ht="15" x14ac:dyDescent="0.2">
      <c r="A423" s="22">
        <v>410</v>
      </c>
      <c r="B423" s="21" t="s">
        <v>487</v>
      </c>
      <c r="C423" s="27">
        <v>85.15</v>
      </c>
      <c r="D423" s="28">
        <v>262.7</v>
      </c>
      <c r="E423" s="28">
        <v>379.7</v>
      </c>
      <c r="F423" s="28">
        <v>594</v>
      </c>
      <c r="G423" s="28">
        <v>47</v>
      </c>
      <c r="H423" s="28">
        <v>289</v>
      </c>
      <c r="I423" s="27">
        <v>0.28000000000000003</v>
      </c>
      <c r="J423" s="27">
        <v>0.25</v>
      </c>
      <c r="K423" s="27">
        <v>0.86199999999999999</v>
      </c>
      <c r="L423" s="28">
        <v>293</v>
      </c>
      <c r="M423" s="28">
        <v>1.2</v>
      </c>
      <c r="N423" s="29">
        <v>-12.675000000000001</v>
      </c>
      <c r="O423" s="30">
        <v>0.1502</v>
      </c>
      <c r="P423" s="30">
        <v>-8.0199999999999998E-5</v>
      </c>
      <c r="Q423" s="30">
        <v>1.5349999999999998E-8</v>
      </c>
      <c r="R423" s="31">
        <v>772.79</v>
      </c>
      <c r="S423" s="31">
        <v>313.49</v>
      </c>
      <c r="T423" s="22">
        <v>11.71</v>
      </c>
      <c r="U423" s="22">
        <v>0</v>
      </c>
      <c r="V423" s="29">
        <v>16.1004</v>
      </c>
      <c r="W423" s="31">
        <v>3015.46</v>
      </c>
      <c r="X423" s="31">
        <v>-61.15</v>
      </c>
      <c r="Y423" s="22">
        <v>416</v>
      </c>
      <c r="Z423" s="22">
        <v>280</v>
      </c>
      <c r="AA423" s="27">
        <v>0</v>
      </c>
      <c r="AB423" s="31">
        <v>0</v>
      </c>
      <c r="AC423" s="27">
        <v>0</v>
      </c>
      <c r="AD423" s="27">
        <v>0</v>
      </c>
      <c r="AE423" s="22">
        <v>8180</v>
      </c>
    </row>
    <row r="424" spans="1:33" ht="15" x14ac:dyDescent="0.2">
      <c r="A424" s="22">
        <v>411</v>
      </c>
      <c r="B424" s="21" t="s">
        <v>488</v>
      </c>
      <c r="C424" s="27">
        <v>40.064999999999998</v>
      </c>
      <c r="D424" s="28">
        <v>136.9</v>
      </c>
      <c r="E424" s="28">
        <v>238.7</v>
      </c>
      <c r="F424" s="28">
        <v>393</v>
      </c>
      <c r="G424" s="28">
        <v>54</v>
      </c>
      <c r="H424" s="28">
        <v>162</v>
      </c>
      <c r="I424" s="27">
        <v>0.27100000000000002</v>
      </c>
      <c r="J424" s="27">
        <v>0.313</v>
      </c>
      <c r="K424" s="27">
        <v>0.65800000000000003</v>
      </c>
      <c r="L424" s="28">
        <v>238</v>
      </c>
      <c r="M424" s="28">
        <v>0.2</v>
      </c>
      <c r="N424" s="29">
        <v>2.3660000000000001</v>
      </c>
      <c r="O424" s="30">
        <v>4.7230000000000001E-2</v>
      </c>
      <c r="P424" s="30">
        <v>-2.8220000000000001E-5</v>
      </c>
      <c r="Q424" s="30">
        <v>6.6450000000000001E-9</v>
      </c>
      <c r="R424" s="31">
        <v>0</v>
      </c>
      <c r="S424" s="31">
        <v>0</v>
      </c>
      <c r="T424" s="22">
        <v>45.92</v>
      </c>
      <c r="U424" s="22">
        <v>48.37</v>
      </c>
      <c r="V424" s="29">
        <v>13.1563</v>
      </c>
      <c r="W424" s="31">
        <v>1054.72</v>
      </c>
      <c r="X424" s="31">
        <v>-77.08</v>
      </c>
      <c r="Y424" s="22">
        <v>257</v>
      </c>
      <c r="Z424" s="22">
        <v>174</v>
      </c>
      <c r="AA424" s="27">
        <v>0</v>
      </c>
      <c r="AB424" s="31">
        <v>0</v>
      </c>
      <c r="AC424" s="27">
        <v>0</v>
      </c>
      <c r="AD424" s="27">
        <v>0</v>
      </c>
      <c r="AE424" s="22">
        <v>4450</v>
      </c>
    </row>
    <row r="425" spans="1:33" ht="15" x14ac:dyDescent="0.2">
      <c r="A425" s="22">
        <v>412</v>
      </c>
      <c r="B425" s="21" t="s">
        <v>489</v>
      </c>
      <c r="C425" s="27">
        <v>44.097000000000001</v>
      </c>
      <c r="D425" s="28">
        <v>85.5</v>
      </c>
      <c r="E425" s="28">
        <v>231.1</v>
      </c>
      <c r="F425" s="28">
        <v>369.8</v>
      </c>
      <c r="G425" s="28">
        <v>41.9</v>
      </c>
      <c r="H425" s="28">
        <v>203</v>
      </c>
      <c r="I425" s="27">
        <v>0.28100000000000003</v>
      </c>
      <c r="J425" s="27">
        <v>0.152</v>
      </c>
      <c r="K425" s="27">
        <v>0.58199999999999996</v>
      </c>
      <c r="L425" s="28">
        <v>231</v>
      </c>
      <c r="M425" s="28">
        <v>0</v>
      </c>
      <c r="N425" s="29">
        <v>-1.0089999999999999</v>
      </c>
      <c r="O425" s="30">
        <v>7.3150000000000007E-2</v>
      </c>
      <c r="P425" s="30">
        <v>-3.7889999999999998E-5</v>
      </c>
      <c r="Q425" s="30">
        <v>7.6779999999999993E-9</v>
      </c>
      <c r="R425" s="31">
        <v>222.67</v>
      </c>
      <c r="S425" s="31">
        <v>133.41</v>
      </c>
      <c r="T425" s="22">
        <v>-24.82</v>
      </c>
      <c r="U425" s="22">
        <v>-5.61</v>
      </c>
      <c r="V425" s="29">
        <v>15.726000000000001</v>
      </c>
      <c r="W425" s="31">
        <v>1872.46</v>
      </c>
      <c r="X425" s="31">
        <v>-25.16</v>
      </c>
      <c r="Y425" s="22">
        <v>249</v>
      </c>
      <c r="Z425" s="22">
        <v>164</v>
      </c>
      <c r="AA425" s="27">
        <v>43.491999999999997</v>
      </c>
      <c r="AB425" s="31">
        <v>-3266.92</v>
      </c>
      <c r="AC425" s="27">
        <v>-4.1790000000000003</v>
      </c>
      <c r="AD425" s="27">
        <v>1.81</v>
      </c>
      <c r="AE425" s="22">
        <v>4487</v>
      </c>
      <c r="AF425" s="32"/>
    </row>
    <row r="426" spans="1:33" ht="15" x14ac:dyDescent="0.2">
      <c r="A426" s="22">
        <v>413</v>
      </c>
      <c r="B426" s="21" t="s">
        <v>490</v>
      </c>
      <c r="C426" s="27">
        <v>58.08</v>
      </c>
      <c r="D426" s="28">
        <v>193</v>
      </c>
      <c r="E426" s="28">
        <v>321</v>
      </c>
      <c r="F426" s="28">
        <v>496</v>
      </c>
      <c r="G426" s="28">
        <v>47</v>
      </c>
      <c r="H426" s="28">
        <v>223</v>
      </c>
      <c r="I426" s="27">
        <v>0.26</v>
      </c>
      <c r="J426" s="27">
        <v>0.313</v>
      </c>
      <c r="K426" s="27">
        <v>0.79700000000000004</v>
      </c>
      <c r="L426" s="28">
        <v>293</v>
      </c>
      <c r="M426" s="28">
        <v>2.7</v>
      </c>
      <c r="N426" s="29">
        <v>2.8</v>
      </c>
      <c r="O426" s="30">
        <v>6.2440000000000002E-2</v>
      </c>
      <c r="P426" s="30">
        <v>-3.1050000000000003E-5</v>
      </c>
      <c r="Q426" s="30">
        <v>5.078E-9</v>
      </c>
      <c r="R426" s="31">
        <v>343.44</v>
      </c>
      <c r="S426" s="31">
        <v>219.33</v>
      </c>
      <c r="T426" s="22">
        <v>-45.9</v>
      </c>
      <c r="U426" s="22">
        <v>-31.18</v>
      </c>
      <c r="V426" s="29">
        <v>16.2315</v>
      </c>
      <c r="W426" s="31">
        <v>2659.02</v>
      </c>
      <c r="X426" s="31">
        <v>-44.15</v>
      </c>
      <c r="Y426" s="22">
        <v>350</v>
      </c>
      <c r="Z426" s="22">
        <v>235</v>
      </c>
      <c r="AA426" s="27">
        <v>0</v>
      </c>
      <c r="AB426" s="31">
        <v>0</v>
      </c>
      <c r="AC426" s="27">
        <v>0</v>
      </c>
      <c r="AD426" s="27">
        <v>0</v>
      </c>
      <c r="AE426" s="22">
        <v>6760</v>
      </c>
    </row>
    <row r="427" spans="1:33" ht="15" x14ac:dyDescent="0.2">
      <c r="A427" s="22">
        <v>414</v>
      </c>
      <c r="B427" s="21" t="s">
        <v>491</v>
      </c>
      <c r="C427" s="27">
        <v>74.08</v>
      </c>
      <c r="D427" s="28">
        <v>252.5</v>
      </c>
      <c r="E427" s="28">
        <v>414</v>
      </c>
      <c r="F427" s="28">
        <v>612</v>
      </c>
      <c r="G427" s="28">
        <v>53</v>
      </c>
      <c r="H427" s="28">
        <v>230</v>
      </c>
      <c r="I427" s="27">
        <v>0.24199999999999999</v>
      </c>
      <c r="J427" s="27">
        <v>0.53600000000000003</v>
      </c>
      <c r="K427" s="27">
        <v>0.99299999999999999</v>
      </c>
      <c r="L427" s="28">
        <v>293</v>
      </c>
      <c r="M427" s="28">
        <v>1.5</v>
      </c>
      <c r="N427" s="29">
        <v>1.3540000000000001</v>
      </c>
      <c r="O427" s="30">
        <v>8.8109999999999994E-2</v>
      </c>
      <c r="P427" s="30">
        <v>-6.8419999999999999E-5</v>
      </c>
      <c r="Q427" s="30">
        <v>2.3590000000000001E-8</v>
      </c>
      <c r="R427" s="31">
        <v>535.04</v>
      </c>
      <c r="S427" s="31">
        <v>299.32</v>
      </c>
      <c r="T427" s="22">
        <v>-108.78</v>
      </c>
      <c r="U427" s="22">
        <v>-88.27</v>
      </c>
      <c r="V427" s="29">
        <v>17.378900000000002</v>
      </c>
      <c r="W427" s="31">
        <v>3723.42</v>
      </c>
      <c r="X427" s="31">
        <v>-67.48</v>
      </c>
      <c r="Y427" s="22">
        <v>450</v>
      </c>
      <c r="Z427" s="22">
        <v>315</v>
      </c>
      <c r="AA427" s="27">
        <v>76.489999999999995</v>
      </c>
      <c r="AB427" s="31">
        <v>-8619.48</v>
      </c>
      <c r="AC427" s="27">
        <v>-8.1389999999999993</v>
      </c>
      <c r="AD427" s="27">
        <v>3.93</v>
      </c>
      <c r="AE427" s="22">
        <v>7700</v>
      </c>
    </row>
    <row r="428" spans="1:33" ht="15" x14ac:dyDescent="0.2">
      <c r="A428" s="22">
        <v>415</v>
      </c>
      <c r="B428" s="21" t="s">
        <v>492</v>
      </c>
      <c r="C428" s="27">
        <v>55.08</v>
      </c>
      <c r="D428" s="28">
        <v>180.3</v>
      </c>
      <c r="E428" s="28">
        <v>370.5</v>
      </c>
      <c r="F428" s="28">
        <v>564.4</v>
      </c>
      <c r="G428" s="28">
        <v>41.3</v>
      </c>
      <c r="H428" s="28">
        <v>230</v>
      </c>
      <c r="I428" s="27">
        <v>0.20499999999999999</v>
      </c>
      <c r="J428" s="27">
        <v>0.318</v>
      </c>
      <c r="K428" s="27">
        <v>0.78200000000000003</v>
      </c>
      <c r="L428" s="28">
        <v>293</v>
      </c>
      <c r="M428" s="28">
        <v>3.7</v>
      </c>
      <c r="N428" s="29">
        <v>3.6789999999999998</v>
      </c>
      <c r="O428" s="30">
        <v>5.3629999999999997E-2</v>
      </c>
      <c r="P428" s="30">
        <v>-2.6279999999999999E-5</v>
      </c>
      <c r="Q428" s="30">
        <v>4.6669999999999997E-9</v>
      </c>
      <c r="R428" s="31">
        <v>366.77</v>
      </c>
      <c r="S428" s="31">
        <v>225.86</v>
      </c>
      <c r="T428" s="22">
        <v>12.1</v>
      </c>
      <c r="U428" s="22">
        <v>22.98</v>
      </c>
      <c r="V428" s="29">
        <v>15.957100000000001</v>
      </c>
      <c r="W428" s="31">
        <v>2940.86</v>
      </c>
      <c r="X428" s="31">
        <v>-55.15</v>
      </c>
      <c r="Y428" s="22">
        <v>405</v>
      </c>
      <c r="Z428" s="22">
        <v>270</v>
      </c>
      <c r="AA428" s="27">
        <v>53.398000000000003</v>
      </c>
      <c r="AB428" s="31">
        <v>-5937.37</v>
      </c>
      <c r="AC428" s="27">
        <v>-5.2</v>
      </c>
      <c r="AD428" s="27">
        <v>4.28</v>
      </c>
      <c r="AE428" s="22">
        <v>7710</v>
      </c>
    </row>
    <row r="429" spans="1:33" ht="15" x14ac:dyDescent="0.2">
      <c r="A429" s="22">
        <v>416</v>
      </c>
      <c r="B429" s="21" t="s">
        <v>493</v>
      </c>
      <c r="C429" s="27">
        <v>78.542000000000002</v>
      </c>
      <c r="D429" s="28">
        <v>150.4</v>
      </c>
      <c r="E429" s="28">
        <v>319.60000000000002</v>
      </c>
      <c r="F429" s="28">
        <v>503</v>
      </c>
      <c r="G429" s="28">
        <v>45.2</v>
      </c>
      <c r="H429" s="28">
        <v>254</v>
      </c>
      <c r="I429" s="27">
        <v>0.27800000000000002</v>
      </c>
      <c r="J429" s="27">
        <v>0.23</v>
      </c>
      <c r="K429" s="27">
        <v>0.89100000000000001</v>
      </c>
      <c r="L429" s="28">
        <v>293</v>
      </c>
      <c r="M429" s="28">
        <v>2</v>
      </c>
      <c r="N429" s="29">
        <v>-0.79900000000000004</v>
      </c>
      <c r="O429" s="30">
        <v>8.6599999999999996E-2</v>
      </c>
      <c r="P429" s="30">
        <v>-5.9910000000000001E-5</v>
      </c>
      <c r="Q429" s="30">
        <v>1.7789999999999999E-8</v>
      </c>
      <c r="R429" s="31">
        <v>374.77</v>
      </c>
      <c r="S429" s="31">
        <v>215</v>
      </c>
      <c r="T429" s="22">
        <v>-31.1</v>
      </c>
      <c r="U429" s="22">
        <v>-12.11</v>
      </c>
      <c r="V429" s="29">
        <v>15.9594</v>
      </c>
      <c r="W429" s="31">
        <v>2581.48</v>
      </c>
      <c r="X429" s="31">
        <v>-42.95</v>
      </c>
      <c r="Y429" s="22">
        <v>350</v>
      </c>
      <c r="Z429" s="22">
        <v>230</v>
      </c>
      <c r="AA429" s="27">
        <v>0</v>
      </c>
      <c r="AB429" s="31">
        <v>0</v>
      </c>
      <c r="AC429" s="27">
        <v>0</v>
      </c>
      <c r="AD429" s="27">
        <v>0</v>
      </c>
      <c r="AE429" s="22">
        <v>6510</v>
      </c>
    </row>
    <row r="430" spans="1:33" ht="15" x14ac:dyDescent="0.2">
      <c r="A430" s="22">
        <v>417</v>
      </c>
      <c r="B430" s="21" t="s">
        <v>494</v>
      </c>
      <c r="C430" s="27">
        <v>42.081000000000003</v>
      </c>
      <c r="D430" s="28">
        <v>87.9</v>
      </c>
      <c r="E430" s="28">
        <v>225.4</v>
      </c>
      <c r="F430" s="28">
        <v>365</v>
      </c>
      <c r="G430" s="28">
        <v>45.6</v>
      </c>
      <c r="H430" s="28">
        <v>181</v>
      </c>
      <c r="I430" s="27">
        <v>0.27500000000000002</v>
      </c>
      <c r="J430" s="27">
        <v>0.14799999999999999</v>
      </c>
      <c r="K430" s="27">
        <v>0.61199999999999999</v>
      </c>
      <c r="L430" s="28">
        <v>223</v>
      </c>
      <c r="M430" s="28">
        <v>0.4</v>
      </c>
      <c r="N430" s="29">
        <v>0.88600000000000001</v>
      </c>
      <c r="O430" s="30">
        <v>5.602E-2</v>
      </c>
      <c r="P430" s="30">
        <v>-2.7710000000000001E-5</v>
      </c>
      <c r="Q430" s="30">
        <v>5.2659999999999998E-9</v>
      </c>
      <c r="R430" s="31">
        <v>273.83999999999997</v>
      </c>
      <c r="S430" s="31">
        <v>131.63</v>
      </c>
      <c r="T430" s="22">
        <v>4.88</v>
      </c>
      <c r="U430" s="22">
        <v>14.99</v>
      </c>
      <c r="V430" s="29">
        <v>15.7027</v>
      </c>
      <c r="W430" s="31">
        <v>1807.53</v>
      </c>
      <c r="X430" s="31">
        <v>-26.15</v>
      </c>
      <c r="Y430" s="22">
        <v>240</v>
      </c>
      <c r="Z430" s="22">
        <v>160</v>
      </c>
      <c r="AA430" s="27">
        <v>44.793999999999997</v>
      </c>
      <c r="AB430" s="31">
        <v>-3260.31</v>
      </c>
      <c r="AC430" s="27">
        <v>-4.3789999999999996</v>
      </c>
      <c r="AD430" s="27">
        <v>1.63</v>
      </c>
      <c r="AE430" s="22">
        <v>4400</v>
      </c>
    </row>
    <row r="431" spans="1:33" ht="15" x14ac:dyDescent="0.2">
      <c r="A431" s="22">
        <v>418</v>
      </c>
      <c r="B431" s="21" t="s">
        <v>495</v>
      </c>
      <c r="C431" s="27">
        <v>58.08</v>
      </c>
      <c r="D431" s="28">
        <v>161</v>
      </c>
      <c r="E431" s="28">
        <v>307.5</v>
      </c>
      <c r="F431" s="28">
        <v>482.2</v>
      </c>
      <c r="G431" s="28">
        <v>48.6</v>
      </c>
      <c r="H431" s="28">
        <v>186</v>
      </c>
      <c r="I431" s="27">
        <v>0.22800000000000001</v>
      </c>
      <c r="J431" s="27">
        <v>0.26900000000000002</v>
      </c>
      <c r="K431" s="27">
        <v>0.82899999999999996</v>
      </c>
      <c r="L431" s="28">
        <v>293</v>
      </c>
      <c r="M431" s="28">
        <v>2</v>
      </c>
      <c r="N431" s="29">
        <v>-2.02</v>
      </c>
      <c r="O431" s="30">
        <v>7.7789999999999998E-2</v>
      </c>
      <c r="P431" s="30">
        <v>-4.7500000000000003E-5</v>
      </c>
      <c r="Q431" s="30">
        <v>1.152E-8</v>
      </c>
      <c r="R431" s="31">
        <v>377.43</v>
      </c>
      <c r="S431" s="31">
        <v>213.36</v>
      </c>
      <c r="T431" s="22">
        <v>-22.17</v>
      </c>
      <c r="U431" s="22">
        <v>-6.16</v>
      </c>
      <c r="V431" s="29">
        <v>15.322699999999999</v>
      </c>
      <c r="W431" s="31">
        <v>2107.58</v>
      </c>
      <c r="X431" s="31">
        <v>-64.87</v>
      </c>
      <c r="Y431" s="22">
        <v>340</v>
      </c>
      <c r="Z431" s="22">
        <v>225</v>
      </c>
      <c r="AA431" s="27">
        <v>0</v>
      </c>
      <c r="AB431" s="31">
        <v>0</v>
      </c>
      <c r="AC431" s="27">
        <v>0</v>
      </c>
      <c r="AD431" s="27">
        <v>0</v>
      </c>
      <c r="AE431" s="22">
        <v>6450</v>
      </c>
    </row>
    <row r="432" spans="1:33" ht="15" x14ac:dyDescent="0.2">
      <c r="A432" s="22">
        <v>419</v>
      </c>
      <c r="B432" s="21" t="s">
        <v>496</v>
      </c>
      <c r="C432" s="27">
        <v>230.31</v>
      </c>
      <c r="D432" s="28">
        <v>485</v>
      </c>
      <c r="E432" s="28">
        <v>649</v>
      </c>
      <c r="F432" s="28">
        <v>926</v>
      </c>
      <c r="G432" s="28">
        <v>32.799999999999997</v>
      </c>
      <c r="H432" s="28">
        <v>779</v>
      </c>
      <c r="I432" s="27">
        <v>0.33600000000000002</v>
      </c>
      <c r="J432" s="27">
        <v>0</v>
      </c>
      <c r="K432" s="27">
        <v>0</v>
      </c>
      <c r="L432" s="28">
        <v>0</v>
      </c>
      <c r="M432" s="28">
        <v>0.7</v>
      </c>
      <c r="N432" s="29">
        <v>0</v>
      </c>
      <c r="O432" s="30">
        <v>0</v>
      </c>
      <c r="P432" s="30">
        <v>0</v>
      </c>
      <c r="Q432" s="30">
        <v>0</v>
      </c>
      <c r="R432" s="31">
        <v>911.01</v>
      </c>
      <c r="S432" s="31">
        <v>461.1</v>
      </c>
      <c r="T432" s="22">
        <v>0</v>
      </c>
      <c r="U432" s="22">
        <v>0</v>
      </c>
      <c r="V432" s="29">
        <v>0</v>
      </c>
      <c r="W432" s="31">
        <v>0</v>
      </c>
      <c r="X432" s="31">
        <v>0</v>
      </c>
      <c r="Y432" s="22">
        <v>0</v>
      </c>
      <c r="Z432" s="22">
        <v>0</v>
      </c>
      <c r="AA432" s="27">
        <v>0</v>
      </c>
      <c r="AB432" s="31">
        <v>0</v>
      </c>
      <c r="AC432" s="27">
        <v>0</v>
      </c>
      <c r="AD432" s="27">
        <v>0</v>
      </c>
      <c r="AE432" s="22">
        <v>0</v>
      </c>
    </row>
    <row r="433" spans="1:34" ht="15" x14ac:dyDescent="0.2">
      <c r="A433" s="22">
        <v>420</v>
      </c>
      <c r="B433" s="21" t="s">
        <v>497</v>
      </c>
      <c r="C433" s="27">
        <v>107.15600000000001</v>
      </c>
      <c r="D433" s="28">
        <v>316.89999999999998</v>
      </c>
      <c r="E433" s="28">
        <v>473.8</v>
      </c>
      <c r="F433" s="28">
        <v>667</v>
      </c>
      <c r="G433" s="28">
        <v>0</v>
      </c>
      <c r="H433" s="28">
        <v>0</v>
      </c>
      <c r="I433" s="27">
        <v>0</v>
      </c>
      <c r="J433" s="27">
        <v>0</v>
      </c>
      <c r="K433" s="27">
        <v>0.96399999999999997</v>
      </c>
      <c r="L433" s="28">
        <v>323</v>
      </c>
      <c r="M433" s="28">
        <v>1.6</v>
      </c>
      <c r="N433" s="29">
        <v>0</v>
      </c>
      <c r="O433" s="30">
        <v>0</v>
      </c>
      <c r="P433" s="30">
        <v>0</v>
      </c>
      <c r="Q433" s="30">
        <v>0</v>
      </c>
      <c r="R433" s="31">
        <v>738.9</v>
      </c>
      <c r="S433" s="31">
        <v>356.02</v>
      </c>
      <c r="T433" s="22">
        <v>0</v>
      </c>
      <c r="U433" s="22">
        <v>0</v>
      </c>
      <c r="V433" s="29">
        <v>16.6968</v>
      </c>
      <c r="W433" s="31">
        <v>4041.04</v>
      </c>
      <c r="X433" s="31">
        <v>-72.150000000000006</v>
      </c>
      <c r="Y433" s="22">
        <v>500</v>
      </c>
      <c r="Z433" s="22">
        <v>350</v>
      </c>
      <c r="AA433" s="27">
        <v>0</v>
      </c>
      <c r="AB433" s="31">
        <v>0</v>
      </c>
      <c r="AC433" s="27">
        <v>0</v>
      </c>
      <c r="AD433" s="27">
        <v>0</v>
      </c>
      <c r="AE433" s="22">
        <v>10700</v>
      </c>
    </row>
    <row r="434" spans="1:34" ht="15" x14ac:dyDescent="0.2">
      <c r="A434" s="22">
        <v>421</v>
      </c>
      <c r="B434" s="21" t="s">
        <v>498</v>
      </c>
      <c r="C434" s="27">
        <v>106.16800000000001</v>
      </c>
      <c r="D434" s="28">
        <v>286.39999999999998</v>
      </c>
      <c r="E434" s="28">
        <v>411.5</v>
      </c>
      <c r="F434" s="28">
        <v>616.20000000000005</v>
      </c>
      <c r="G434" s="28">
        <v>34.700000000000003</v>
      </c>
      <c r="H434" s="28">
        <v>379</v>
      </c>
      <c r="I434" s="27">
        <v>0.26</v>
      </c>
      <c r="J434" s="27">
        <v>0.32400000000000001</v>
      </c>
      <c r="K434" s="27">
        <v>0.86099999999999999</v>
      </c>
      <c r="L434" s="28">
        <v>293</v>
      </c>
      <c r="M434" s="28">
        <v>0.1</v>
      </c>
      <c r="N434" s="29">
        <v>-5.9930000000000003</v>
      </c>
      <c r="O434" s="30">
        <v>0.14430000000000001</v>
      </c>
      <c r="P434" s="30">
        <v>-8.0580000000000004E-5</v>
      </c>
      <c r="Q434" s="30">
        <v>1.6289999999999999E-8</v>
      </c>
      <c r="R434" s="31">
        <v>475.16</v>
      </c>
      <c r="S434" s="31">
        <v>261.39999999999998</v>
      </c>
      <c r="T434" s="22">
        <v>4.29</v>
      </c>
      <c r="U434" s="22">
        <v>28.95</v>
      </c>
      <c r="V434" s="29">
        <v>16.096299999999999</v>
      </c>
      <c r="W434" s="31">
        <v>3346.65</v>
      </c>
      <c r="X434" s="31">
        <v>-57.84</v>
      </c>
      <c r="Y434" s="22">
        <v>440</v>
      </c>
      <c r="Z434" s="22">
        <v>300</v>
      </c>
      <c r="AA434" s="27">
        <v>56.174999999999997</v>
      </c>
      <c r="AB434" s="31">
        <v>-6673.7</v>
      </c>
      <c r="AC434" s="27">
        <v>-5.5430000000000001</v>
      </c>
      <c r="AD434" s="27">
        <v>6.19</v>
      </c>
      <c r="AE434" s="22">
        <v>8600</v>
      </c>
    </row>
    <row r="435" spans="1:34" ht="15" x14ac:dyDescent="0.2">
      <c r="A435" s="22">
        <v>422</v>
      </c>
      <c r="B435" s="21" t="s">
        <v>499</v>
      </c>
      <c r="C435" s="27">
        <v>79.102000000000004</v>
      </c>
      <c r="D435" s="28">
        <v>231.5</v>
      </c>
      <c r="E435" s="28">
        <v>388.5</v>
      </c>
      <c r="F435" s="28">
        <v>620</v>
      </c>
      <c r="G435" s="28">
        <v>55.6</v>
      </c>
      <c r="H435" s="28">
        <v>254</v>
      </c>
      <c r="I435" s="27">
        <v>0.27700000000000002</v>
      </c>
      <c r="J435" s="27">
        <v>0.24</v>
      </c>
      <c r="K435" s="27">
        <v>0.98299999999999998</v>
      </c>
      <c r="L435" s="28">
        <v>293</v>
      </c>
      <c r="M435" s="28">
        <v>2.2999999999999998</v>
      </c>
      <c r="N435" s="29">
        <v>9.5039999999999996</v>
      </c>
      <c r="O435" s="30">
        <v>0.1177</v>
      </c>
      <c r="P435" s="30">
        <v>-8.4980000000000003E-5</v>
      </c>
      <c r="Q435" s="30">
        <v>2.3989999999999998E-8</v>
      </c>
      <c r="R435" s="31">
        <v>618.5</v>
      </c>
      <c r="S435" s="31">
        <v>291.58</v>
      </c>
      <c r="T435" s="22">
        <v>33.5</v>
      </c>
      <c r="U435" s="22">
        <v>45.46</v>
      </c>
      <c r="V435" s="29">
        <v>16.091000000000001</v>
      </c>
      <c r="W435" s="31">
        <v>3095.13</v>
      </c>
      <c r="X435" s="31">
        <v>-61.15</v>
      </c>
      <c r="Y435" s="22">
        <v>425</v>
      </c>
      <c r="Z435" s="22">
        <v>285</v>
      </c>
      <c r="AA435" s="27">
        <v>0</v>
      </c>
      <c r="AB435" s="31">
        <v>0</v>
      </c>
      <c r="AC435" s="27">
        <v>0</v>
      </c>
      <c r="AD435" s="27">
        <v>0</v>
      </c>
      <c r="AE435" s="22">
        <v>8400</v>
      </c>
    </row>
    <row r="436" spans="1:34" ht="15" x14ac:dyDescent="0.2">
      <c r="A436" s="22">
        <v>423</v>
      </c>
      <c r="B436" s="21" t="s">
        <v>500</v>
      </c>
      <c r="C436" s="27">
        <v>67.090999999999994</v>
      </c>
      <c r="D436" s="28">
        <v>0</v>
      </c>
      <c r="E436" s="28">
        <v>403</v>
      </c>
      <c r="F436" s="28">
        <v>640</v>
      </c>
      <c r="G436" s="28">
        <v>0</v>
      </c>
      <c r="H436" s="28">
        <v>0</v>
      </c>
      <c r="I436" s="27">
        <v>0</v>
      </c>
      <c r="J436" s="27">
        <v>0</v>
      </c>
      <c r="K436" s="27">
        <v>0.96699999999999997</v>
      </c>
      <c r="L436" s="28">
        <v>294</v>
      </c>
      <c r="M436" s="28">
        <v>1.8</v>
      </c>
      <c r="N436" s="29">
        <v>0</v>
      </c>
      <c r="O436" s="30">
        <v>0</v>
      </c>
      <c r="P436" s="30">
        <v>0</v>
      </c>
      <c r="Q436" s="30">
        <v>0</v>
      </c>
      <c r="R436" s="31">
        <v>0</v>
      </c>
      <c r="S436" s="31">
        <v>0</v>
      </c>
      <c r="T436" s="22">
        <v>25.88</v>
      </c>
      <c r="U436" s="22">
        <v>0</v>
      </c>
      <c r="V436" s="29">
        <v>16.796600000000002</v>
      </c>
      <c r="W436" s="31">
        <v>3457.47</v>
      </c>
      <c r="X436" s="31">
        <v>-62.73</v>
      </c>
      <c r="Y436" s="22">
        <v>440</v>
      </c>
      <c r="Z436" s="22">
        <v>330</v>
      </c>
      <c r="AA436" s="27">
        <v>0</v>
      </c>
      <c r="AB436" s="31">
        <v>0</v>
      </c>
      <c r="AC436" s="27">
        <v>0</v>
      </c>
      <c r="AD436" s="27">
        <v>0</v>
      </c>
      <c r="AE436" s="22">
        <v>0</v>
      </c>
    </row>
    <row r="437" spans="1:34" ht="15" x14ac:dyDescent="0.2">
      <c r="A437" s="22">
        <v>424</v>
      </c>
      <c r="B437" s="21" t="s">
        <v>501</v>
      </c>
      <c r="C437" s="27">
        <v>71.123000000000005</v>
      </c>
      <c r="D437" s="28">
        <v>0</v>
      </c>
      <c r="E437" s="28">
        <v>359.7</v>
      </c>
      <c r="F437" s="28">
        <v>568.6</v>
      </c>
      <c r="G437" s="28">
        <v>55.4</v>
      </c>
      <c r="H437" s="28">
        <v>249</v>
      </c>
      <c r="I437" s="27">
        <v>0.29599999999999999</v>
      </c>
      <c r="J437" s="27">
        <v>0</v>
      </c>
      <c r="K437" s="27">
        <v>0.85199999999999998</v>
      </c>
      <c r="L437" s="28">
        <v>295</v>
      </c>
      <c r="M437" s="28">
        <v>1.6</v>
      </c>
      <c r="N437" s="29">
        <v>-12.308</v>
      </c>
      <c r="O437" s="30">
        <v>0.1275</v>
      </c>
      <c r="P437" s="30">
        <v>-7.7379999999999994E-5</v>
      </c>
      <c r="Q437" s="30">
        <v>1.798E-8</v>
      </c>
      <c r="R437" s="31">
        <v>0</v>
      </c>
      <c r="S437" s="31">
        <v>0</v>
      </c>
      <c r="T437" s="22">
        <v>-0.86</v>
      </c>
      <c r="U437" s="22">
        <v>27.41</v>
      </c>
      <c r="V437" s="29">
        <v>15.9444</v>
      </c>
      <c r="W437" s="31">
        <v>2717.03</v>
      </c>
      <c r="X437" s="31">
        <v>-67.900000000000006</v>
      </c>
      <c r="Y437" s="22">
        <v>400</v>
      </c>
      <c r="Z437" s="22">
        <v>300</v>
      </c>
      <c r="AA437" s="27">
        <v>0</v>
      </c>
      <c r="AB437" s="31">
        <v>0</v>
      </c>
      <c r="AC437" s="27">
        <v>0</v>
      </c>
      <c r="AD437" s="27">
        <v>0</v>
      </c>
      <c r="AE437" s="22">
        <v>0</v>
      </c>
    </row>
    <row r="438" spans="1:34" ht="15" x14ac:dyDescent="0.2">
      <c r="A438" s="22">
        <v>425</v>
      </c>
      <c r="B438" s="21" t="s">
        <v>502</v>
      </c>
      <c r="C438" s="27">
        <v>134.22200000000001</v>
      </c>
      <c r="D438" s="28">
        <v>197.7</v>
      </c>
      <c r="E438" s="28">
        <v>446.5</v>
      </c>
      <c r="F438" s="28">
        <v>664</v>
      </c>
      <c r="G438" s="28">
        <v>29.1</v>
      </c>
      <c r="H438" s="28">
        <v>0</v>
      </c>
      <c r="I438" s="27">
        <v>0</v>
      </c>
      <c r="J438" s="27">
        <v>0.27400000000000002</v>
      </c>
      <c r="K438" s="27">
        <v>0.86199999999999999</v>
      </c>
      <c r="L438" s="28">
        <v>293</v>
      </c>
      <c r="M438" s="28">
        <v>0.4</v>
      </c>
      <c r="N438" s="29">
        <v>-15.56</v>
      </c>
      <c r="O438" s="30">
        <v>0.23630000000000001</v>
      </c>
      <c r="P438" s="30">
        <v>-1.7229999999999999E-4</v>
      </c>
      <c r="Q438" s="30">
        <v>5.1399999999999997E-8</v>
      </c>
      <c r="R438" s="31">
        <v>582.66</v>
      </c>
      <c r="S438" s="31">
        <v>295.82</v>
      </c>
      <c r="T438" s="22">
        <v>-4.17</v>
      </c>
      <c r="U438" s="22">
        <v>0</v>
      </c>
      <c r="V438" s="29">
        <v>15.9999</v>
      </c>
      <c r="W438" s="31">
        <v>3544.19</v>
      </c>
      <c r="X438" s="31">
        <v>-68.099999999999994</v>
      </c>
      <c r="Y438" s="22">
        <v>476</v>
      </c>
      <c r="Z438" s="22">
        <v>325</v>
      </c>
      <c r="AA438" s="27">
        <v>0</v>
      </c>
      <c r="AB438" s="31">
        <v>0</v>
      </c>
      <c r="AC438" s="27">
        <v>0</v>
      </c>
      <c r="AD438" s="27">
        <v>0</v>
      </c>
      <c r="AE438" s="22">
        <v>9070</v>
      </c>
    </row>
    <row r="439" spans="1:34" ht="15" x14ac:dyDescent="0.2">
      <c r="A439" s="22">
        <v>426</v>
      </c>
      <c r="B439" s="21" t="s">
        <v>503</v>
      </c>
      <c r="C439" s="27">
        <v>140.27000000000001</v>
      </c>
      <c r="D439" s="28">
        <v>0</v>
      </c>
      <c r="E439" s="28">
        <v>452.5</v>
      </c>
      <c r="F439" s="28">
        <v>669</v>
      </c>
      <c r="G439" s="28">
        <v>26.4</v>
      </c>
      <c r="H439" s="28">
        <v>0</v>
      </c>
      <c r="I439" s="27">
        <v>0</v>
      </c>
      <c r="J439" s="27">
        <v>0.26400000000000001</v>
      </c>
      <c r="K439" s="27">
        <v>0.81299999999999994</v>
      </c>
      <c r="L439" s="28">
        <v>293</v>
      </c>
      <c r="M439" s="28">
        <v>0</v>
      </c>
      <c r="N439" s="29">
        <v>0</v>
      </c>
      <c r="O439" s="30">
        <v>0</v>
      </c>
      <c r="P439" s="30">
        <v>0</v>
      </c>
      <c r="Q439" s="30">
        <v>0</v>
      </c>
      <c r="R439" s="31">
        <v>0</v>
      </c>
      <c r="S439" s="31">
        <v>0</v>
      </c>
      <c r="T439" s="22">
        <v>0</v>
      </c>
      <c r="U439" s="22">
        <v>0</v>
      </c>
      <c r="V439" s="29">
        <v>15.867000000000001</v>
      </c>
      <c r="W439" s="31">
        <v>3524.57</v>
      </c>
      <c r="X439" s="31">
        <v>-70.78</v>
      </c>
      <c r="Y439" s="22">
        <v>470</v>
      </c>
      <c r="Z439" s="22">
        <v>360</v>
      </c>
      <c r="AA439" s="27">
        <v>0</v>
      </c>
      <c r="AB439" s="31">
        <v>0</v>
      </c>
      <c r="AC439" s="27">
        <v>0</v>
      </c>
      <c r="AD439" s="27">
        <v>0</v>
      </c>
      <c r="AE439" s="22">
        <v>0</v>
      </c>
    </row>
    <row r="440" spans="1:34" ht="15" x14ac:dyDescent="0.2">
      <c r="A440" s="22">
        <v>427</v>
      </c>
      <c r="B440" s="21" t="s">
        <v>504</v>
      </c>
      <c r="C440" s="27">
        <v>169.898</v>
      </c>
      <c r="D440" s="28">
        <v>204.3</v>
      </c>
      <c r="E440" s="28">
        <v>330.4</v>
      </c>
      <c r="F440" s="28">
        <v>507</v>
      </c>
      <c r="G440" s="28">
        <v>37</v>
      </c>
      <c r="H440" s="28">
        <v>326</v>
      </c>
      <c r="I440" s="27">
        <v>0.28999999999999998</v>
      </c>
      <c r="J440" s="27">
        <v>0.26400000000000001</v>
      </c>
      <c r="K440" s="27">
        <v>1.48</v>
      </c>
      <c r="L440" s="28">
        <v>293</v>
      </c>
      <c r="M440" s="28">
        <v>0</v>
      </c>
      <c r="N440" s="29">
        <v>0</v>
      </c>
      <c r="O440" s="30">
        <v>0</v>
      </c>
      <c r="P440" s="30">
        <v>0</v>
      </c>
      <c r="Q440" s="30">
        <v>0</v>
      </c>
      <c r="R440" s="31">
        <v>0</v>
      </c>
      <c r="S440" s="31">
        <v>0</v>
      </c>
      <c r="T440" s="22">
        <v>0</v>
      </c>
      <c r="U440" s="22">
        <v>0</v>
      </c>
      <c r="V440" s="29">
        <v>15.8019</v>
      </c>
      <c r="W440" s="31">
        <v>2634.16</v>
      </c>
      <c r="X440" s="31">
        <v>-43.15</v>
      </c>
      <c r="Y440" s="22">
        <v>364</v>
      </c>
      <c r="Z440" s="22">
        <v>238</v>
      </c>
      <c r="AA440" s="27">
        <v>0</v>
      </c>
      <c r="AB440" s="31">
        <v>0</v>
      </c>
      <c r="AC440" s="27">
        <v>0</v>
      </c>
      <c r="AD440" s="27">
        <v>0</v>
      </c>
      <c r="AE440" s="22">
        <v>6580</v>
      </c>
    </row>
    <row r="441" spans="1:34" ht="15" x14ac:dyDescent="0.2">
      <c r="A441" s="22">
        <v>428</v>
      </c>
      <c r="B441" s="21" t="s">
        <v>505</v>
      </c>
      <c r="C441" s="27">
        <v>104.08</v>
      </c>
      <c r="D441" s="28">
        <v>183</v>
      </c>
      <c r="E441" s="28">
        <v>187</v>
      </c>
      <c r="F441" s="28">
        <v>259</v>
      </c>
      <c r="G441" s="28">
        <v>36.700000000000003</v>
      </c>
      <c r="H441" s="28">
        <v>0</v>
      </c>
      <c r="I441" s="27">
        <v>0</v>
      </c>
      <c r="J441" s="27">
        <v>0</v>
      </c>
      <c r="K441" s="27">
        <v>1.66</v>
      </c>
      <c r="L441" s="28">
        <v>178</v>
      </c>
      <c r="M441" s="28">
        <v>0</v>
      </c>
      <c r="N441" s="29">
        <v>0</v>
      </c>
      <c r="O441" s="30">
        <v>0</v>
      </c>
      <c r="P441" s="30">
        <v>0</v>
      </c>
      <c r="Q441" s="30">
        <v>0</v>
      </c>
      <c r="R441" s="31">
        <v>0</v>
      </c>
      <c r="S441" s="31">
        <v>0</v>
      </c>
      <c r="T441" s="22">
        <v>0</v>
      </c>
      <c r="U441" s="22">
        <v>0</v>
      </c>
      <c r="V441" s="29">
        <v>0</v>
      </c>
      <c r="W441" s="31">
        <v>0</v>
      </c>
      <c r="X441" s="31">
        <v>0</v>
      </c>
      <c r="Y441" s="22">
        <v>0</v>
      </c>
      <c r="Z441" s="22">
        <v>0</v>
      </c>
      <c r="AA441" s="27">
        <v>0</v>
      </c>
      <c r="AB441" s="31">
        <v>0</v>
      </c>
      <c r="AC441" s="27">
        <v>0</v>
      </c>
      <c r="AD441" s="27">
        <v>0</v>
      </c>
      <c r="AE441" s="22">
        <v>0</v>
      </c>
    </row>
    <row r="442" spans="1:34" ht="15" x14ac:dyDescent="0.2">
      <c r="A442" s="22">
        <v>429</v>
      </c>
      <c r="B442" s="21" t="s">
        <v>506</v>
      </c>
      <c r="C442" s="27">
        <v>104.152</v>
      </c>
      <c r="D442" s="28">
        <v>242.5</v>
      </c>
      <c r="E442" s="28">
        <v>418.3</v>
      </c>
      <c r="F442" s="28">
        <v>647</v>
      </c>
      <c r="G442" s="28">
        <v>39.4</v>
      </c>
      <c r="H442" s="28">
        <v>0</v>
      </c>
      <c r="I442" s="27">
        <v>0</v>
      </c>
      <c r="J442" s="27">
        <v>0.25700000000000001</v>
      </c>
      <c r="K442" s="27">
        <v>0.90600000000000003</v>
      </c>
      <c r="L442" s="28">
        <v>293</v>
      </c>
      <c r="M442" s="28">
        <v>0.1</v>
      </c>
      <c r="N442" s="29">
        <v>-6.7469999999999999</v>
      </c>
      <c r="O442" s="30">
        <v>0.14710000000000001</v>
      </c>
      <c r="P442" s="30">
        <v>-9.6089999999999996E-5</v>
      </c>
      <c r="Q442" s="30">
        <v>2.3730000000000001E-8</v>
      </c>
      <c r="R442" s="31">
        <v>528.64</v>
      </c>
      <c r="S442" s="31">
        <v>276.70999999999998</v>
      </c>
      <c r="T442" s="22">
        <v>35.22</v>
      </c>
      <c r="U442" s="22">
        <v>51.1</v>
      </c>
      <c r="V442" s="29">
        <v>16.019300000000001</v>
      </c>
      <c r="W442" s="31">
        <v>3328.57</v>
      </c>
      <c r="X442" s="31">
        <v>-63.72</v>
      </c>
      <c r="Y442" s="22">
        <v>460</v>
      </c>
      <c r="Z442" s="22">
        <v>305</v>
      </c>
      <c r="AA442" s="27">
        <v>0</v>
      </c>
      <c r="AB442" s="31">
        <v>0</v>
      </c>
      <c r="AC442" s="27">
        <v>0</v>
      </c>
      <c r="AD442" s="27">
        <v>0</v>
      </c>
      <c r="AE442" s="22">
        <v>8800</v>
      </c>
    </row>
    <row r="443" spans="1:34" ht="15" x14ac:dyDescent="0.2">
      <c r="A443" s="22">
        <v>430</v>
      </c>
      <c r="B443" s="21" t="s">
        <v>507</v>
      </c>
      <c r="C443" s="27">
        <v>118.09</v>
      </c>
      <c r="D443" s="28">
        <v>456</v>
      </c>
      <c r="E443" s="28">
        <v>508</v>
      </c>
      <c r="F443" s="28">
        <v>0</v>
      </c>
      <c r="G443" s="28">
        <v>0</v>
      </c>
      <c r="H443" s="28">
        <v>0</v>
      </c>
      <c r="I443" s="27">
        <v>0</v>
      </c>
      <c r="J443" s="27">
        <v>0</v>
      </c>
      <c r="K443" s="27">
        <v>0</v>
      </c>
      <c r="L443" s="28">
        <v>0</v>
      </c>
      <c r="M443" s="28">
        <v>2.2000000000000002</v>
      </c>
      <c r="N443" s="29">
        <v>3.6</v>
      </c>
      <c r="O443" s="30">
        <v>1.12E-2</v>
      </c>
      <c r="P443" s="30">
        <v>-7.5080000000000006E-5</v>
      </c>
      <c r="Q443" s="30">
        <v>1.8959999999999999E-8</v>
      </c>
      <c r="R443" s="31">
        <v>0</v>
      </c>
      <c r="S443" s="31">
        <v>0</v>
      </c>
      <c r="T443" s="22">
        <v>0</v>
      </c>
      <c r="U443" s="22">
        <v>0</v>
      </c>
      <c r="V443" s="29">
        <v>0</v>
      </c>
      <c r="W443" s="31">
        <v>0</v>
      </c>
      <c r="X443" s="31">
        <v>0</v>
      </c>
      <c r="Y443" s="22">
        <v>0</v>
      </c>
      <c r="Z443" s="22">
        <v>0</v>
      </c>
      <c r="AA443" s="27">
        <v>0</v>
      </c>
      <c r="AB443" s="31">
        <v>0</v>
      </c>
      <c r="AC443" s="27">
        <v>0</v>
      </c>
      <c r="AD443" s="27">
        <v>0</v>
      </c>
      <c r="AE443" s="22">
        <v>0</v>
      </c>
    </row>
    <row r="444" spans="1:34" ht="15" x14ac:dyDescent="0.2">
      <c r="A444" s="22">
        <v>431</v>
      </c>
      <c r="B444" s="21" t="s">
        <v>508</v>
      </c>
      <c r="C444" s="27">
        <v>64.063000000000002</v>
      </c>
      <c r="D444" s="28">
        <v>197.7</v>
      </c>
      <c r="E444" s="28">
        <v>263</v>
      </c>
      <c r="F444" s="28">
        <v>430.8</v>
      </c>
      <c r="G444" s="28">
        <v>77.8</v>
      </c>
      <c r="H444" s="28">
        <v>122</v>
      </c>
      <c r="I444" s="27">
        <v>0.26800000000000002</v>
      </c>
      <c r="J444" s="27">
        <v>0.251</v>
      </c>
      <c r="K444" s="27">
        <v>1.4550000000000001</v>
      </c>
      <c r="L444" s="28">
        <v>263</v>
      </c>
      <c r="M444" s="28">
        <v>1.6</v>
      </c>
      <c r="N444" s="29">
        <v>5.6970000000000001</v>
      </c>
      <c r="O444" s="30">
        <v>1.6E-2</v>
      </c>
      <c r="P444" s="30">
        <v>-1.185E-5</v>
      </c>
      <c r="Q444" s="30">
        <v>3.1719999999999998E-9</v>
      </c>
      <c r="R444" s="31">
        <v>397.85</v>
      </c>
      <c r="S444" s="31">
        <v>208.42</v>
      </c>
      <c r="T444" s="22">
        <v>-70.95</v>
      </c>
      <c r="U444" s="22">
        <v>-71.739999999999995</v>
      </c>
      <c r="V444" s="29">
        <v>16.768000000000001</v>
      </c>
      <c r="W444" s="31">
        <v>2302.35</v>
      </c>
      <c r="X444" s="31">
        <v>-35.97</v>
      </c>
      <c r="Y444" s="22">
        <v>280</v>
      </c>
      <c r="Z444" s="22">
        <v>195</v>
      </c>
      <c r="AA444" s="27">
        <v>55.502000000000002</v>
      </c>
      <c r="AB444" s="31">
        <v>-4552.5</v>
      </c>
      <c r="AC444" s="27">
        <v>-5.6660000000000004</v>
      </c>
      <c r="AD444" s="27">
        <v>1.32</v>
      </c>
      <c r="AE444" s="22">
        <v>5955</v>
      </c>
    </row>
    <row r="445" spans="1:34" ht="15" x14ac:dyDescent="0.2">
      <c r="A445" s="22">
        <v>432</v>
      </c>
      <c r="B445" s="21" t="s">
        <v>509</v>
      </c>
      <c r="C445" s="27">
        <v>146.05000000000001</v>
      </c>
      <c r="D445" s="28">
        <v>222.5</v>
      </c>
      <c r="E445" s="28">
        <v>209.3</v>
      </c>
      <c r="F445" s="28">
        <v>318.7</v>
      </c>
      <c r="G445" s="28">
        <v>37.1</v>
      </c>
      <c r="H445" s="28">
        <v>198</v>
      </c>
      <c r="I445" s="27">
        <v>0.28100000000000003</v>
      </c>
      <c r="J445" s="27">
        <v>0.28599999999999998</v>
      </c>
      <c r="K445" s="27">
        <v>1.83</v>
      </c>
      <c r="L445" s="28">
        <v>223</v>
      </c>
      <c r="M445" s="28">
        <v>0</v>
      </c>
      <c r="N445" s="29">
        <v>0</v>
      </c>
      <c r="O445" s="30">
        <v>0</v>
      </c>
      <c r="P445" s="30">
        <v>0</v>
      </c>
      <c r="Q445" s="30">
        <v>0</v>
      </c>
      <c r="R445" s="31">
        <v>251.29</v>
      </c>
      <c r="S445" s="31">
        <v>180.75</v>
      </c>
      <c r="T445" s="22">
        <v>-291.8</v>
      </c>
      <c r="U445" s="22">
        <v>-267</v>
      </c>
      <c r="V445" s="29">
        <v>19.378499999999999</v>
      </c>
      <c r="W445" s="31">
        <v>2524.7800000000002</v>
      </c>
      <c r="X445" s="31">
        <v>-11.16</v>
      </c>
      <c r="Y445" s="22">
        <v>220</v>
      </c>
      <c r="Z445" s="22">
        <v>159</v>
      </c>
      <c r="AA445" s="27">
        <v>0</v>
      </c>
      <c r="AB445" s="31">
        <v>0</v>
      </c>
      <c r="AC445" s="27">
        <v>0</v>
      </c>
      <c r="AD445" s="27">
        <v>0</v>
      </c>
      <c r="AE445" s="22">
        <v>0</v>
      </c>
    </row>
    <row r="446" spans="1:34" ht="15" x14ac:dyDescent="0.2">
      <c r="A446" s="22">
        <v>433</v>
      </c>
      <c r="B446" s="21" t="s">
        <v>510</v>
      </c>
      <c r="C446" s="27">
        <v>80.058000000000007</v>
      </c>
      <c r="D446" s="28">
        <v>290</v>
      </c>
      <c r="E446" s="28">
        <v>318</v>
      </c>
      <c r="F446" s="28">
        <v>491</v>
      </c>
      <c r="G446" s="28">
        <v>81</v>
      </c>
      <c r="H446" s="28">
        <v>130</v>
      </c>
      <c r="I446" s="27">
        <v>0.26</v>
      </c>
      <c r="J446" s="27">
        <v>0.41</v>
      </c>
      <c r="K446" s="27">
        <v>1.78</v>
      </c>
      <c r="L446" s="28">
        <v>318</v>
      </c>
      <c r="M446" s="28">
        <v>0</v>
      </c>
      <c r="N446" s="29">
        <v>0</v>
      </c>
      <c r="O446" s="30">
        <v>0</v>
      </c>
      <c r="P446" s="30">
        <v>0</v>
      </c>
      <c r="Q446" s="30">
        <v>0</v>
      </c>
      <c r="R446" s="31">
        <v>1372.8</v>
      </c>
      <c r="S446" s="31">
        <v>315.99</v>
      </c>
      <c r="T446" s="22">
        <v>-94.47</v>
      </c>
      <c r="U446" s="22">
        <v>-88.52</v>
      </c>
      <c r="V446" s="29">
        <v>20.840299999999999</v>
      </c>
      <c r="W446" s="31">
        <v>3995.7</v>
      </c>
      <c r="X446" s="31">
        <v>-36.659999999999997</v>
      </c>
      <c r="Y446" s="22">
        <v>332</v>
      </c>
      <c r="Z446" s="22">
        <v>290</v>
      </c>
      <c r="AA446" s="27">
        <v>139.56</v>
      </c>
      <c r="AB446" s="31">
        <v>-10420.1</v>
      </c>
      <c r="AC446" s="27">
        <v>-17.38</v>
      </c>
      <c r="AD446" s="27">
        <v>1.6</v>
      </c>
      <c r="AE446" s="22">
        <v>9716</v>
      </c>
    </row>
    <row r="447" spans="1:34" ht="15" x14ac:dyDescent="0.2">
      <c r="A447" s="22">
        <v>434</v>
      </c>
      <c r="B447" s="21" t="s">
        <v>511</v>
      </c>
      <c r="C447" s="27">
        <v>74.123000000000005</v>
      </c>
      <c r="D447" s="28">
        <v>298.8</v>
      </c>
      <c r="E447" s="28">
        <v>355.6</v>
      </c>
      <c r="F447" s="28">
        <v>506.2</v>
      </c>
      <c r="G447" s="28">
        <v>39.200000000000003</v>
      </c>
      <c r="H447" s="28">
        <v>275</v>
      </c>
      <c r="I447" s="27">
        <v>0.25900000000000001</v>
      </c>
      <c r="J447" s="27">
        <v>0.61799999999999999</v>
      </c>
      <c r="K447" s="27">
        <v>0.78700000000000003</v>
      </c>
      <c r="L447" s="28">
        <v>293</v>
      </c>
      <c r="M447" s="28">
        <v>1.7</v>
      </c>
      <c r="N447" s="29">
        <v>-11.611000000000001</v>
      </c>
      <c r="O447" s="30">
        <v>0.17130000000000001</v>
      </c>
      <c r="P447" s="30">
        <v>-1.6919999999999999E-4</v>
      </c>
      <c r="Q447" s="30">
        <v>6.9740000000000001E-8</v>
      </c>
      <c r="R447" s="31">
        <v>972.1</v>
      </c>
      <c r="S447" s="31">
        <v>363.38</v>
      </c>
      <c r="T447" s="22">
        <v>-74.67</v>
      </c>
      <c r="U447" s="22">
        <v>-42.46</v>
      </c>
      <c r="V447" s="29">
        <v>16.854800000000001</v>
      </c>
      <c r="W447" s="31">
        <v>2658.29</v>
      </c>
      <c r="X447" s="31">
        <v>-95.5</v>
      </c>
      <c r="Y447" s="22">
        <v>376</v>
      </c>
      <c r="Z447" s="22">
        <v>293</v>
      </c>
      <c r="AA447" s="27">
        <v>0</v>
      </c>
      <c r="AB447" s="31">
        <v>0</v>
      </c>
      <c r="AC447" s="27">
        <v>0</v>
      </c>
      <c r="AD447" s="27">
        <v>0</v>
      </c>
      <c r="AE447" s="22">
        <v>9330</v>
      </c>
    </row>
    <row r="448" spans="1:34" ht="15" x14ac:dyDescent="0.2">
      <c r="A448" s="22">
        <v>435</v>
      </c>
      <c r="B448" s="21" t="s">
        <v>512</v>
      </c>
      <c r="C448" s="27">
        <v>92.569000000000003</v>
      </c>
      <c r="D448" s="28">
        <v>247.8</v>
      </c>
      <c r="E448" s="28">
        <v>324</v>
      </c>
      <c r="F448" s="28">
        <v>507</v>
      </c>
      <c r="G448" s="28">
        <v>39</v>
      </c>
      <c r="H448" s="28">
        <v>295</v>
      </c>
      <c r="I448" s="27">
        <v>0.28000000000000003</v>
      </c>
      <c r="J448" s="27">
        <v>0.19</v>
      </c>
      <c r="K448" s="27">
        <v>0.84199999999999997</v>
      </c>
      <c r="L448" s="28">
        <v>293</v>
      </c>
      <c r="M448" s="28">
        <v>2.1</v>
      </c>
      <c r="N448" s="29">
        <v>-0.93899999999999995</v>
      </c>
      <c r="O448" s="30">
        <v>0.1111</v>
      </c>
      <c r="P448" s="30">
        <v>-6.8930000000000006E-5</v>
      </c>
      <c r="Q448" s="30">
        <v>1.88E-8</v>
      </c>
      <c r="R448" s="31">
        <v>543.41</v>
      </c>
      <c r="S448" s="31">
        <v>253.35</v>
      </c>
      <c r="T448" s="22">
        <v>-43.8</v>
      </c>
      <c r="U448" s="22">
        <v>-15.32</v>
      </c>
      <c r="V448" s="29">
        <v>15.812099999999999</v>
      </c>
      <c r="W448" s="31">
        <v>2567.15</v>
      </c>
      <c r="X448" s="31">
        <v>-44.15</v>
      </c>
      <c r="Y448" s="22">
        <v>360</v>
      </c>
      <c r="Z448" s="22">
        <v>235</v>
      </c>
      <c r="AA448" s="27">
        <v>0</v>
      </c>
      <c r="AB448" s="31">
        <v>0</v>
      </c>
      <c r="AC448" s="27">
        <v>0</v>
      </c>
      <c r="AD448" s="27">
        <v>0</v>
      </c>
      <c r="AE448" s="22">
        <v>6550</v>
      </c>
      <c r="AH448" s="22">
        <v>0</v>
      </c>
    </row>
    <row r="449" spans="1:34" ht="15" x14ac:dyDescent="0.2">
      <c r="A449" s="22">
        <v>436</v>
      </c>
      <c r="B449" s="21" t="s">
        <v>513</v>
      </c>
      <c r="C449" s="27">
        <v>134.22200000000001</v>
      </c>
      <c r="D449" s="28">
        <v>215.3</v>
      </c>
      <c r="E449" s="28">
        <v>442.3</v>
      </c>
      <c r="F449" s="28">
        <v>660</v>
      </c>
      <c r="G449" s="28">
        <v>29.3</v>
      </c>
      <c r="H449" s="28">
        <v>0</v>
      </c>
      <c r="I449" s="27">
        <v>0</v>
      </c>
      <c r="J449" s="27">
        <v>0.26500000000000001</v>
      </c>
      <c r="K449" s="27">
        <v>0.86699999999999999</v>
      </c>
      <c r="L449" s="28">
        <v>293</v>
      </c>
      <c r="M449" s="28">
        <v>0.5</v>
      </c>
      <c r="N449" s="29">
        <v>-20.541</v>
      </c>
      <c r="O449" s="30">
        <v>0.26319999999999999</v>
      </c>
      <c r="P449" s="30">
        <v>-2.0890000000000001E-4</v>
      </c>
      <c r="Q449" s="30">
        <v>6.751E-8</v>
      </c>
      <c r="R449" s="31">
        <v>0</v>
      </c>
      <c r="S449" s="31">
        <v>0</v>
      </c>
      <c r="T449" s="22">
        <v>-5.42</v>
      </c>
      <c r="U449" s="22">
        <v>0</v>
      </c>
      <c r="V449" s="29">
        <v>15.93</v>
      </c>
      <c r="W449" s="31">
        <v>3462.28</v>
      </c>
      <c r="X449" s="31">
        <v>-69.87</v>
      </c>
      <c r="Y449" s="22">
        <v>472</v>
      </c>
      <c r="Z449" s="22">
        <v>323</v>
      </c>
      <c r="AA449" s="27">
        <v>0</v>
      </c>
      <c r="AB449" s="31">
        <v>0</v>
      </c>
      <c r="AC449" s="27">
        <v>0</v>
      </c>
      <c r="AD449" s="27">
        <v>0</v>
      </c>
      <c r="AE449" s="22">
        <v>8990</v>
      </c>
      <c r="AH449" s="22">
        <v>10600</v>
      </c>
    </row>
    <row r="450" spans="1:34" ht="15" x14ac:dyDescent="0.2">
      <c r="A450" s="22">
        <v>437</v>
      </c>
      <c r="B450" s="21" t="s">
        <v>514</v>
      </c>
      <c r="C450" s="27">
        <v>140.27000000000001</v>
      </c>
      <c r="D450" s="28">
        <v>232</v>
      </c>
      <c r="E450" s="28">
        <v>444.7</v>
      </c>
      <c r="F450" s="28">
        <v>659</v>
      </c>
      <c r="G450" s="28">
        <v>26.3</v>
      </c>
      <c r="H450" s="28">
        <v>0</v>
      </c>
      <c r="I450" s="27">
        <v>0</v>
      </c>
      <c r="J450" s="27">
        <v>0.252</v>
      </c>
      <c r="K450" s="27">
        <v>0.81299999999999994</v>
      </c>
      <c r="L450" s="28">
        <v>293</v>
      </c>
      <c r="M450" s="28">
        <v>0</v>
      </c>
      <c r="N450" s="29">
        <v>0</v>
      </c>
      <c r="O450" s="30">
        <v>0</v>
      </c>
      <c r="P450" s="30">
        <v>0</v>
      </c>
      <c r="Q450" s="30">
        <v>0</v>
      </c>
      <c r="R450" s="31">
        <v>0</v>
      </c>
      <c r="S450" s="31">
        <v>0</v>
      </c>
      <c r="T450" s="22">
        <v>0</v>
      </c>
      <c r="U450" s="22">
        <v>0</v>
      </c>
      <c r="V450" s="29">
        <v>15.788399999999999</v>
      </c>
      <c r="W450" s="31">
        <v>3457.85</v>
      </c>
      <c r="X450" s="31">
        <v>-67.040000000000006</v>
      </c>
      <c r="Y450" s="22">
        <v>450</v>
      </c>
      <c r="Z450" s="22">
        <v>357</v>
      </c>
      <c r="AA450" s="27">
        <v>0</v>
      </c>
      <c r="AB450" s="31">
        <v>0</v>
      </c>
      <c r="AC450" s="27">
        <v>0</v>
      </c>
      <c r="AD450" s="27">
        <v>0</v>
      </c>
      <c r="AE450" s="22">
        <v>0</v>
      </c>
    </row>
    <row r="451" spans="1:34" ht="15" x14ac:dyDescent="0.2">
      <c r="A451" s="22">
        <v>438</v>
      </c>
      <c r="B451" s="21" t="s">
        <v>515</v>
      </c>
      <c r="C451" s="27">
        <v>165.834</v>
      </c>
      <c r="D451" s="28">
        <v>251</v>
      </c>
      <c r="E451" s="28">
        <v>394.3</v>
      </c>
      <c r="F451" s="28">
        <v>620</v>
      </c>
      <c r="G451" s="28">
        <v>44</v>
      </c>
      <c r="H451" s="28">
        <v>290</v>
      </c>
      <c r="I451" s="27">
        <v>0.25</v>
      </c>
      <c r="J451" s="27">
        <v>0</v>
      </c>
      <c r="K451" s="27">
        <v>1.62</v>
      </c>
      <c r="L451" s="28">
        <v>293</v>
      </c>
      <c r="M451" s="28">
        <v>0</v>
      </c>
      <c r="N451" s="29">
        <v>10.98</v>
      </c>
      <c r="O451" s="30">
        <v>5.3870000000000001E-2</v>
      </c>
      <c r="P451" s="30">
        <v>-5.4780000000000001E-5</v>
      </c>
      <c r="Q451" s="30">
        <v>2.002E-8</v>
      </c>
      <c r="R451" s="31">
        <v>392.58</v>
      </c>
      <c r="S451" s="31">
        <v>281.82</v>
      </c>
      <c r="T451" s="22">
        <v>-2.9</v>
      </c>
      <c r="U451" s="22">
        <v>5.4</v>
      </c>
      <c r="V451" s="29">
        <v>16.164200000000001</v>
      </c>
      <c r="W451" s="31">
        <v>3259.29</v>
      </c>
      <c r="X451" s="31">
        <v>-52.15</v>
      </c>
      <c r="Y451" s="22">
        <v>460</v>
      </c>
      <c r="Z451" s="22">
        <v>307</v>
      </c>
      <c r="AA451" s="27">
        <v>0</v>
      </c>
      <c r="AB451" s="31">
        <v>0</v>
      </c>
      <c r="AC451" s="27">
        <v>0</v>
      </c>
      <c r="AD451" s="27">
        <v>0</v>
      </c>
      <c r="AE451" s="22">
        <v>8300</v>
      </c>
      <c r="AH451" s="22">
        <v>10850</v>
      </c>
    </row>
    <row r="452" spans="1:34" ht="15" x14ac:dyDescent="0.2">
      <c r="A452" s="22">
        <v>439</v>
      </c>
      <c r="B452" s="21" t="s">
        <v>516</v>
      </c>
      <c r="C452" s="27">
        <v>72.106999999999999</v>
      </c>
      <c r="D452" s="28">
        <v>164.7</v>
      </c>
      <c r="E452" s="28">
        <v>339.1</v>
      </c>
      <c r="F452" s="28">
        <v>540.20000000000005</v>
      </c>
      <c r="G452" s="28">
        <v>51.2</v>
      </c>
      <c r="H452" s="28">
        <v>224</v>
      </c>
      <c r="I452" s="27">
        <v>0.25900000000000001</v>
      </c>
      <c r="J452" s="27">
        <v>0.217</v>
      </c>
      <c r="K452" s="27">
        <v>0.88900000000000001</v>
      </c>
      <c r="L452" s="28">
        <v>293</v>
      </c>
      <c r="M452" s="28">
        <v>1.7</v>
      </c>
      <c r="N452" s="29">
        <v>-4.5629999999999997</v>
      </c>
      <c r="O452" s="30">
        <v>0.12330000000000001</v>
      </c>
      <c r="P452" s="30">
        <v>-9.8679999999999997E-5</v>
      </c>
      <c r="Q452" s="30">
        <v>3.4730000000000001E-8</v>
      </c>
      <c r="R452" s="31">
        <v>419.79</v>
      </c>
      <c r="S452" s="31">
        <v>244.46</v>
      </c>
      <c r="T452" s="22">
        <v>-44.03</v>
      </c>
      <c r="U452" s="22">
        <v>0</v>
      </c>
      <c r="V452" s="29">
        <v>16.1069</v>
      </c>
      <c r="W452" s="31">
        <v>2768.38</v>
      </c>
      <c r="X452" s="31">
        <v>-46.9</v>
      </c>
      <c r="Y452" s="22">
        <v>370</v>
      </c>
      <c r="Z452" s="22">
        <v>270</v>
      </c>
      <c r="AA452" s="27">
        <v>0</v>
      </c>
      <c r="AB452" s="31">
        <v>0</v>
      </c>
      <c r="AC452" s="27">
        <v>0</v>
      </c>
      <c r="AD452" s="27">
        <v>0</v>
      </c>
      <c r="AE452" s="22">
        <v>7070</v>
      </c>
      <c r="AH452" s="22">
        <v>10750</v>
      </c>
    </row>
    <row r="453" spans="1:34" ht="15" x14ac:dyDescent="0.2">
      <c r="A453" s="22">
        <v>440</v>
      </c>
      <c r="B453" s="21" t="s">
        <v>517</v>
      </c>
      <c r="C453" s="27">
        <v>84.135999999999996</v>
      </c>
      <c r="D453" s="28">
        <v>234.9</v>
      </c>
      <c r="E453" s="28">
        <v>357.3</v>
      </c>
      <c r="F453" s="28">
        <v>579.4</v>
      </c>
      <c r="G453" s="28">
        <v>56.2</v>
      </c>
      <c r="H453" s="28">
        <v>219</v>
      </c>
      <c r="I453" s="27">
        <v>0.25900000000000001</v>
      </c>
      <c r="J453" s="27">
        <v>0.2</v>
      </c>
      <c r="K453" s="27">
        <v>1.071</v>
      </c>
      <c r="L453" s="28">
        <v>289</v>
      </c>
      <c r="M453" s="28">
        <v>0.5</v>
      </c>
      <c r="N453" s="29">
        <v>-7.31</v>
      </c>
      <c r="O453" s="30">
        <v>0.107</v>
      </c>
      <c r="P453" s="30">
        <v>-9.009E-5</v>
      </c>
      <c r="Q453" s="30">
        <v>2.9919999999999999E-8</v>
      </c>
      <c r="R453" s="31">
        <v>498.6</v>
      </c>
      <c r="S453" s="31">
        <v>264.89999999999998</v>
      </c>
      <c r="T453" s="22">
        <v>27.66</v>
      </c>
      <c r="U453" s="22">
        <v>30.3</v>
      </c>
      <c r="V453" s="29">
        <v>16.0243</v>
      </c>
      <c r="W453" s="31">
        <v>2869.07</v>
      </c>
      <c r="X453" s="31">
        <v>-51.8</v>
      </c>
      <c r="Y453" s="22">
        <v>380</v>
      </c>
      <c r="Z453" s="22">
        <v>260</v>
      </c>
      <c r="AA453" s="27">
        <v>0</v>
      </c>
      <c r="AB453" s="31">
        <v>0</v>
      </c>
      <c r="AC453" s="27">
        <v>0</v>
      </c>
      <c r="AD453" s="27">
        <v>0</v>
      </c>
      <c r="AE453" s="22">
        <v>7520</v>
      </c>
      <c r="AH453" s="22">
        <v>10910</v>
      </c>
    </row>
    <row r="454" spans="1:34" ht="15" x14ac:dyDescent="0.2">
      <c r="A454" s="22">
        <v>441</v>
      </c>
      <c r="B454" s="21" t="s">
        <v>518</v>
      </c>
      <c r="C454" s="27">
        <v>92.141000000000005</v>
      </c>
      <c r="D454" s="28">
        <v>178</v>
      </c>
      <c r="E454" s="28">
        <v>383.8</v>
      </c>
      <c r="F454" s="28">
        <v>591.70000000000005</v>
      </c>
      <c r="G454" s="28">
        <v>40.6</v>
      </c>
      <c r="H454" s="28">
        <v>316</v>
      </c>
      <c r="I454" s="27">
        <v>0.26400000000000001</v>
      </c>
      <c r="J454" s="27">
        <v>0.25700000000000001</v>
      </c>
      <c r="K454" s="27">
        <v>0.86699999999999999</v>
      </c>
      <c r="L454" s="28">
        <v>293</v>
      </c>
      <c r="M454" s="28">
        <v>0.4</v>
      </c>
      <c r="N454" s="29">
        <v>-5.8170000000000002</v>
      </c>
      <c r="O454" s="30">
        <v>0.12239999999999999</v>
      </c>
      <c r="P454" s="30">
        <v>-6.6050000000000006E-5</v>
      </c>
      <c r="Q454" s="30">
        <v>1.173E-8</v>
      </c>
      <c r="R454" s="31">
        <v>467.33</v>
      </c>
      <c r="S454" s="31">
        <v>255.24</v>
      </c>
      <c r="T454" s="22">
        <v>11.95</v>
      </c>
      <c r="U454" s="22">
        <v>29.16</v>
      </c>
      <c r="V454" s="29">
        <v>16.0137</v>
      </c>
      <c r="W454" s="31">
        <v>3096.52</v>
      </c>
      <c r="X454" s="31">
        <v>-53.67</v>
      </c>
      <c r="Y454" s="22">
        <v>410</v>
      </c>
      <c r="Z454" s="22">
        <v>280</v>
      </c>
      <c r="AA454" s="27">
        <v>56.784999999999997</v>
      </c>
      <c r="AB454" s="31">
        <v>-6283.5</v>
      </c>
      <c r="AC454" s="27">
        <v>-5.681</v>
      </c>
      <c r="AD454" s="27">
        <v>4.84</v>
      </c>
      <c r="AE454" s="22">
        <v>7930</v>
      </c>
      <c r="AH454" s="22">
        <v>13500</v>
      </c>
    </row>
    <row r="455" spans="1:34" ht="15" x14ac:dyDescent="0.2">
      <c r="A455" s="22">
        <v>442</v>
      </c>
      <c r="B455" s="21" t="s">
        <v>519</v>
      </c>
      <c r="C455" s="27">
        <v>112.21599999999999</v>
      </c>
      <c r="D455" s="28">
        <v>185</v>
      </c>
      <c r="E455" s="28">
        <v>396.6</v>
      </c>
      <c r="F455" s="28">
        <v>596</v>
      </c>
      <c r="G455" s="28">
        <v>29.3</v>
      </c>
      <c r="H455" s="28">
        <v>0</v>
      </c>
      <c r="I455" s="27">
        <v>0</v>
      </c>
      <c r="J455" s="27">
        <v>0.24199999999999999</v>
      </c>
      <c r="K455" s="27">
        <v>0.77600000000000002</v>
      </c>
      <c r="L455" s="28">
        <v>293</v>
      </c>
      <c r="M455" s="28">
        <v>0</v>
      </c>
      <c r="N455" s="29">
        <v>-16.356000000000002</v>
      </c>
      <c r="O455" s="30">
        <v>0.21790000000000001</v>
      </c>
      <c r="P455" s="30">
        <v>-1.2789999999999999E-4</v>
      </c>
      <c r="Q455" s="30">
        <v>2.8209999999999999E-8</v>
      </c>
      <c r="R455" s="31">
        <v>0</v>
      </c>
      <c r="S455" s="31">
        <v>0</v>
      </c>
      <c r="T455" s="22">
        <v>-43.02</v>
      </c>
      <c r="U455" s="22">
        <v>8.24</v>
      </c>
      <c r="V455" s="29">
        <v>15.733700000000001</v>
      </c>
      <c r="W455" s="31">
        <v>3117.43</v>
      </c>
      <c r="X455" s="31">
        <v>-54.02</v>
      </c>
      <c r="Y455" s="22">
        <v>424</v>
      </c>
      <c r="Z455" s="22">
        <v>286</v>
      </c>
      <c r="AA455" s="27">
        <v>53.523000000000003</v>
      </c>
      <c r="AB455" s="31">
        <v>-6162.66</v>
      </c>
      <c r="AC455" s="27">
        <v>-5.2450000000000001</v>
      </c>
      <c r="AD455" s="27">
        <v>6.38</v>
      </c>
      <c r="AE455" s="22">
        <v>7860</v>
      </c>
      <c r="AH455" s="22">
        <v>13300</v>
      </c>
    </row>
    <row r="456" spans="1:34" ht="15" x14ac:dyDescent="0.2">
      <c r="A456" s="22">
        <v>443</v>
      </c>
      <c r="B456" s="21" t="s">
        <v>520</v>
      </c>
      <c r="C456" s="27">
        <v>98.188999999999993</v>
      </c>
      <c r="D456" s="28">
        <v>155.6</v>
      </c>
      <c r="E456" s="28">
        <v>365</v>
      </c>
      <c r="F456" s="28">
        <v>553.20000000000005</v>
      </c>
      <c r="G456" s="28">
        <v>34</v>
      </c>
      <c r="H456" s="28">
        <v>362</v>
      </c>
      <c r="I456" s="27">
        <v>0.27</v>
      </c>
      <c r="J456" s="27">
        <v>0.26900000000000002</v>
      </c>
      <c r="K456" s="27">
        <v>0.75600000000000001</v>
      </c>
      <c r="L456" s="28">
        <v>289</v>
      </c>
      <c r="M456" s="28">
        <v>0</v>
      </c>
      <c r="N456" s="29">
        <v>-13.022</v>
      </c>
      <c r="O456" s="30">
        <v>0.18129999999999999</v>
      </c>
      <c r="P456" s="30">
        <v>-1.07E-4</v>
      </c>
      <c r="Q456" s="30">
        <v>2.4290000000000001E-8</v>
      </c>
      <c r="R456" s="31">
        <v>0</v>
      </c>
      <c r="S456" s="31">
        <v>0</v>
      </c>
      <c r="T456" s="22">
        <v>-32.67</v>
      </c>
      <c r="U456" s="22">
        <v>9.17</v>
      </c>
      <c r="V456" s="29">
        <v>15.759399999999999</v>
      </c>
      <c r="W456" s="31">
        <v>2861.53</v>
      </c>
      <c r="X456" s="31">
        <v>-51.46</v>
      </c>
      <c r="Y456" s="22">
        <v>390</v>
      </c>
      <c r="Z456" s="22">
        <v>260</v>
      </c>
      <c r="AA456" s="27">
        <v>0</v>
      </c>
      <c r="AB456" s="31">
        <v>0</v>
      </c>
      <c r="AC456" s="27">
        <v>0</v>
      </c>
      <c r="AD456" s="27">
        <v>0</v>
      </c>
      <c r="AE456" s="22">
        <v>7375</v>
      </c>
      <c r="AH456" s="22">
        <v>11290</v>
      </c>
    </row>
    <row r="457" spans="1:34" ht="15" x14ac:dyDescent="0.2">
      <c r="A457" s="22">
        <v>444</v>
      </c>
      <c r="B457" s="21" t="s">
        <v>521</v>
      </c>
      <c r="C457" s="27">
        <v>112.21599999999999</v>
      </c>
      <c r="D457" s="28">
        <v>183</v>
      </c>
      <c r="E457" s="28">
        <v>397.6</v>
      </c>
      <c r="F457" s="28">
        <v>598</v>
      </c>
      <c r="G457" s="28">
        <v>29.3</v>
      </c>
      <c r="H457" s="28">
        <v>0</v>
      </c>
      <c r="I457" s="27">
        <v>0</v>
      </c>
      <c r="J457" s="27">
        <v>0.189</v>
      </c>
      <c r="K457" s="27">
        <v>0.78500000000000003</v>
      </c>
      <c r="L457" s="28">
        <v>293</v>
      </c>
      <c r="M457" s="28">
        <v>0</v>
      </c>
      <c r="N457" s="29">
        <v>-15.323</v>
      </c>
      <c r="O457" s="30">
        <v>0.21079999999999999</v>
      </c>
      <c r="P457" s="30">
        <v>-1.198E-4</v>
      </c>
      <c r="Q457" s="30">
        <v>2.552E-8</v>
      </c>
      <c r="R457" s="31">
        <v>0</v>
      </c>
      <c r="S457" s="31">
        <v>0</v>
      </c>
      <c r="T457" s="22">
        <v>-42.2</v>
      </c>
      <c r="U457" s="22">
        <v>8.68</v>
      </c>
      <c r="V457" s="29">
        <v>15.7371</v>
      </c>
      <c r="W457" s="31">
        <v>3093.95</v>
      </c>
      <c r="X457" s="31">
        <v>-57.76</v>
      </c>
      <c r="Y457" s="22">
        <v>425</v>
      </c>
      <c r="Z457" s="22">
        <v>288</v>
      </c>
      <c r="AA457" s="27">
        <v>56.097000000000001</v>
      </c>
      <c r="AB457" s="31">
        <v>-6271.67</v>
      </c>
      <c r="AC457" s="27">
        <v>-5.6150000000000002</v>
      </c>
      <c r="AD457" s="27">
        <v>6.29</v>
      </c>
      <c r="AE457" s="22">
        <v>8090</v>
      </c>
      <c r="AH457" s="22">
        <v>11210</v>
      </c>
    </row>
    <row r="458" spans="1:34" ht="15" x14ac:dyDescent="0.2">
      <c r="A458" s="22">
        <v>445</v>
      </c>
      <c r="B458" s="21" t="s">
        <v>522</v>
      </c>
      <c r="C458" s="27">
        <v>112.21599999999999</v>
      </c>
      <c r="D458" s="28">
        <v>236.2</v>
      </c>
      <c r="E458" s="28">
        <v>392.5</v>
      </c>
      <c r="F458" s="28">
        <v>590</v>
      </c>
      <c r="G458" s="28">
        <v>29.3</v>
      </c>
      <c r="H458" s="28">
        <v>0</v>
      </c>
      <c r="I458" s="27">
        <v>0</v>
      </c>
      <c r="J458" s="27">
        <v>0.24199999999999999</v>
      </c>
      <c r="K458" s="27">
        <v>0.76300000000000001</v>
      </c>
      <c r="L458" s="28">
        <v>293</v>
      </c>
      <c r="M458" s="28">
        <v>0</v>
      </c>
      <c r="N458" s="29">
        <v>-16.806000000000001</v>
      </c>
      <c r="O458" s="30">
        <v>0.21809999999999999</v>
      </c>
      <c r="P458" s="30">
        <v>-1.2679999999999999E-4</v>
      </c>
      <c r="Q458" s="30">
        <v>2.7579999999999999E-8</v>
      </c>
      <c r="R458" s="31">
        <v>0</v>
      </c>
      <c r="S458" s="31">
        <v>0</v>
      </c>
      <c r="T458" s="22">
        <v>-44.12</v>
      </c>
      <c r="U458" s="22">
        <v>7.58</v>
      </c>
      <c r="V458" s="29">
        <v>15.698399999999999</v>
      </c>
      <c r="W458" s="31">
        <v>3063.44</v>
      </c>
      <c r="X458" s="31">
        <v>-54.57</v>
      </c>
      <c r="Y458" s="22">
        <v>420</v>
      </c>
      <c r="Z458" s="22">
        <v>283</v>
      </c>
      <c r="AA458" s="27">
        <v>52.908999999999999</v>
      </c>
      <c r="AB458" s="31">
        <v>-6071.72</v>
      </c>
      <c r="AC458" s="27">
        <v>-5.1630000000000003</v>
      </c>
      <c r="AD458" s="27">
        <v>6.2</v>
      </c>
      <c r="AE458" s="22">
        <v>7790</v>
      </c>
      <c r="AH458" s="22">
        <v>11380</v>
      </c>
    </row>
    <row r="459" spans="1:34" ht="15" x14ac:dyDescent="0.2">
      <c r="A459" s="22">
        <v>446</v>
      </c>
      <c r="B459" s="21" t="s">
        <v>523</v>
      </c>
      <c r="C459" s="27">
        <v>56.107999999999997</v>
      </c>
      <c r="D459" s="28">
        <v>167.6</v>
      </c>
      <c r="E459" s="28">
        <v>274</v>
      </c>
      <c r="F459" s="28">
        <v>428.6</v>
      </c>
      <c r="G459" s="28">
        <v>40.5</v>
      </c>
      <c r="H459" s="28">
        <v>238</v>
      </c>
      <c r="I459" s="27">
        <v>0.27400000000000002</v>
      </c>
      <c r="J459" s="27">
        <v>0.214</v>
      </c>
      <c r="K459" s="27">
        <v>0.60399999999999998</v>
      </c>
      <c r="L459" s="28">
        <v>293</v>
      </c>
      <c r="M459" s="28">
        <v>0</v>
      </c>
      <c r="N459" s="29">
        <v>4.375</v>
      </c>
      <c r="O459" s="30">
        <v>6.123E-2</v>
      </c>
      <c r="P459" s="30">
        <v>-1.6750000000000001E-5</v>
      </c>
      <c r="Q459" s="30">
        <v>-2.1470000000000001E-9</v>
      </c>
      <c r="R459" s="31">
        <v>259.01</v>
      </c>
      <c r="S459" s="31">
        <v>153.30000000000001</v>
      </c>
      <c r="T459" s="22">
        <v>-2.67</v>
      </c>
      <c r="U459" s="22">
        <v>15.05</v>
      </c>
      <c r="V459" s="29">
        <v>15.8177</v>
      </c>
      <c r="W459" s="31">
        <v>2212.3200000000002</v>
      </c>
      <c r="X459" s="31">
        <v>-33.15</v>
      </c>
      <c r="Y459" s="22">
        <v>300</v>
      </c>
      <c r="Z459" s="22">
        <v>200</v>
      </c>
      <c r="AA459" s="27">
        <v>50.137</v>
      </c>
      <c r="AB459" s="31">
        <v>-4174.5600000000004</v>
      </c>
      <c r="AC459" s="27">
        <v>-5.0410000000000004</v>
      </c>
      <c r="AD459" s="27">
        <v>2.66</v>
      </c>
      <c r="AE459" s="22">
        <v>5439</v>
      </c>
      <c r="AH459" s="22">
        <v>11710</v>
      </c>
    </row>
    <row r="460" spans="1:34" ht="15" x14ac:dyDescent="0.2">
      <c r="A460" s="22">
        <v>447</v>
      </c>
      <c r="B460" s="21" t="s">
        <v>524</v>
      </c>
      <c r="C460" s="27">
        <v>84.162000000000006</v>
      </c>
      <c r="D460" s="28">
        <v>140</v>
      </c>
      <c r="E460" s="28">
        <v>341</v>
      </c>
      <c r="F460" s="28">
        <v>516</v>
      </c>
      <c r="G460" s="28">
        <v>32.299999999999997</v>
      </c>
      <c r="H460" s="28">
        <v>351</v>
      </c>
      <c r="I460" s="27">
        <v>0.27</v>
      </c>
      <c r="J460" s="27">
        <v>0.24199999999999999</v>
      </c>
      <c r="K460" s="27">
        <v>0.67800000000000005</v>
      </c>
      <c r="L460" s="28">
        <v>293</v>
      </c>
      <c r="M460" s="28">
        <v>0</v>
      </c>
      <c r="N460" s="29">
        <v>-7.8639999999999999</v>
      </c>
      <c r="O460" s="30">
        <v>0.16550000000000001</v>
      </c>
      <c r="P460" s="30">
        <v>-1.3420000000000001E-4</v>
      </c>
      <c r="Q460" s="30">
        <v>4.7880000000000003E-8</v>
      </c>
      <c r="R460" s="31">
        <v>344.33</v>
      </c>
      <c r="S460" s="31">
        <v>197.95</v>
      </c>
      <c r="T460" s="22">
        <v>-12.88</v>
      </c>
      <c r="U460" s="22">
        <v>18.27</v>
      </c>
      <c r="V460" s="29">
        <v>15.8727</v>
      </c>
      <c r="W460" s="31">
        <v>2701.72</v>
      </c>
      <c r="X460" s="31">
        <v>-48.62</v>
      </c>
      <c r="Y460" s="22">
        <v>365</v>
      </c>
      <c r="Z460" s="22">
        <v>245</v>
      </c>
      <c r="AA460" s="27">
        <v>60.438000000000002</v>
      </c>
      <c r="AB460" s="31">
        <v>-5734.51</v>
      </c>
      <c r="AC460" s="27">
        <v>-6.3479999999999999</v>
      </c>
      <c r="AD460" s="27">
        <v>4.7300000000000004</v>
      </c>
      <c r="AE460" s="22">
        <v>6910</v>
      </c>
      <c r="AH460" s="22">
        <v>11630</v>
      </c>
    </row>
    <row r="461" spans="1:34" ht="15" x14ac:dyDescent="0.2">
      <c r="A461" s="22">
        <v>448</v>
      </c>
      <c r="B461" s="21" t="s">
        <v>525</v>
      </c>
      <c r="C461" s="27">
        <v>112.21599999999999</v>
      </c>
      <c r="D461" s="28">
        <v>185.4</v>
      </c>
      <c r="E461" s="28">
        <v>398.1</v>
      </c>
      <c r="F461" s="28">
        <v>580</v>
      </c>
      <c r="G461" s="28">
        <v>27.3</v>
      </c>
      <c r="H461" s="28">
        <v>0</v>
      </c>
      <c r="I461" s="27">
        <v>0</v>
      </c>
      <c r="J461" s="27">
        <v>0.35</v>
      </c>
      <c r="K461" s="27">
        <v>0.72</v>
      </c>
      <c r="L461" s="28">
        <v>293</v>
      </c>
      <c r="M461" s="28">
        <v>0</v>
      </c>
      <c r="N461" s="29">
        <v>-3.0619999999999998</v>
      </c>
      <c r="O461" s="30">
        <v>0.1799</v>
      </c>
      <c r="P461" s="30">
        <v>-1.061E-4</v>
      </c>
      <c r="Q461" s="30">
        <v>2.5089999999999998E-8</v>
      </c>
      <c r="R461" s="31">
        <v>427.64</v>
      </c>
      <c r="S461" s="31">
        <v>240.32</v>
      </c>
      <c r="T461" s="22">
        <v>-22.59</v>
      </c>
      <c r="U461" s="22">
        <v>22.15</v>
      </c>
      <c r="V461" s="29">
        <v>15.855399999999999</v>
      </c>
      <c r="W461" s="31">
        <v>3134.97</v>
      </c>
      <c r="X461" s="31">
        <v>-58</v>
      </c>
      <c r="Y461" s="22">
        <v>425</v>
      </c>
      <c r="Z461" s="22">
        <v>289</v>
      </c>
      <c r="AA461" s="27">
        <v>0</v>
      </c>
      <c r="AB461" s="31">
        <v>0</v>
      </c>
      <c r="AC461" s="27">
        <v>0</v>
      </c>
      <c r="AD461" s="27">
        <v>0</v>
      </c>
      <c r="AE461" s="22">
        <v>8200</v>
      </c>
      <c r="AH461" s="22">
        <v>11820</v>
      </c>
    </row>
    <row r="462" spans="1:34" ht="15" x14ac:dyDescent="0.2">
      <c r="A462" s="22">
        <v>449</v>
      </c>
      <c r="B462" s="21" t="s">
        <v>526</v>
      </c>
      <c r="C462" s="27">
        <v>70.135000000000005</v>
      </c>
      <c r="D462" s="28">
        <v>132.9</v>
      </c>
      <c r="E462" s="28">
        <v>309.5</v>
      </c>
      <c r="F462" s="28">
        <v>475</v>
      </c>
      <c r="G462" s="28">
        <v>36.1</v>
      </c>
      <c r="H462" s="28">
        <v>300</v>
      </c>
      <c r="I462" s="27">
        <v>0.28000000000000003</v>
      </c>
      <c r="J462" s="27">
        <v>0.23699999999999999</v>
      </c>
      <c r="K462" s="27">
        <v>0.64900000000000002</v>
      </c>
      <c r="L462" s="28">
        <v>293</v>
      </c>
      <c r="M462" s="28">
        <v>0</v>
      </c>
      <c r="N462" s="29">
        <v>0.46500000000000002</v>
      </c>
      <c r="O462" s="30">
        <v>9.9879999999999997E-2</v>
      </c>
      <c r="P462" s="30">
        <v>-5.2009999999999998E-5</v>
      </c>
      <c r="Q462" s="30">
        <v>1.0519999999999999E-8</v>
      </c>
      <c r="R462" s="31">
        <v>349.33</v>
      </c>
      <c r="S462" s="31">
        <v>176.62</v>
      </c>
      <c r="T462" s="22">
        <v>-7.59</v>
      </c>
      <c r="U462" s="22">
        <v>16.71</v>
      </c>
      <c r="V462" s="29">
        <v>15.9011</v>
      </c>
      <c r="W462" s="31">
        <v>2495.9699999999998</v>
      </c>
      <c r="X462" s="31">
        <v>-40.18</v>
      </c>
      <c r="Y462" s="22">
        <v>330</v>
      </c>
      <c r="Z462" s="22">
        <v>220</v>
      </c>
      <c r="AA462" s="27">
        <v>56.42</v>
      </c>
      <c r="AB462" s="31">
        <v>-5028.79</v>
      </c>
      <c r="AC462" s="27">
        <v>-5.8529999999999998</v>
      </c>
      <c r="AD462" s="27">
        <v>3.62</v>
      </c>
      <c r="AE462" s="22">
        <v>6230</v>
      </c>
      <c r="AH462" s="22">
        <v>18900</v>
      </c>
    </row>
    <row r="463" spans="1:34" ht="15" x14ac:dyDescent="0.2">
      <c r="A463" s="22">
        <v>450</v>
      </c>
      <c r="B463" s="21" t="s">
        <v>527</v>
      </c>
      <c r="C463" s="27">
        <v>84.162000000000006</v>
      </c>
      <c r="D463" s="28">
        <v>159.69999999999999</v>
      </c>
      <c r="E463" s="28">
        <v>340.3</v>
      </c>
      <c r="F463" s="28">
        <v>519.9</v>
      </c>
      <c r="G463" s="28">
        <v>32.1</v>
      </c>
      <c r="H463" s="28">
        <v>350</v>
      </c>
      <c r="I463" s="27">
        <v>0.26</v>
      </c>
      <c r="J463" s="27">
        <v>0.22700000000000001</v>
      </c>
      <c r="K463" s="27">
        <v>0.67700000000000005</v>
      </c>
      <c r="L463" s="28">
        <v>293</v>
      </c>
      <c r="M463" s="28">
        <v>0</v>
      </c>
      <c r="N463" s="29">
        <v>-1.036</v>
      </c>
      <c r="O463" s="30">
        <v>0.13159999999999999</v>
      </c>
      <c r="P463" s="30">
        <v>-7.8399999999999995E-5</v>
      </c>
      <c r="Q463" s="30">
        <v>1.9219999999999999E-8</v>
      </c>
      <c r="R463" s="31">
        <v>344.33</v>
      </c>
      <c r="S463" s="31">
        <v>197.95</v>
      </c>
      <c r="T463" s="22">
        <v>-13.01</v>
      </c>
      <c r="U463" s="22">
        <v>18.55</v>
      </c>
      <c r="V463" s="29">
        <v>15.928800000000001</v>
      </c>
      <c r="W463" s="31">
        <v>2718.68</v>
      </c>
      <c r="X463" s="31">
        <v>-47.77</v>
      </c>
      <c r="Y463" s="22">
        <v>365</v>
      </c>
      <c r="Z463" s="22">
        <v>245</v>
      </c>
      <c r="AA463" s="27">
        <v>0</v>
      </c>
      <c r="AB463" s="31">
        <v>0</v>
      </c>
      <c r="AC463" s="27">
        <v>0</v>
      </c>
      <c r="AD463" s="27">
        <v>0</v>
      </c>
      <c r="AE463" s="22">
        <v>6920</v>
      </c>
      <c r="AH463" s="22">
        <v>12040</v>
      </c>
    </row>
    <row r="464" spans="1:34" ht="15" x14ac:dyDescent="0.2">
      <c r="A464" s="22">
        <v>451</v>
      </c>
      <c r="B464" s="21" t="s">
        <v>528</v>
      </c>
      <c r="C464" s="27">
        <v>138.25399999999999</v>
      </c>
      <c r="D464" s="28">
        <v>242.8</v>
      </c>
      <c r="E464" s="28">
        <v>460.4</v>
      </c>
      <c r="F464" s="28">
        <v>690</v>
      </c>
      <c r="G464" s="28">
        <v>31</v>
      </c>
      <c r="H464" s="28">
        <v>0</v>
      </c>
      <c r="I464" s="27">
        <v>0</v>
      </c>
      <c r="J464" s="27">
        <v>0.27</v>
      </c>
      <c r="K464" s="27">
        <v>0.87</v>
      </c>
      <c r="L464" s="28">
        <v>293</v>
      </c>
      <c r="M464" s="28">
        <v>0</v>
      </c>
      <c r="N464" s="29">
        <v>-23.327999999999999</v>
      </c>
      <c r="O464" s="30">
        <v>0.2495</v>
      </c>
      <c r="P464" s="30">
        <v>-1.3080000000000001E-4</v>
      </c>
      <c r="Q464" s="30">
        <v>2.145E-8</v>
      </c>
      <c r="R464" s="31">
        <v>702.27</v>
      </c>
      <c r="S464" s="31">
        <v>339.66</v>
      </c>
      <c r="T464" s="22">
        <v>-43.57</v>
      </c>
      <c r="U464" s="22">
        <v>17.55</v>
      </c>
      <c r="V464" s="29">
        <v>15.7989</v>
      </c>
      <c r="W464" s="31">
        <v>3610.66</v>
      </c>
      <c r="X464" s="31">
        <v>-66.489999999999995</v>
      </c>
      <c r="Y464" s="22">
        <v>470</v>
      </c>
      <c r="Z464" s="22">
        <v>363</v>
      </c>
      <c r="AA464" s="27">
        <v>0</v>
      </c>
      <c r="AB464" s="31">
        <v>0</v>
      </c>
      <c r="AC464" s="27">
        <v>0</v>
      </c>
      <c r="AD464" s="27">
        <v>0</v>
      </c>
      <c r="AE464" s="22">
        <v>9200</v>
      </c>
      <c r="AH464" s="22">
        <v>12050</v>
      </c>
    </row>
    <row r="465" spans="1:33" ht="15" x14ac:dyDescent="0.2">
      <c r="A465" s="22">
        <v>452</v>
      </c>
      <c r="B465" s="21" t="s">
        <v>529</v>
      </c>
      <c r="C465" s="27">
        <v>185.35499999999999</v>
      </c>
      <c r="D465" s="28">
        <v>0</v>
      </c>
      <c r="E465" s="28">
        <v>486.6</v>
      </c>
      <c r="F465" s="28">
        <v>643</v>
      </c>
      <c r="G465" s="28">
        <v>18</v>
      </c>
      <c r="H465" s="28">
        <v>0</v>
      </c>
      <c r="I465" s="27">
        <v>0</v>
      </c>
      <c r="J465" s="27">
        <v>0</v>
      </c>
      <c r="K465" s="27">
        <v>0.77900000000000003</v>
      </c>
      <c r="L465" s="28">
        <v>293</v>
      </c>
      <c r="M465" s="28">
        <v>0.8</v>
      </c>
      <c r="N465" s="29">
        <v>1.909</v>
      </c>
      <c r="O465" s="30">
        <v>2.8610000000000002</v>
      </c>
      <c r="P465" s="30">
        <v>-1</v>
      </c>
      <c r="Q465" s="30">
        <v>-1.601</v>
      </c>
      <c r="R465" s="31">
        <v>-4</v>
      </c>
      <c r="S465" s="31">
        <v>3.46</v>
      </c>
      <c r="T465" s="22">
        <v>-8</v>
      </c>
      <c r="U465" s="22">
        <v>889.06</v>
      </c>
      <c r="V465" s="29">
        <v>312.48</v>
      </c>
      <c r="W465" s="31">
        <v>0</v>
      </c>
      <c r="X465" s="31">
        <v>0</v>
      </c>
      <c r="Y465" s="22">
        <v>16.287800000000001</v>
      </c>
      <c r="Z465" s="22">
        <v>3865.58</v>
      </c>
      <c r="AA465" s="27">
        <v>-86.15</v>
      </c>
      <c r="AB465" s="31">
        <v>531</v>
      </c>
      <c r="AC465" s="27">
        <v>362</v>
      </c>
      <c r="AD465" s="27">
        <v>0</v>
      </c>
      <c r="AE465" s="22">
        <v>0</v>
      </c>
      <c r="AG465" s="22">
        <v>0</v>
      </c>
    </row>
    <row r="466" spans="1:33" ht="15" x14ac:dyDescent="0.2">
      <c r="A466" s="22">
        <v>453</v>
      </c>
      <c r="B466" s="21" t="s">
        <v>530</v>
      </c>
      <c r="C466" s="27">
        <v>131.38900000000001</v>
      </c>
      <c r="D466" s="28">
        <v>186.8</v>
      </c>
      <c r="E466" s="28">
        <v>360.4</v>
      </c>
      <c r="F466" s="28">
        <v>571</v>
      </c>
      <c r="G466" s="28">
        <v>48.5</v>
      </c>
      <c r="H466" s="28">
        <v>256</v>
      </c>
      <c r="I466" s="27">
        <v>0.26500000000000001</v>
      </c>
      <c r="J466" s="27">
        <v>0.21299999999999999</v>
      </c>
      <c r="K466" s="27">
        <v>1.462</v>
      </c>
      <c r="L466" s="28">
        <v>293</v>
      </c>
      <c r="M466" s="28">
        <v>0.9</v>
      </c>
      <c r="N466" s="29">
        <v>7.2069999999999999</v>
      </c>
      <c r="O466" s="30">
        <v>5.4620000000000002E-5</v>
      </c>
      <c r="P466" s="30">
        <v>-5.3239999999999998E-5</v>
      </c>
      <c r="Q466" s="30">
        <v>1.6960000000000001E-8</v>
      </c>
      <c r="R466" s="31">
        <v>145.6</v>
      </c>
      <c r="S466" s="31">
        <v>196.6</v>
      </c>
      <c r="T466" s="22">
        <v>-1.4</v>
      </c>
      <c r="U466" s="22">
        <v>4.75</v>
      </c>
      <c r="V466" s="29">
        <v>16.182700000000001</v>
      </c>
      <c r="W466" s="31">
        <v>3028.13</v>
      </c>
      <c r="X466" s="31">
        <v>-43.15</v>
      </c>
      <c r="Y466" s="22">
        <v>400</v>
      </c>
      <c r="Z466" s="22">
        <v>260</v>
      </c>
      <c r="AA466" s="27">
        <v>53.481999999999999</v>
      </c>
      <c r="AB466" s="31">
        <v>-5776.65</v>
      </c>
      <c r="AC466" s="27">
        <v>-5.2949999999999999</v>
      </c>
      <c r="AD466" s="27">
        <v>3.7</v>
      </c>
      <c r="AE466" s="22">
        <v>7500</v>
      </c>
    </row>
    <row r="467" spans="1:33" ht="15" x14ac:dyDescent="0.2">
      <c r="A467" s="22">
        <v>454</v>
      </c>
      <c r="B467" s="21" t="s">
        <v>531</v>
      </c>
      <c r="C467" s="27">
        <v>37.368000000000002</v>
      </c>
      <c r="D467" s="28">
        <v>162</v>
      </c>
      <c r="E467" s="28">
        <v>297</v>
      </c>
      <c r="F467" s="28">
        <v>471.2</v>
      </c>
      <c r="G467" s="28">
        <v>43.5</v>
      </c>
      <c r="H467" s="28">
        <v>248</v>
      </c>
      <c r="I467" s="27">
        <v>0.27900000000000003</v>
      </c>
      <c r="J467" s="27">
        <v>0.188</v>
      </c>
      <c r="K467" s="27">
        <v>0</v>
      </c>
      <c r="L467" s="28">
        <v>0</v>
      </c>
      <c r="M467" s="28">
        <v>0.5</v>
      </c>
      <c r="N467" s="29">
        <v>9.7889999999999997</v>
      </c>
      <c r="O467" s="30">
        <v>3.8929999999999999E-2</v>
      </c>
      <c r="P467" s="30">
        <v>-3.383E-5</v>
      </c>
      <c r="Q467" s="30">
        <v>9.9029999999999994E-9</v>
      </c>
      <c r="R467" s="31">
        <v>0</v>
      </c>
      <c r="S467" s="31">
        <v>0</v>
      </c>
      <c r="T467" s="22">
        <v>-68</v>
      </c>
      <c r="U467" s="22">
        <v>-58.64</v>
      </c>
      <c r="V467" s="29">
        <v>15.851599999999999</v>
      </c>
      <c r="W467" s="31">
        <v>2401.61</v>
      </c>
      <c r="X467" s="31">
        <v>-36.299999999999997</v>
      </c>
      <c r="Y467" s="22">
        <v>300</v>
      </c>
      <c r="Z467" s="22">
        <v>240</v>
      </c>
      <c r="AA467" s="27">
        <v>48.709000000000003</v>
      </c>
      <c r="AB467" s="31">
        <v>-4464.1400000000003</v>
      </c>
      <c r="AC467" s="27">
        <v>-4.7530000000000001</v>
      </c>
      <c r="AD467" s="27">
        <v>2.85</v>
      </c>
      <c r="AE467" s="22">
        <v>5920</v>
      </c>
    </row>
    <row r="468" spans="1:33" ht="15" x14ac:dyDescent="0.2">
      <c r="A468" s="22">
        <v>455</v>
      </c>
      <c r="B468" s="21" t="s">
        <v>532</v>
      </c>
      <c r="C468" s="27">
        <v>101.193</v>
      </c>
      <c r="D468" s="28">
        <v>158.4</v>
      </c>
      <c r="E468" s="28">
        <v>362.7</v>
      </c>
      <c r="F468" s="28">
        <v>535</v>
      </c>
      <c r="G468" s="28">
        <v>30</v>
      </c>
      <c r="H468" s="28">
        <v>390</v>
      </c>
      <c r="I468" s="27">
        <v>0.27</v>
      </c>
      <c r="J468" s="27">
        <v>0.32900000000000001</v>
      </c>
      <c r="K468" s="27">
        <v>0.72799999999999998</v>
      </c>
      <c r="L468" s="28">
        <v>293</v>
      </c>
      <c r="M468" s="28">
        <v>0.9</v>
      </c>
      <c r="N468" s="29">
        <v>-4.4020000000000001</v>
      </c>
      <c r="O468" s="30">
        <v>0.1709</v>
      </c>
      <c r="P468" s="30">
        <v>-1.049E-4</v>
      </c>
      <c r="Q468" s="30">
        <v>2.6090000000000001E-8</v>
      </c>
      <c r="R468" s="31">
        <v>355.52</v>
      </c>
      <c r="S468" s="31">
        <v>214.48</v>
      </c>
      <c r="T468" s="22">
        <v>-23.8</v>
      </c>
      <c r="U468" s="22">
        <v>26.36</v>
      </c>
      <c r="V468" s="29">
        <v>15.885300000000001</v>
      </c>
      <c r="W468" s="31">
        <v>2882.38</v>
      </c>
      <c r="X468" s="31">
        <v>-51.15</v>
      </c>
      <c r="Y468" s="22">
        <v>400</v>
      </c>
      <c r="Z468" s="22">
        <v>260</v>
      </c>
      <c r="AA468" s="27">
        <v>0</v>
      </c>
      <c r="AB468" s="31">
        <v>0</v>
      </c>
      <c r="AC468" s="27">
        <v>0</v>
      </c>
      <c r="AD468" s="27">
        <v>0</v>
      </c>
      <c r="AE468" s="22">
        <v>7500</v>
      </c>
    </row>
    <row r="469" spans="1:33" ht="15" x14ac:dyDescent="0.2">
      <c r="A469" s="22">
        <v>456</v>
      </c>
      <c r="B469" s="21" t="s">
        <v>533</v>
      </c>
      <c r="C469" s="27">
        <v>114.024</v>
      </c>
      <c r="D469" s="28">
        <v>257.89999999999998</v>
      </c>
      <c r="E469" s="28">
        <v>345.6</v>
      </c>
      <c r="F469" s="28">
        <v>491.3</v>
      </c>
      <c r="G469" s="28">
        <v>32.200000000000003</v>
      </c>
      <c r="H469" s="28">
        <v>0</v>
      </c>
      <c r="I469" s="27">
        <v>0</v>
      </c>
      <c r="J469" s="27">
        <v>0</v>
      </c>
      <c r="K469" s="27">
        <v>1.5349999999999999</v>
      </c>
      <c r="L469" s="28">
        <v>273</v>
      </c>
      <c r="M469" s="28">
        <v>2.2999999999999998</v>
      </c>
      <c r="N469" s="29">
        <v>0</v>
      </c>
      <c r="O469" s="30">
        <v>0</v>
      </c>
      <c r="P469" s="30">
        <v>0</v>
      </c>
      <c r="Q469" s="30">
        <v>0</v>
      </c>
      <c r="R469" s="31">
        <v>0</v>
      </c>
      <c r="S469" s="31">
        <v>0</v>
      </c>
      <c r="T469" s="22">
        <v>0</v>
      </c>
      <c r="U469" s="22">
        <v>0</v>
      </c>
      <c r="V469" s="29">
        <v>0</v>
      </c>
      <c r="W469" s="31">
        <v>0</v>
      </c>
      <c r="X469" s="31">
        <v>0</v>
      </c>
      <c r="Y469" s="22">
        <v>0</v>
      </c>
      <c r="Z469" s="22">
        <v>0</v>
      </c>
      <c r="AA469" s="27">
        <v>0</v>
      </c>
      <c r="AB469" s="31">
        <v>0</v>
      </c>
      <c r="AC469" s="27">
        <v>0</v>
      </c>
      <c r="AD469" s="27">
        <v>0</v>
      </c>
      <c r="AE469" s="22">
        <v>0</v>
      </c>
    </row>
    <row r="470" spans="1:33" ht="15" x14ac:dyDescent="0.2">
      <c r="A470" s="22">
        <v>457</v>
      </c>
      <c r="B470" s="21" t="s">
        <v>534</v>
      </c>
      <c r="C470" s="27">
        <v>148.91</v>
      </c>
      <c r="D470" s="28">
        <v>0</v>
      </c>
      <c r="E470" s="28">
        <v>214</v>
      </c>
      <c r="F470" s="28">
        <v>340.2</v>
      </c>
      <c r="G470" s="28">
        <v>39.200000000000003</v>
      </c>
      <c r="H470" s="28">
        <v>200</v>
      </c>
      <c r="I470" s="27">
        <v>0.28000000000000003</v>
      </c>
      <c r="J470" s="27">
        <v>0</v>
      </c>
      <c r="K470" s="27">
        <v>0</v>
      </c>
      <c r="L470" s="28">
        <v>0</v>
      </c>
      <c r="M470" s="28">
        <v>0.7</v>
      </c>
      <c r="N470" s="29">
        <v>0</v>
      </c>
      <c r="O470" s="30">
        <v>0</v>
      </c>
      <c r="P470" s="30">
        <v>0</v>
      </c>
      <c r="Q470" s="30">
        <v>0</v>
      </c>
      <c r="R470" s="31">
        <v>0</v>
      </c>
      <c r="S470" s="31">
        <v>0</v>
      </c>
      <c r="T470" s="22">
        <v>-155.1</v>
      </c>
      <c r="U470" s="22">
        <v>-148.80000000000001</v>
      </c>
      <c r="V470" s="29">
        <v>0</v>
      </c>
      <c r="W470" s="31">
        <v>0</v>
      </c>
      <c r="X470" s="31">
        <v>0</v>
      </c>
      <c r="Y470" s="22">
        <v>0</v>
      </c>
      <c r="Z470" s="22">
        <v>0</v>
      </c>
      <c r="AA470" s="27">
        <v>0</v>
      </c>
      <c r="AB470" s="31">
        <v>0</v>
      </c>
      <c r="AC470" s="27">
        <v>0</v>
      </c>
      <c r="AD470" s="27">
        <v>0</v>
      </c>
      <c r="AE470" s="22">
        <v>0</v>
      </c>
    </row>
    <row r="471" spans="1:33" ht="15" x14ac:dyDescent="0.2">
      <c r="A471" s="22">
        <v>458</v>
      </c>
      <c r="B471" s="21" t="s">
        <v>535</v>
      </c>
      <c r="C471" s="27">
        <v>59.112000000000002</v>
      </c>
      <c r="D471" s="28">
        <v>156</v>
      </c>
      <c r="E471" s="28">
        <v>276.10000000000002</v>
      </c>
      <c r="F471" s="28">
        <v>433.2</v>
      </c>
      <c r="G471" s="28">
        <v>40.200000000000003</v>
      </c>
      <c r="H471" s="28">
        <v>254</v>
      </c>
      <c r="I471" s="27">
        <v>0.28699999999999998</v>
      </c>
      <c r="J471" s="27">
        <v>0.19500000000000001</v>
      </c>
      <c r="K471" s="27">
        <v>0.63300000000000001</v>
      </c>
      <c r="L471" s="28">
        <v>293</v>
      </c>
      <c r="M471" s="28">
        <v>0.6</v>
      </c>
      <c r="N471" s="29">
        <v>-1.96</v>
      </c>
      <c r="O471" s="30">
        <v>9.486E-2</v>
      </c>
      <c r="P471" s="30">
        <v>-5.2989999999999999E-5</v>
      </c>
      <c r="Q471" s="30">
        <v>1.104E-8</v>
      </c>
      <c r="R471" s="31">
        <v>0</v>
      </c>
      <c r="S471" s="31">
        <v>0</v>
      </c>
      <c r="T471" s="22">
        <v>-5.7</v>
      </c>
      <c r="U471" s="22">
        <v>23.64</v>
      </c>
      <c r="V471" s="29">
        <v>16.049900000000001</v>
      </c>
      <c r="W471" s="31">
        <v>2230.5100000000002</v>
      </c>
      <c r="X471" s="31">
        <v>-39.15</v>
      </c>
      <c r="Y471" s="22">
        <v>305</v>
      </c>
      <c r="Z471" s="22">
        <v>215</v>
      </c>
      <c r="AA471" s="27">
        <v>50.869</v>
      </c>
      <c r="AB471" s="31">
        <v>-4261.51</v>
      </c>
      <c r="AC471" s="27">
        <v>-5.1269999999999998</v>
      </c>
      <c r="AD471" s="27">
        <v>2.59</v>
      </c>
      <c r="AE471" s="22">
        <v>5760</v>
      </c>
    </row>
    <row r="472" spans="1:33" ht="15" x14ac:dyDescent="0.2">
      <c r="A472" s="22">
        <v>459</v>
      </c>
      <c r="B472" s="21" t="s">
        <v>536</v>
      </c>
      <c r="C472" s="27">
        <v>86.134</v>
      </c>
      <c r="D472" s="28">
        <v>182</v>
      </c>
      <c r="E472" s="28">
        <v>376</v>
      </c>
      <c r="F472" s="28">
        <v>554</v>
      </c>
      <c r="G472" s="28">
        <v>35</v>
      </c>
      <c r="H472" s="28">
        <v>333</v>
      </c>
      <c r="I472" s="27">
        <v>0.26</v>
      </c>
      <c r="J472" s="27">
        <v>0.4</v>
      </c>
      <c r="K472" s="27">
        <v>0.81</v>
      </c>
      <c r="L472" s="28">
        <v>293</v>
      </c>
      <c r="M472" s="28">
        <v>2.6</v>
      </c>
      <c r="N472" s="29">
        <v>3.4009999999999998</v>
      </c>
      <c r="O472" s="30">
        <v>0.10340000000000001</v>
      </c>
      <c r="P472" s="30">
        <v>-5.0330000000000001E-5</v>
      </c>
      <c r="Q472" s="30">
        <v>7.5529999999999999E-9</v>
      </c>
      <c r="R472" s="31">
        <v>521.29999999999995</v>
      </c>
      <c r="S472" s="31">
        <v>252.03</v>
      </c>
      <c r="T472" s="22">
        <v>-54.45</v>
      </c>
      <c r="U472" s="22">
        <v>-25.88</v>
      </c>
      <c r="V472" s="29">
        <v>16.162299999999998</v>
      </c>
      <c r="W472" s="31">
        <v>3030.2</v>
      </c>
      <c r="X472" s="31">
        <v>-58.15</v>
      </c>
      <c r="Y472" s="22">
        <v>412</v>
      </c>
      <c r="Z472" s="22">
        <v>277</v>
      </c>
      <c r="AA472" s="27">
        <v>0</v>
      </c>
      <c r="AB472" s="31">
        <v>0</v>
      </c>
      <c r="AC472" s="27">
        <v>0</v>
      </c>
      <c r="AD472" s="27">
        <v>0</v>
      </c>
      <c r="AE472" s="22">
        <v>8040</v>
      </c>
    </row>
    <row r="473" spans="1:33" ht="15" x14ac:dyDescent="0.2">
      <c r="A473" s="22">
        <v>460</v>
      </c>
      <c r="B473" s="21" t="s">
        <v>537</v>
      </c>
      <c r="C473" s="27">
        <v>86.090999999999994</v>
      </c>
      <c r="D473" s="28">
        <v>173</v>
      </c>
      <c r="E473" s="28">
        <v>346</v>
      </c>
      <c r="F473" s="28">
        <v>525</v>
      </c>
      <c r="G473" s="28">
        <v>43</v>
      </c>
      <c r="H473" s="28">
        <v>265</v>
      </c>
      <c r="I473" s="27">
        <v>0.26</v>
      </c>
      <c r="J473" s="27">
        <v>0.34</v>
      </c>
      <c r="K473" s="27">
        <v>0.93200000000000005</v>
      </c>
      <c r="L473" s="28">
        <v>293</v>
      </c>
      <c r="M473" s="28">
        <v>1.7</v>
      </c>
      <c r="N473" s="29">
        <v>3.621</v>
      </c>
      <c r="O473" s="30">
        <v>6.676E-2</v>
      </c>
      <c r="P473" s="30">
        <v>-2.103E-5</v>
      </c>
      <c r="Q473" s="30">
        <v>-3.9650000000000003E-9</v>
      </c>
      <c r="R473" s="31">
        <v>457.89</v>
      </c>
      <c r="S473" s="31">
        <v>235.35</v>
      </c>
      <c r="T473" s="22">
        <v>-75.5</v>
      </c>
      <c r="U473" s="22">
        <v>0</v>
      </c>
      <c r="V473" s="29">
        <v>16.100300000000001</v>
      </c>
      <c r="W473" s="31">
        <v>2744.68</v>
      </c>
      <c r="X473" s="31">
        <v>-56.15</v>
      </c>
      <c r="Y473" s="22">
        <v>379</v>
      </c>
      <c r="Z473" s="22">
        <v>255</v>
      </c>
      <c r="AA473" s="27">
        <v>0</v>
      </c>
      <c r="AB473" s="31">
        <v>0</v>
      </c>
      <c r="AC473" s="27">
        <v>0</v>
      </c>
      <c r="AD473" s="27">
        <v>0</v>
      </c>
      <c r="AE473" s="22">
        <v>0</v>
      </c>
    </row>
    <row r="474" spans="1:33" ht="15" x14ac:dyDescent="0.2">
      <c r="A474" s="22">
        <v>461</v>
      </c>
      <c r="B474" s="21" t="s">
        <v>538</v>
      </c>
      <c r="C474" s="27">
        <v>62.499000000000002</v>
      </c>
      <c r="D474" s="28">
        <v>119.4</v>
      </c>
      <c r="E474" s="28">
        <v>259.8</v>
      </c>
      <c r="F474" s="28">
        <v>429.7</v>
      </c>
      <c r="G474" s="28">
        <v>55.3</v>
      </c>
      <c r="H474" s="28">
        <v>169</v>
      </c>
      <c r="I474" s="27">
        <v>0.26500000000000001</v>
      </c>
      <c r="J474" s="27">
        <v>0.122</v>
      </c>
      <c r="K474" s="27">
        <v>0.96899999999999997</v>
      </c>
      <c r="L474" s="28">
        <v>259</v>
      </c>
      <c r="M474" s="28">
        <v>1.5</v>
      </c>
      <c r="N474" s="29">
        <v>1.421</v>
      </c>
      <c r="O474" s="30">
        <v>4.8230000000000002E-2</v>
      </c>
      <c r="P474" s="30">
        <v>-3.6690000000000003E-5</v>
      </c>
      <c r="Q474" s="30">
        <v>1.14E-8</v>
      </c>
      <c r="R474" s="31">
        <v>276.89999999999998</v>
      </c>
      <c r="S474" s="31">
        <v>167.04</v>
      </c>
      <c r="T474" s="22">
        <v>8.4</v>
      </c>
      <c r="U474" s="22">
        <v>12.31</v>
      </c>
      <c r="V474" s="29">
        <v>14.960100000000001</v>
      </c>
      <c r="W474" s="31">
        <v>1803.84</v>
      </c>
      <c r="X474" s="31">
        <v>-43.15</v>
      </c>
      <c r="Y474" s="22">
        <v>290</v>
      </c>
      <c r="Z474" s="22">
        <v>185</v>
      </c>
      <c r="AA474" s="27">
        <v>48.671999999999997</v>
      </c>
      <c r="AB474" s="31">
        <v>-3955.89</v>
      </c>
      <c r="AC474" s="27">
        <v>-4.8230000000000004</v>
      </c>
      <c r="AD474" s="27">
        <v>1.85</v>
      </c>
      <c r="AE474" s="22">
        <v>5321</v>
      </c>
    </row>
    <row r="475" spans="1:33" ht="15" x14ac:dyDescent="0.2">
      <c r="A475" s="22">
        <v>462</v>
      </c>
      <c r="B475" s="21" t="s">
        <v>539</v>
      </c>
      <c r="C475" s="27">
        <v>72.106999999999999</v>
      </c>
      <c r="D475" s="28">
        <v>157.9</v>
      </c>
      <c r="E475" s="28">
        <v>308.8</v>
      </c>
      <c r="F475" s="28">
        <v>475</v>
      </c>
      <c r="G475" s="28">
        <v>40.200000000000003</v>
      </c>
      <c r="H475" s="28">
        <v>260</v>
      </c>
      <c r="I475" s="27">
        <v>0.27</v>
      </c>
      <c r="J475" s="27">
        <v>0</v>
      </c>
      <c r="K475" s="27">
        <v>0.79300000000000004</v>
      </c>
      <c r="L475" s="28">
        <v>293</v>
      </c>
      <c r="M475" s="28">
        <v>1.3</v>
      </c>
      <c r="N475" s="29">
        <v>4.1269999999999998</v>
      </c>
      <c r="O475" s="30">
        <v>7.7289999999999998E-2</v>
      </c>
      <c r="P475" s="30">
        <v>-3.5139999999999999E-5</v>
      </c>
      <c r="Q475" s="30">
        <v>5.1339999999999998E-9</v>
      </c>
      <c r="R475" s="31">
        <v>349.95</v>
      </c>
      <c r="S475" s="31">
        <v>189.02</v>
      </c>
      <c r="T475" s="22">
        <v>-33.5</v>
      </c>
      <c r="U475" s="22">
        <v>0</v>
      </c>
      <c r="V475" s="29">
        <v>15.8911</v>
      </c>
      <c r="W475" s="31">
        <v>2449.2600000000002</v>
      </c>
      <c r="X475" s="31">
        <v>-44.15</v>
      </c>
      <c r="Y475" s="22">
        <v>340</v>
      </c>
      <c r="Z475" s="22">
        <v>225</v>
      </c>
      <c r="AA475" s="27">
        <v>0</v>
      </c>
      <c r="AB475" s="31">
        <v>0</v>
      </c>
      <c r="AC475" s="27">
        <v>0</v>
      </c>
      <c r="AD475" s="27">
        <v>0</v>
      </c>
      <c r="AE475" s="22">
        <v>6330</v>
      </c>
    </row>
    <row r="476" spans="1:33" ht="15" x14ac:dyDescent="0.2">
      <c r="A476" s="22">
        <v>463</v>
      </c>
      <c r="B476" s="21" t="s">
        <v>540</v>
      </c>
      <c r="C476" s="27">
        <v>46.043999999999997</v>
      </c>
      <c r="D476" s="28">
        <v>130</v>
      </c>
      <c r="E476" s="28">
        <v>235.5</v>
      </c>
      <c r="F476" s="28">
        <v>327.8</v>
      </c>
      <c r="G476" s="28">
        <v>51.7</v>
      </c>
      <c r="H476" s="28">
        <v>144</v>
      </c>
      <c r="I476" s="27">
        <v>0.27700000000000002</v>
      </c>
      <c r="J476" s="27">
        <v>0</v>
      </c>
      <c r="K476" s="27">
        <v>0</v>
      </c>
      <c r="L476" s="28">
        <v>0</v>
      </c>
      <c r="M476" s="28">
        <v>1.4</v>
      </c>
      <c r="N476" s="29">
        <v>0</v>
      </c>
      <c r="O476" s="30">
        <v>0</v>
      </c>
      <c r="P476" s="30">
        <v>0</v>
      </c>
      <c r="Q476" s="30">
        <v>0</v>
      </c>
      <c r="R476" s="31">
        <v>0</v>
      </c>
      <c r="S476" s="31">
        <v>0</v>
      </c>
      <c r="T476" s="22">
        <v>0</v>
      </c>
      <c r="U476" s="22">
        <v>0</v>
      </c>
      <c r="V476" s="29">
        <v>0</v>
      </c>
      <c r="W476" s="31">
        <v>0</v>
      </c>
      <c r="X476" s="31">
        <v>0</v>
      </c>
      <c r="Y476" s="22">
        <v>0</v>
      </c>
      <c r="Z476" s="22">
        <v>0</v>
      </c>
      <c r="AA476" s="27">
        <v>0</v>
      </c>
      <c r="AB476" s="31">
        <v>0</v>
      </c>
      <c r="AC476" s="27">
        <v>0</v>
      </c>
      <c r="AD476" s="27">
        <v>0</v>
      </c>
      <c r="AE476" s="22">
        <v>0</v>
      </c>
    </row>
    <row r="477" spans="1:33" ht="15" x14ac:dyDescent="0.2">
      <c r="A477" s="22">
        <v>464</v>
      </c>
      <c r="B477" s="21" t="s">
        <v>541</v>
      </c>
      <c r="C477" s="27">
        <v>72.063999999999993</v>
      </c>
      <c r="D477" s="28">
        <v>215.5</v>
      </c>
      <c r="E477" s="28">
        <v>319.60000000000002</v>
      </c>
      <c r="F477" s="28">
        <v>475</v>
      </c>
      <c r="G477" s="28">
        <v>57</v>
      </c>
      <c r="H477" s="28">
        <v>210</v>
      </c>
      <c r="I477" s="27">
        <v>0.31</v>
      </c>
      <c r="J477" s="27">
        <v>0.55000000000000004</v>
      </c>
      <c r="K477" s="27">
        <v>0.96299999999999997</v>
      </c>
      <c r="L477" s="28">
        <v>293</v>
      </c>
      <c r="M477" s="28">
        <v>0</v>
      </c>
      <c r="N477" s="29">
        <v>6.6429999999999998</v>
      </c>
      <c r="O477" s="30">
        <v>4.3920000000000001E-2</v>
      </c>
      <c r="P477" s="30">
        <v>-8.5019999999999992E-6</v>
      </c>
      <c r="Q477" s="30">
        <v>-5.5770000000000002E-8</v>
      </c>
      <c r="R477" s="31">
        <v>428.4</v>
      </c>
      <c r="S477" s="31">
        <v>224.83</v>
      </c>
      <c r="T477" s="22">
        <v>0</v>
      </c>
      <c r="U477" s="22">
        <v>0</v>
      </c>
      <c r="V477" s="29">
        <v>16.653099999999998</v>
      </c>
      <c r="W477" s="31">
        <v>2569.6799999999998</v>
      </c>
      <c r="X477" s="31">
        <v>-63.15</v>
      </c>
      <c r="Y477" s="22">
        <v>350</v>
      </c>
      <c r="Z477" s="22">
        <v>240</v>
      </c>
      <c r="AA477" s="27">
        <v>0</v>
      </c>
      <c r="AB477" s="31">
        <v>0</v>
      </c>
      <c r="AC477" s="27">
        <v>0</v>
      </c>
      <c r="AD477" s="27">
        <v>0</v>
      </c>
      <c r="AE477" s="22">
        <v>7680</v>
      </c>
    </row>
    <row r="478" spans="1:33" ht="15" x14ac:dyDescent="0.2">
      <c r="A478" s="22">
        <v>465</v>
      </c>
      <c r="B478" s="21" t="s">
        <v>542</v>
      </c>
      <c r="C478" s="27">
        <v>58.08</v>
      </c>
      <c r="D478" s="28">
        <v>151.5</v>
      </c>
      <c r="E478" s="28">
        <v>278</v>
      </c>
      <c r="F478" s="28">
        <v>436</v>
      </c>
      <c r="G478" s="28">
        <v>47</v>
      </c>
      <c r="H478" s="28">
        <v>205</v>
      </c>
      <c r="I478" s="27">
        <v>0.27</v>
      </c>
      <c r="J478" s="27">
        <v>0.34</v>
      </c>
      <c r="K478" s="27">
        <v>0.75</v>
      </c>
      <c r="L478" s="28">
        <v>293</v>
      </c>
      <c r="M478" s="28">
        <v>0</v>
      </c>
      <c r="N478" s="29">
        <v>3.7330000000000001</v>
      </c>
      <c r="O478" s="30">
        <v>5.5919999999999997E-2</v>
      </c>
      <c r="P478" s="30">
        <v>-2.3159999999999998E-5</v>
      </c>
      <c r="Q478" s="30">
        <v>2.5369999999999998E-9</v>
      </c>
      <c r="R478" s="31">
        <v>318.41000000000003</v>
      </c>
      <c r="S478" s="31">
        <v>180.98</v>
      </c>
      <c r="T478" s="22">
        <v>0</v>
      </c>
      <c r="U478" s="22">
        <v>0</v>
      </c>
      <c r="V478" s="29">
        <v>14.4602</v>
      </c>
      <c r="W478" s="31">
        <v>1950.22</v>
      </c>
      <c r="X478" s="31">
        <v>-25.15</v>
      </c>
      <c r="Y478" s="22">
        <v>315</v>
      </c>
      <c r="Z478" s="22">
        <v>190</v>
      </c>
      <c r="AA478" s="27">
        <v>0</v>
      </c>
      <c r="AB478" s="31">
        <v>0</v>
      </c>
      <c r="AC478" s="27">
        <v>0</v>
      </c>
      <c r="AD478" s="27">
        <v>0</v>
      </c>
      <c r="AE478" s="22">
        <v>4550</v>
      </c>
    </row>
    <row r="479" spans="1:33" ht="15" x14ac:dyDescent="0.2">
      <c r="A479" s="22">
        <v>466</v>
      </c>
      <c r="B479" s="21" t="s">
        <v>543</v>
      </c>
      <c r="C479" s="27">
        <v>52.076000000000001</v>
      </c>
      <c r="D479" s="28">
        <v>227.6</v>
      </c>
      <c r="E479" s="28">
        <v>278.10000000000002</v>
      </c>
      <c r="F479" s="28">
        <v>455</v>
      </c>
      <c r="G479" s="28">
        <v>49</v>
      </c>
      <c r="H479" s="28">
        <v>202</v>
      </c>
      <c r="I479" s="27">
        <v>0.26</v>
      </c>
      <c r="J479" s="27">
        <v>9.1999999999999998E-2</v>
      </c>
      <c r="K479" s="27">
        <v>0.71</v>
      </c>
      <c r="L479" s="28">
        <v>273</v>
      </c>
      <c r="M479" s="28">
        <v>0</v>
      </c>
      <c r="N479" s="29">
        <v>1.6140000000000001</v>
      </c>
      <c r="O479" s="30">
        <v>6.7849999999999994E-2</v>
      </c>
      <c r="P479" s="30">
        <v>-5.41E-5</v>
      </c>
      <c r="Q479" s="30">
        <v>1.782E-8</v>
      </c>
      <c r="R479" s="31">
        <v>0</v>
      </c>
      <c r="S479" s="31">
        <v>0</v>
      </c>
      <c r="T479" s="22">
        <v>72.8</v>
      </c>
      <c r="U479" s="22">
        <v>73.13</v>
      </c>
      <c r="V479" s="29">
        <v>16.010000000000002</v>
      </c>
      <c r="W479" s="31">
        <v>2203.5700000000002</v>
      </c>
      <c r="X479" s="31">
        <v>-43.15</v>
      </c>
      <c r="Y479" s="22">
        <v>305</v>
      </c>
      <c r="Z479" s="22">
        <v>200</v>
      </c>
      <c r="AA479" s="27">
        <v>0</v>
      </c>
      <c r="AB479" s="31">
        <v>0</v>
      </c>
      <c r="AC479" s="27">
        <v>0</v>
      </c>
      <c r="AD479" s="27">
        <v>0</v>
      </c>
      <c r="AE479" s="22">
        <v>5850</v>
      </c>
    </row>
    <row r="480" spans="1:33" ht="15" x14ac:dyDescent="0.2">
      <c r="A480" s="22">
        <v>467</v>
      </c>
      <c r="B480" s="21" t="s">
        <v>544</v>
      </c>
      <c r="C480" s="27">
        <v>18.015000000000001</v>
      </c>
      <c r="D480" s="28">
        <v>273.2</v>
      </c>
      <c r="E480" s="28">
        <v>373.2</v>
      </c>
      <c r="F480" s="28">
        <v>647.29999999999995</v>
      </c>
      <c r="G480" s="28">
        <v>217.6</v>
      </c>
      <c r="H480" s="28">
        <v>56</v>
      </c>
      <c r="I480" s="27">
        <v>0.22900000000000001</v>
      </c>
      <c r="J480" s="27">
        <v>0.34399999999999997</v>
      </c>
      <c r="K480" s="27">
        <v>0.998</v>
      </c>
      <c r="L480" s="28">
        <v>293</v>
      </c>
      <c r="M480" s="28">
        <v>1.8</v>
      </c>
      <c r="N480" s="29">
        <v>7.7009999999999996</v>
      </c>
      <c r="O480" s="30">
        <v>4.595E-4</v>
      </c>
      <c r="P480" s="30">
        <v>2.5210000000000001E-6</v>
      </c>
      <c r="Q480" s="30">
        <v>-8.5900000000000003E-10</v>
      </c>
      <c r="R480" s="31">
        <v>658.25</v>
      </c>
      <c r="S480" s="31">
        <v>283.16000000000003</v>
      </c>
      <c r="T480" s="22">
        <v>-57.8</v>
      </c>
      <c r="U480" s="22">
        <v>-54.64</v>
      </c>
      <c r="V480" s="29">
        <v>18.303599999999999</v>
      </c>
      <c r="W480" s="31">
        <v>3816.44</v>
      </c>
      <c r="X480" s="31">
        <v>-46.13</v>
      </c>
      <c r="Y480" s="22">
        <v>441</v>
      </c>
      <c r="Z480" s="22">
        <v>284</v>
      </c>
      <c r="AA480" s="27">
        <v>55.335999999999999</v>
      </c>
      <c r="AB480" s="31">
        <v>-6869.5</v>
      </c>
      <c r="AC480" s="27">
        <v>-5.1150000000000002</v>
      </c>
      <c r="AD480" s="27">
        <v>1.05</v>
      </c>
      <c r="AE480" s="22">
        <v>9717</v>
      </c>
    </row>
    <row r="481" spans="1:31" ht="15" x14ac:dyDescent="0.2">
      <c r="A481" s="22">
        <v>468</v>
      </c>
      <c r="B481" s="21" t="s">
        <v>545</v>
      </c>
      <c r="C481" s="27">
        <v>131.30000000000001</v>
      </c>
      <c r="D481" s="28">
        <v>161.30000000000001</v>
      </c>
      <c r="E481" s="28">
        <v>165</v>
      </c>
      <c r="F481" s="28">
        <v>289.7</v>
      </c>
      <c r="G481" s="28">
        <v>57.6</v>
      </c>
      <c r="H481" s="28">
        <v>118</v>
      </c>
      <c r="I481" s="27">
        <v>0.28599999999999998</v>
      </c>
      <c r="J481" s="27">
        <v>2E-3</v>
      </c>
      <c r="K481" s="27">
        <v>3.06</v>
      </c>
      <c r="L481" s="28">
        <v>165</v>
      </c>
      <c r="M481" s="28">
        <v>0</v>
      </c>
      <c r="N481" s="29">
        <v>0</v>
      </c>
      <c r="O481" s="30">
        <v>0</v>
      </c>
      <c r="P481" s="30">
        <v>0</v>
      </c>
      <c r="Q481" s="30">
        <v>0</v>
      </c>
      <c r="R481" s="31">
        <v>0</v>
      </c>
      <c r="S481" s="31">
        <v>0</v>
      </c>
      <c r="T481" s="22">
        <v>0</v>
      </c>
      <c r="U481" s="22">
        <v>0</v>
      </c>
      <c r="V481" s="29">
        <v>15.2958</v>
      </c>
      <c r="W481" s="31">
        <v>1303.92</v>
      </c>
      <c r="X481" s="31">
        <v>-14.5</v>
      </c>
      <c r="Y481" s="22">
        <v>178</v>
      </c>
      <c r="Z481" s="22">
        <v>158</v>
      </c>
      <c r="AA481" s="27">
        <v>31.428999999999998</v>
      </c>
      <c r="AB481" s="31">
        <v>-1951.76</v>
      </c>
      <c r="AC481" s="27">
        <v>-2.544</v>
      </c>
      <c r="AD481" s="27">
        <v>0.80400000000000005</v>
      </c>
      <c r="AE481" s="22">
        <v>3108</v>
      </c>
    </row>
  </sheetData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Wilson</vt:lpstr>
      <vt:lpstr>NRTL</vt:lpstr>
      <vt:lpstr>UNIQUAC</vt:lpstr>
      <vt:lpstr>Dbk</vt:lpstr>
      <vt:lpstr>NRTL!Print_Area</vt:lpstr>
      <vt:lpstr>UNIQUAC!Print_Area</vt:lpstr>
      <vt:lpstr>Wilson!Print_Area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Aarav</dc:creator>
  <cp:lastModifiedBy>Aarav</cp:lastModifiedBy>
  <cp:lastPrinted>2015-10-21T09:34:50Z</cp:lastPrinted>
  <dcterms:created xsi:type="dcterms:W3CDTF">2015-10-18T06:37:22Z</dcterms:created>
  <dcterms:modified xsi:type="dcterms:W3CDTF">2015-11-01T13:54:54Z</dcterms:modified>
</cp:coreProperties>
</file>