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Example 1" sheetId="1" r:id="rId1"/>
    <sheet name="Example 2" sheetId="4" r:id="rId2"/>
  </sheets>
  <definedNames>
    <definedName name="solver_adj" localSheetId="0" hidden="1">'Example 1'!$E$21:$G$21</definedName>
    <definedName name="solver_adj" localSheetId="1" hidden="1">'Example 2'!$D$32:$H$32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2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'Example 1'!$E$21</definedName>
    <definedName name="solver_lhs1" localSheetId="1" hidden="1">'Example 2'!$I$37:$I$44</definedName>
    <definedName name="solver_lhs2" localSheetId="0" hidden="1">'Example 1'!$F$21</definedName>
    <definedName name="solver_lhs2" localSheetId="1" hidden="1">'Example 2'!$E$32</definedName>
    <definedName name="solver_lhs3" localSheetId="0" hidden="1">'Example 1'!$G$21</definedName>
    <definedName name="solver_lhs3" localSheetId="1" hidden="1">'Example 2'!$F$32</definedName>
    <definedName name="solver_lhs4" localSheetId="0" hidden="1">'Example 1'!$H$26:$H$28</definedName>
    <definedName name="solver_lhs4" localSheetId="1" hidden="1">'Example 2'!$I$37:$I$39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4</definedName>
    <definedName name="solver_num" localSheetId="1" hidden="1">1</definedName>
    <definedName name="solver_nwt" localSheetId="0" hidden="1">1</definedName>
    <definedName name="solver_nwt" localSheetId="1" hidden="1">1</definedName>
    <definedName name="solver_opt" localSheetId="0" hidden="1">'Example 1'!$E$23</definedName>
    <definedName name="solver_opt" localSheetId="1" hidden="1">'Example 2'!$D$34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2</definedName>
    <definedName name="solver_rel1" localSheetId="0" hidden="1">4</definedName>
    <definedName name="solver_rel1" localSheetId="1" hidden="1">1</definedName>
    <definedName name="solver_rel2" localSheetId="0" hidden="1">4</definedName>
    <definedName name="solver_rel2" localSheetId="1" hidden="1">4</definedName>
    <definedName name="solver_rel3" localSheetId="0" hidden="1">4</definedName>
    <definedName name="solver_rel3" localSheetId="1" hidden="1">4</definedName>
    <definedName name="solver_rel4" localSheetId="0" hidden="1">1</definedName>
    <definedName name="solver_rel4" localSheetId="1" hidden="1">1</definedName>
    <definedName name="solver_rhs1" localSheetId="0" hidden="1">integer</definedName>
    <definedName name="solver_rhs1" localSheetId="1" hidden="1">'Example 2'!$K$37:$K$44</definedName>
    <definedName name="solver_rhs2" localSheetId="0" hidden="1">integer</definedName>
    <definedName name="solver_rhs2" localSheetId="1" hidden="1">integer</definedName>
    <definedName name="solver_rhs3" localSheetId="0" hidden="1">integer</definedName>
    <definedName name="solver_rhs3" localSheetId="1" hidden="1">integer</definedName>
    <definedName name="solver_rhs4" localSheetId="0" hidden="1">'Example 1'!$J$26:$J$28</definedName>
    <definedName name="solver_rhs4" localSheetId="1" hidden="1">'Example 2'!$K$37:$K$39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 iterateDelta="1.0000000000000001E-5"/>
</workbook>
</file>

<file path=xl/calcChain.xml><?xml version="1.0" encoding="utf-8"?>
<calcChain xmlns="http://schemas.openxmlformats.org/spreadsheetml/2006/main">
  <c r="I38" i="4" l="1"/>
  <c r="I39" i="4"/>
  <c r="I40" i="4"/>
  <c r="I41" i="4"/>
  <c r="I42" i="4"/>
  <c r="I43" i="4"/>
  <c r="I44" i="4"/>
  <c r="I37" i="4"/>
  <c r="D34" i="4"/>
  <c r="K44" i="4"/>
  <c r="K43" i="4"/>
  <c r="K42" i="4"/>
  <c r="K41" i="4"/>
  <c r="E40" i="4"/>
  <c r="F40" i="4"/>
  <c r="G40" i="4"/>
  <c r="H40" i="4"/>
  <c r="D40" i="4"/>
  <c r="E39" i="4"/>
  <c r="F39" i="4"/>
  <c r="G39" i="4"/>
  <c r="H39" i="4"/>
  <c r="D39" i="4"/>
  <c r="E38" i="4"/>
  <c r="F38" i="4"/>
  <c r="G38" i="4"/>
  <c r="H38" i="4"/>
  <c r="D38" i="4"/>
  <c r="K38" i="4"/>
  <c r="K39" i="4"/>
  <c r="K40" i="4"/>
  <c r="K37" i="4"/>
  <c r="E37" i="4"/>
  <c r="F37" i="4"/>
  <c r="G37" i="4"/>
  <c r="H37" i="4"/>
  <c r="D37" i="4"/>
  <c r="H33" i="4"/>
  <c r="G33" i="4"/>
  <c r="F33" i="4"/>
  <c r="E33" i="4"/>
  <c r="D33" i="4"/>
  <c r="D28" i="4"/>
  <c r="D27" i="4"/>
  <c r="D26" i="4"/>
  <c r="D25" i="4"/>
  <c r="D24" i="4"/>
  <c r="H27" i="1" l="1"/>
  <c r="H28" i="1"/>
  <c r="H26" i="1"/>
  <c r="E23" i="1"/>
</calcChain>
</file>

<file path=xl/sharedStrings.xml><?xml version="1.0" encoding="utf-8"?>
<sst xmlns="http://schemas.openxmlformats.org/spreadsheetml/2006/main" count="114" uniqueCount="82">
  <si>
    <t>Linear Programming Examples</t>
  </si>
  <si>
    <t>Date</t>
  </si>
  <si>
    <t>By</t>
  </si>
  <si>
    <t>Multipurpose plant is used to manufacture three products A, B and C from raw materials Y and Z.</t>
  </si>
  <si>
    <t>Amount of raw materials required, batch times and profits per batch are shown as below. Determine</t>
  </si>
  <si>
    <t>Product</t>
  </si>
  <si>
    <t>Profit per Batch</t>
  </si>
  <si>
    <t>Plant time per batch</t>
  </si>
  <si>
    <t>(hrs)</t>
  </si>
  <si>
    <t>Raw material per Batch</t>
  </si>
  <si>
    <t>Y</t>
  </si>
  <si>
    <t>Z</t>
  </si>
  <si>
    <t>A</t>
  </si>
  <si>
    <t>B</t>
  </si>
  <si>
    <t>C</t>
  </si>
  <si>
    <t xml:space="preserve">number of batches to be processed for each product to mazimize the profit. Plant is operating for </t>
  </si>
  <si>
    <t>150 hours per week. Raw material available per week is Y : 216 units and Z : 200 units.</t>
  </si>
  <si>
    <t>Decision Variables</t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</si>
  <si>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</si>
  <si>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</si>
  <si>
    <r>
      <t>X</t>
    </r>
    <r>
      <rPr>
        <vertAlign val="subscript"/>
        <sz val="11"/>
        <color theme="1"/>
        <rFont val="Calibri"/>
        <family val="2"/>
        <scheme val="minor"/>
      </rPr>
      <t>C</t>
    </r>
  </si>
  <si>
    <t>Objective Function</t>
  </si>
  <si>
    <t>Batches for each product</t>
  </si>
  <si>
    <t>Optimal number of Batches</t>
  </si>
  <si>
    <t>Maximum Profit</t>
  </si>
  <si>
    <t>Constraints</t>
  </si>
  <si>
    <t>≤</t>
  </si>
  <si>
    <t>Available Time per Week</t>
  </si>
  <si>
    <t>Raw Material Y</t>
  </si>
  <si>
    <t>Raw Material Z</t>
  </si>
  <si>
    <t>Actual</t>
  </si>
  <si>
    <t>Refinery Scheduling</t>
  </si>
  <si>
    <t xml:space="preserve">A refinery has four type of crude oils available that have the yields shown in the following table. </t>
  </si>
  <si>
    <t>Gasoline</t>
  </si>
  <si>
    <t>Heating Oil</t>
  </si>
  <si>
    <t>Jet Fuel</t>
  </si>
  <si>
    <t>Lube Oil</t>
  </si>
  <si>
    <t>Losses</t>
  </si>
  <si>
    <t>Crude Cost</t>
  </si>
  <si>
    <t>Operating Cost</t>
  </si>
  <si>
    <t>Crude Supply</t>
  </si>
  <si>
    <t>kbbl/wk</t>
  </si>
  <si>
    <t>$/bbl</t>
  </si>
  <si>
    <t>Maximum</t>
  </si>
  <si>
    <t>Demand</t>
  </si>
  <si>
    <t>Value</t>
  </si>
  <si>
    <t>Products/ Crudes</t>
  </si>
  <si>
    <t>Lube</t>
  </si>
  <si>
    <t>Product Yield bbl / bbl crude</t>
  </si>
  <si>
    <t>Fuel Process</t>
  </si>
  <si>
    <t>-</t>
  </si>
  <si>
    <t>Profit</t>
  </si>
  <si>
    <t>Crude 1</t>
  </si>
  <si>
    <t>k$</t>
  </si>
  <si>
    <t>Crude 2</t>
  </si>
  <si>
    <t>Crude 3</t>
  </si>
  <si>
    <t>Crude 4</t>
  </si>
  <si>
    <t>(For Lube production)</t>
  </si>
  <si>
    <t>Weekly requirement of each crude Oil</t>
  </si>
  <si>
    <t>X1</t>
  </si>
  <si>
    <t>X2</t>
  </si>
  <si>
    <t>X3</t>
  </si>
  <si>
    <t>X4</t>
  </si>
  <si>
    <t>X5</t>
  </si>
  <si>
    <t>Crude Oil Required</t>
  </si>
  <si>
    <t>Gasoline Limit</t>
  </si>
  <si>
    <t>Heating Oil Limit</t>
  </si>
  <si>
    <t>Jet Fuel Limit</t>
  </si>
  <si>
    <t>Lube Oil Limit</t>
  </si>
  <si>
    <t>Crude 1 Supply</t>
  </si>
  <si>
    <t>Crude 2 Supply</t>
  </si>
  <si>
    <t>Crude 3 Supply</t>
  </si>
  <si>
    <t>Crude 4 Supply</t>
  </si>
  <si>
    <t>k$/ wk</t>
  </si>
  <si>
    <t>Because of maximum demand, production of gasoline, heating oil, jet fuel and lube oil must be</t>
  </si>
  <si>
    <t>limited as shown in the table. Find the optimum weekly requirment of crude oils to maximize the</t>
  </si>
  <si>
    <t>refinery profit.</t>
  </si>
  <si>
    <t>4 (5)</t>
  </si>
  <si>
    <t>CheGuide.com</t>
  </si>
  <si>
    <t>Chemical Engineer's Guide</t>
  </si>
  <si>
    <t>16-12-15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</si>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</sst>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14009]dd/mm/yy;@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1" fontId="2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Alignment="1" applyProtection="1">
      <alignment horizontal="center"/>
    </xf>
    <xf numFmtId="164" fontId="0" fillId="0" borderId="0" xfId="0" applyNumberFormat="1" applyProtection="1"/>
    <xf numFmtId="164" fontId="5" fillId="0" borderId="0" xfId="0" applyNumberFormat="1" applyFont="1" applyBorder="1" applyProtection="1"/>
    <xf numFmtId="165" fontId="5" fillId="2" borderId="0" xfId="0" quotePrefix="1" applyNumberFormat="1" applyFont="1" applyFill="1" applyBorder="1" applyAlignment="1" applyProtection="1">
      <alignment horizontal="left"/>
      <protection locked="0"/>
    </xf>
    <xf numFmtId="165" fontId="5" fillId="2" borderId="0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Protection="1"/>
    <xf numFmtId="164" fontId="5" fillId="2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3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0" borderId="0" xfId="0" applyFont="1"/>
    <xf numFmtId="0" fontId="0" fillId="3" borderId="14" xfId="0" applyFill="1" applyBorder="1" applyAlignment="1">
      <alignment horizontal="left"/>
    </xf>
    <xf numFmtId="0" fontId="1" fillId="4" borderId="2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/>
    <xf numFmtId="0" fontId="0" fillId="0" borderId="15" xfId="0" applyBorder="1"/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26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quotePrefix="1" applyBorder="1"/>
    <xf numFmtId="0" fontId="0" fillId="0" borderId="13" xfId="0" quotePrefix="1" applyBorder="1"/>
    <xf numFmtId="0" fontId="0" fillId="0" borderId="34" xfId="0" applyBorder="1"/>
    <xf numFmtId="0" fontId="0" fillId="0" borderId="13" xfId="0" applyBorder="1"/>
    <xf numFmtId="0" fontId="0" fillId="0" borderId="35" xfId="0" applyBorder="1"/>
    <xf numFmtId="0" fontId="1" fillId="4" borderId="2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34" xfId="0" applyNumberFormat="1" applyBorder="1" applyAlignment="1">
      <alignment horizontal="center"/>
    </xf>
    <xf numFmtId="0" fontId="0" fillId="0" borderId="31" xfId="0" applyBorder="1"/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/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64" fontId="4" fillId="0" borderId="0" xfId="1" applyNumberForma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0066CC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/>
  </sheetViews>
  <sheetFormatPr defaultRowHeight="15" x14ac:dyDescent="0.25"/>
  <cols>
    <col min="1" max="1" width="4.140625" style="42" customWidth="1"/>
    <col min="6" max="6" width="10.1406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3"/>
    </row>
    <row r="2" spans="1:11" ht="18.75" x14ac:dyDescent="0.25">
      <c r="A2" s="4"/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5">
      <c r="A3" s="5"/>
      <c r="B3" s="120" t="s">
        <v>78</v>
      </c>
      <c r="C3" s="6"/>
      <c r="D3" s="6"/>
      <c r="E3" s="6"/>
      <c r="I3" s="7" t="s">
        <v>1</v>
      </c>
      <c r="J3" s="8" t="s">
        <v>80</v>
      </c>
      <c r="K3" s="9"/>
    </row>
    <row r="4" spans="1:11" x14ac:dyDescent="0.25">
      <c r="A4" s="5"/>
      <c r="B4" s="10" t="s">
        <v>79</v>
      </c>
      <c r="C4" s="6"/>
      <c r="D4" s="6"/>
      <c r="E4" s="6"/>
      <c r="I4" s="7" t="s">
        <v>2</v>
      </c>
      <c r="J4" s="11" t="s">
        <v>81</v>
      </c>
      <c r="K4" s="11"/>
    </row>
    <row r="6" spans="1:11" x14ac:dyDescent="0.25">
      <c r="B6" t="s">
        <v>3</v>
      </c>
    </row>
    <row r="7" spans="1:11" x14ac:dyDescent="0.25">
      <c r="B7" t="s">
        <v>4</v>
      </c>
    </row>
    <row r="8" spans="1:11" x14ac:dyDescent="0.25">
      <c r="B8" t="s">
        <v>15</v>
      </c>
    </row>
    <row r="9" spans="1:11" x14ac:dyDescent="0.25">
      <c r="B9" t="s">
        <v>16</v>
      </c>
    </row>
    <row r="11" spans="1:11" x14ac:dyDescent="0.25">
      <c r="B11" s="110" t="s">
        <v>5</v>
      </c>
      <c r="C11" s="104" t="s">
        <v>6</v>
      </c>
      <c r="D11" s="105"/>
      <c r="E11" s="96" t="s">
        <v>7</v>
      </c>
      <c r="F11" s="97"/>
      <c r="G11" s="100" t="s">
        <v>9</v>
      </c>
      <c r="H11" s="101"/>
      <c r="I11" s="14"/>
    </row>
    <row r="12" spans="1:11" x14ac:dyDescent="0.25">
      <c r="B12" s="111"/>
      <c r="C12" s="106"/>
      <c r="D12" s="107"/>
      <c r="E12" s="98"/>
      <c r="F12" s="99"/>
      <c r="G12" s="102"/>
      <c r="H12" s="103"/>
      <c r="I12" s="14"/>
    </row>
    <row r="13" spans="1:11" x14ac:dyDescent="0.25">
      <c r="B13" s="112"/>
      <c r="C13" s="108"/>
      <c r="D13" s="109"/>
      <c r="E13" s="113" t="s">
        <v>8</v>
      </c>
      <c r="F13" s="114"/>
      <c r="G13" s="35" t="s">
        <v>10</v>
      </c>
      <c r="H13" s="36" t="s">
        <v>11</v>
      </c>
      <c r="I13" s="14"/>
    </row>
    <row r="14" spans="1:11" x14ac:dyDescent="0.25">
      <c r="B14" s="20" t="s">
        <v>12</v>
      </c>
      <c r="C14" s="13">
        <v>30</v>
      </c>
      <c r="D14" s="15"/>
      <c r="E14" s="14">
        <v>5</v>
      </c>
      <c r="F14" s="14"/>
      <c r="G14" s="20">
        <v>18</v>
      </c>
      <c r="H14" s="21">
        <v>20</v>
      </c>
      <c r="I14" s="14"/>
    </row>
    <row r="15" spans="1:11" x14ac:dyDescent="0.25">
      <c r="B15" s="23" t="s">
        <v>13</v>
      </c>
      <c r="C15" s="24">
        <v>8</v>
      </c>
      <c r="D15" s="25"/>
      <c r="E15" s="26">
        <v>10</v>
      </c>
      <c r="F15" s="26"/>
      <c r="G15" s="23">
        <v>12</v>
      </c>
      <c r="H15" s="27">
        <v>5</v>
      </c>
      <c r="I15" s="14"/>
    </row>
    <row r="16" spans="1:11" x14ac:dyDescent="0.25">
      <c r="B16" s="19" t="s">
        <v>14</v>
      </c>
      <c r="C16" s="16">
        <v>15</v>
      </c>
      <c r="D16" s="18"/>
      <c r="E16" s="17">
        <v>20</v>
      </c>
      <c r="F16" s="17"/>
      <c r="G16" s="19">
        <v>5</v>
      </c>
      <c r="H16" s="22">
        <v>10</v>
      </c>
      <c r="I16" s="14"/>
    </row>
    <row r="19" spans="1:10" x14ac:dyDescent="0.25">
      <c r="B19" s="38" t="s">
        <v>17</v>
      </c>
      <c r="E19" s="37" t="s">
        <v>22</v>
      </c>
    </row>
    <row r="20" spans="1:10" ht="18" x14ac:dyDescent="0.35">
      <c r="E20" s="12" t="s">
        <v>18</v>
      </c>
      <c r="F20" s="12" t="s">
        <v>19</v>
      </c>
      <c r="G20" s="12" t="s">
        <v>20</v>
      </c>
    </row>
    <row r="21" spans="1:10" x14ac:dyDescent="0.25">
      <c r="B21" t="s">
        <v>23</v>
      </c>
      <c r="E21" s="40">
        <v>8</v>
      </c>
      <c r="F21" s="40">
        <v>4</v>
      </c>
      <c r="G21" s="40">
        <v>2</v>
      </c>
    </row>
    <row r="22" spans="1:10" x14ac:dyDescent="0.25">
      <c r="B22" s="38" t="s">
        <v>21</v>
      </c>
      <c r="E22" s="46">
        <v>30</v>
      </c>
      <c r="F22" s="45">
        <v>8</v>
      </c>
      <c r="G22" s="45">
        <v>15</v>
      </c>
    </row>
    <row r="23" spans="1:10" x14ac:dyDescent="0.25">
      <c r="B23" t="s">
        <v>24</v>
      </c>
      <c r="E23" s="40">
        <f>SUMPRODUCT(E22:G22,E21:G21)</f>
        <v>302</v>
      </c>
      <c r="F23" s="12"/>
      <c r="G23" s="12"/>
    </row>
    <row r="25" spans="1:10" x14ac:dyDescent="0.25">
      <c r="B25" s="38" t="s">
        <v>25</v>
      </c>
      <c r="H25" t="s">
        <v>30</v>
      </c>
    </row>
    <row r="26" spans="1:10" x14ac:dyDescent="0.25">
      <c r="A26" s="42">
        <v>1</v>
      </c>
      <c r="B26" t="s">
        <v>27</v>
      </c>
      <c r="E26" s="43">
        <v>5</v>
      </c>
      <c r="F26" s="43">
        <v>10</v>
      </c>
      <c r="G26" s="47">
        <v>20</v>
      </c>
      <c r="H26" s="39">
        <f>SUMPRODUCT(E26:G26,$E$21:$G$21)</f>
        <v>120</v>
      </c>
      <c r="I26" s="41" t="s">
        <v>26</v>
      </c>
      <c r="J26" s="44">
        <v>150</v>
      </c>
    </row>
    <row r="27" spans="1:10" x14ac:dyDescent="0.25">
      <c r="A27" s="42">
        <v>2</v>
      </c>
      <c r="B27" t="s">
        <v>28</v>
      </c>
      <c r="E27" s="43">
        <v>18</v>
      </c>
      <c r="F27" s="43">
        <v>12</v>
      </c>
      <c r="G27" s="47">
        <v>5</v>
      </c>
      <c r="H27" s="39">
        <f t="shared" ref="H27:H28" si="0">SUMPRODUCT(E27:G27,$E$21:$G$21)</f>
        <v>202</v>
      </c>
      <c r="I27" s="41" t="s">
        <v>26</v>
      </c>
      <c r="J27" s="44">
        <v>216</v>
      </c>
    </row>
    <row r="28" spans="1:10" x14ac:dyDescent="0.25">
      <c r="A28" s="42">
        <v>3</v>
      </c>
      <c r="B28" t="s">
        <v>29</v>
      </c>
      <c r="E28" s="43">
        <v>20</v>
      </c>
      <c r="F28" s="43">
        <v>5</v>
      </c>
      <c r="G28" s="47">
        <v>10</v>
      </c>
      <c r="H28" s="39">
        <f t="shared" si="0"/>
        <v>200</v>
      </c>
      <c r="I28" s="41" t="s">
        <v>26</v>
      </c>
      <c r="J28" s="44">
        <v>200</v>
      </c>
    </row>
  </sheetData>
  <mergeCells count="6">
    <mergeCell ref="B2:K2"/>
    <mergeCell ref="E11:F12"/>
    <mergeCell ref="G11:H12"/>
    <mergeCell ref="C11:D13"/>
    <mergeCell ref="B11:B13"/>
    <mergeCell ref="E13:F13"/>
  </mergeCells>
  <hyperlinks>
    <hyperlink ref="B3" r:id="rId1"/>
  </hyperlinks>
  <pageMargins left="0.25" right="0.25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/>
  </sheetViews>
  <sheetFormatPr defaultRowHeight="15" x14ac:dyDescent="0.25"/>
  <cols>
    <col min="1" max="1" width="4.140625" style="42" customWidth="1"/>
    <col min="2" max="2" width="14.140625" customWidth="1"/>
    <col min="6" max="6" width="10.140625" customWidth="1"/>
    <col min="10" max="10" width="10.285156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3"/>
    </row>
    <row r="2" spans="1:11" ht="18.75" x14ac:dyDescent="0.25">
      <c r="A2" s="4"/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5">
      <c r="A3" s="5"/>
      <c r="B3" s="120" t="s">
        <v>78</v>
      </c>
      <c r="C3" s="6"/>
      <c r="D3" s="6"/>
      <c r="E3" s="6"/>
      <c r="I3" s="7" t="s">
        <v>1</v>
      </c>
      <c r="J3" s="8" t="s">
        <v>80</v>
      </c>
      <c r="K3" s="9"/>
    </row>
    <row r="4" spans="1:11" x14ac:dyDescent="0.25">
      <c r="A4" s="5"/>
      <c r="B4" s="10" t="s">
        <v>79</v>
      </c>
      <c r="C4" s="6"/>
      <c r="D4" s="6"/>
      <c r="E4" s="6"/>
      <c r="I4" s="7" t="s">
        <v>2</v>
      </c>
      <c r="J4" s="11" t="s">
        <v>81</v>
      </c>
      <c r="K4" s="11"/>
    </row>
    <row r="5" spans="1:11" x14ac:dyDescent="0.25">
      <c r="A5" s="5"/>
      <c r="B5" s="10"/>
      <c r="C5" s="6"/>
      <c r="D5" s="6"/>
      <c r="E5" s="6"/>
      <c r="I5" s="7"/>
      <c r="J5" s="94"/>
      <c r="K5" s="94"/>
    </row>
    <row r="6" spans="1:11" x14ac:dyDescent="0.25">
      <c r="B6" s="48" t="s">
        <v>31</v>
      </c>
    </row>
    <row r="7" spans="1:11" x14ac:dyDescent="0.25">
      <c r="B7" t="s">
        <v>32</v>
      </c>
    </row>
    <row r="8" spans="1:11" x14ac:dyDescent="0.25">
      <c r="B8" t="s">
        <v>74</v>
      </c>
    </row>
    <row r="9" spans="1:11" x14ac:dyDescent="0.25">
      <c r="B9" t="s">
        <v>75</v>
      </c>
    </row>
    <row r="10" spans="1:11" x14ac:dyDescent="0.25">
      <c r="B10" t="s">
        <v>76</v>
      </c>
    </row>
    <row r="12" spans="1:11" ht="15" customHeight="1" x14ac:dyDescent="0.25">
      <c r="B12" s="28"/>
      <c r="C12" s="50"/>
      <c r="D12" s="115" t="s">
        <v>48</v>
      </c>
      <c r="E12" s="116"/>
      <c r="F12" s="116"/>
      <c r="G12" s="116"/>
      <c r="H12" s="117"/>
      <c r="I12" s="29" t="s">
        <v>5</v>
      </c>
      <c r="J12" s="52" t="s">
        <v>43</v>
      </c>
    </row>
    <row r="13" spans="1:11" x14ac:dyDescent="0.25">
      <c r="B13" s="31"/>
      <c r="C13" s="51"/>
      <c r="D13" s="115" t="s">
        <v>49</v>
      </c>
      <c r="E13" s="116"/>
      <c r="F13" s="116"/>
      <c r="G13" s="117"/>
      <c r="H13" s="34" t="s">
        <v>47</v>
      </c>
      <c r="I13" s="33" t="s">
        <v>45</v>
      </c>
      <c r="J13" s="53" t="s">
        <v>44</v>
      </c>
    </row>
    <row r="14" spans="1:11" x14ac:dyDescent="0.25">
      <c r="B14" s="32" t="s">
        <v>46</v>
      </c>
      <c r="C14" s="51"/>
      <c r="D14" s="28">
        <v>1</v>
      </c>
      <c r="E14" s="54">
        <v>2</v>
      </c>
      <c r="F14" s="72">
        <v>3</v>
      </c>
      <c r="G14" s="54">
        <v>4</v>
      </c>
      <c r="H14" s="72" t="s">
        <v>77</v>
      </c>
      <c r="I14" s="52" t="s">
        <v>42</v>
      </c>
      <c r="J14" s="30" t="s">
        <v>41</v>
      </c>
    </row>
    <row r="15" spans="1:11" x14ac:dyDescent="0.25">
      <c r="B15" s="55" t="s">
        <v>33</v>
      </c>
      <c r="C15" s="56"/>
      <c r="D15" s="77">
        <v>0.6</v>
      </c>
      <c r="E15" s="78">
        <v>0.5</v>
      </c>
      <c r="F15" s="77">
        <v>0.3</v>
      </c>
      <c r="G15" s="78">
        <v>0.4</v>
      </c>
      <c r="H15" s="77">
        <v>0.4</v>
      </c>
      <c r="I15" s="73">
        <v>45</v>
      </c>
      <c r="J15" s="64">
        <v>170</v>
      </c>
    </row>
    <row r="16" spans="1:11" x14ac:dyDescent="0.25">
      <c r="B16" s="49" t="s">
        <v>34</v>
      </c>
      <c r="C16" s="25"/>
      <c r="D16" s="79">
        <v>0.2</v>
      </c>
      <c r="E16" s="80">
        <v>0.2</v>
      </c>
      <c r="F16" s="79">
        <v>0.3</v>
      </c>
      <c r="G16" s="80">
        <v>0.3</v>
      </c>
      <c r="H16" s="79">
        <v>0.1</v>
      </c>
      <c r="I16" s="27">
        <v>30</v>
      </c>
      <c r="J16" s="65">
        <v>85</v>
      </c>
    </row>
    <row r="17" spans="2:10" x14ac:dyDescent="0.25">
      <c r="B17" s="58" t="s">
        <v>35</v>
      </c>
      <c r="C17" s="57"/>
      <c r="D17" s="81">
        <v>0.1</v>
      </c>
      <c r="E17" s="82">
        <v>0.2</v>
      </c>
      <c r="F17" s="81">
        <v>0.3</v>
      </c>
      <c r="G17" s="82">
        <v>0.2</v>
      </c>
      <c r="H17" s="81">
        <v>0.2</v>
      </c>
      <c r="I17" s="74">
        <v>15</v>
      </c>
      <c r="J17" s="66">
        <v>85</v>
      </c>
    </row>
    <row r="18" spans="2:10" x14ac:dyDescent="0.25">
      <c r="B18" s="24" t="s">
        <v>36</v>
      </c>
      <c r="C18" s="25"/>
      <c r="D18" s="79">
        <v>0</v>
      </c>
      <c r="E18" s="80">
        <v>0</v>
      </c>
      <c r="F18" s="79">
        <v>0</v>
      </c>
      <c r="G18" s="80">
        <v>0</v>
      </c>
      <c r="H18" s="79">
        <v>0.2</v>
      </c>
      <c r="I18" s="27">
        <v>60</v>
      </c>
      <c r="J18" s="65">
        <v>20</v>
      </c>
    </row>
    <row r="19" spans="2:10" x14ac:dyDescent="0.25">
      <c r="B19" s="61" t="s">
        <v>37</v>
      </c>
      <c r="C19" s="62"/>
      <c r="D19" s="83">
        <v>0.1</v>
      </c>
      <c r="E19" s="84">
        <v>0.1</v>
      </c>
      <c r="F19" s="83">
        <v>0.1</v>
      </c>
      <c r="G19" s="84">
        <v>0.1</v>
      </c>
      <c r="H19" s="83">
        <v>0.1</v>
      </c>
      <c r="I19" s="76" t="s">
        <v>50</v>
      </c>
      <c r="J19" s="86" t="s">
        <v>50</v>
      </c>
    </row>
    <row r="20" spans="2:10" x14ac:dyDescent="0.25">
      <c r="B20" s="63" t="s">
        <v>38</v>
      </c>
      <c r="C20" s="67" t="s">
        <v>42</v>
      </c>
      <c r="D20" s="87">
        <v>15</v>
      </c>
      <c r="E20" s="88">
        <v>15</v>
      </c>
      <c r="F20" s="87">
        <v>15</v>
      </c>
      <c r="G20" s="88">
        <v>25</v>
      </c>
      <c r="H20" s="87">
        <v>25</v>
      </c>
      <c r="I20" s="71"/>
      <c r="J20" s="85"/>
    </row>
    <row r="21" spans="2:10" x14ac:dyDescent="0.25">
      <c r="B21" s="60" t="s">
        <v>39</v>
      </c>
      <c r="C21" s="68" t="s">
        <v>42</v>
      </c>
      <c r="D21" s="59">
        <v>5</v>
      </c>
      <c r="E21" s="74">
        <v>8.5</v>
      </c>
      <c r="F21" s="59">
        <v>7.5</v>
      </c>
      <c r="G21" s="89">
        <v>3</v>
      </c>
      <c r="H21" s="90">
        <v>2.5</v>
      </c>
      <c r="I21" s="70"/>
      <c r="J21" s="57"/>
    </row>
    <row r="22" spans="2:10" x14ac:dyDescent="0.25">
      <c r="B22" s="61" t="s">
        <v>40</v>
      </c>
      <c r="C22" s="69" t="s">
        <v>41</v>
      </c>
      <c r="D22" s="75">
        <v>100</v>
      </c>
      <c r="E22" s="76">
        <v>100</v>
      </c>
      <c r="F22" s="75">
        <v>100</v>
      </c>
      <c r="G22" s="118">
        <v>200</v>
      </c>
      <c r="H22" s="119"/>
      <c r="I22" s="69"/>
      <c r="J22" s="62"/>
    </row>
    <row r="24" spans="2:10" x14ac:dyDescent="0.25">
      <c r="B24" t="s">
        <v>51</v>
      </c>
      <c r="C24" t="s">
        <v>52</v>
      </c>
      <c r="D24">
        <f>(D15*I15+D16*I16+D17*I17+D18*I18)-D20-D21</f>
        <v>14.5</v>
      </c>
      <c r="E24" t="s">
        <v>53</v>
      </c>
    </row>
    <row r="25" spans="2:10" x14ac:dyDescent="0.25">
      <c r="C25" t="s">
        <v>54</v>
      </c>
      <c r="D25">
        <f>E15*I15+E16*I16+E17*I17+E18*I18-E20-E21</f>
        <v>8</v>
      </c>
      <c r="E25" t="s">
        <v>53</v>
      </c>
    </row>
    <row r="26" spans="2:10" x14ac:dyDescent="0.25">
      <c r="C26" t="s">
        <v>55</v>
      </c>
      <c r="D26">
        <f>F15*I15+F16*I16+F17*I17+F18*I18-F20-F21</f>
        <v>4.5</v>
      </c>
      <c r="E26" t="s">
        <v>53</v>
      </c>
    </row>
    <row r="27" spans="2:10" x14ac:dyDescent="0.25">
      <c r="C27" t="s">
        <v>56</v>
      </c>
      <c r="D27">
        <f>G15*I15+G16*I16+G17*I17+G18*I18-G20-G21</f>
        <v>2</v>
      </c>
      <c r="E27" t="s">
        <v>53</v>
      </c>
    </row>
    <row r="28" spans="2:10" x14ac:dyDescent="0.25">
      <c r="C28" t="s">
        <v>56</v>
      </c>
      <c r="D28">
        <f>H15*I15+H16*I16+H17*I17+H18*I18-H20-H21</f>
        <v>8.5</v>
      </c>
      <c r="E28" t="s">
        <v>53</v>
      </c>
      <c r="F28" t="s">
        <v>57</v>
      </c>
    </row>
    <row r="30" spans="2:10" x14ac:dyDescent="0.25">
      <c r="B30" s="38" t="s">
        <v>17</v>
      </c>
      <c r="D30" s="37" t="s">
        <v>58</v>
      </c>
    </row>
    <row r="31" spans="2:10" x14ac:dyDescent="0.25">
      <c r="D31" s="12" t="s">
        <v>59</v>
      </c>
      <c r="E31" s="12" t="s">
        <v>60</v>
      </c>
      <c r="F31" s="12" t="s">
        <v>61</v>
      </c>
      <c r="G31" s="12" t="s">
        <v>62</v>
      </c>
      <c r="H31" s="12" t="s">
        <v>63</v>
      </c>
    </row>
    <row r="32" spans="2:10" x14ac:dyDescent="0.25">
      <c r="B32" t="s">
        <v>64</v>
      </c>
      <c r="D32" s="40">
        <v>100</v>
      </c>
      <c r="E32" s="40">
        <v>100</v>
      </c>
      <c r="F32" s="92">
        <v>66.666666493296546</v>
      </c>
      <c r="G32" s="40">
        <v>0</v>
      </c>
      <c r="H32" s="40">
        <v>99.999999999999986</v>
      </c>
    </row>
    <row r="33" spans="1:11" x14ac:dyDescent="0.25">
      <c r="B33" s="38" t="s">
        <v>21</v>
      </c>
      <c r="D33" s="46">
        <f>D24</f>
        <v>14.5</v>
      </c>
      <c r="E33" s="45">
        <f>D25</f>
        <v>8</v>
      </c>
      <c r="F33" s="45">
        <f>D26</f>
        <v>4.5</v>
      </c>
      <c r="G33" s="45">
        <f>D27</f>
        <v>2</v>
      </c>
      <c r="H33" s="45">
        <f>D28</f>
        <v>8.5</v>
      </c>
    </row>
    <row r="34" spans="1:11" x14ac:dyDescent="0.25">
      <c r="B34" t="s">
        <v>24</v>
      </c>
      <c r="D34" s="40">
        <f>SUMPRODUCT(D33:H33,D32:H32)</f>
        <v>3399.9999992198345</v>
      </c>
      <c r="E34" s="12" t="s">
        <v>73</v>
      </c>
      <c r="F34" s="12"/>
    </row>
    <row r="36" spans="1:11" x14ac:dyDescent="0.25">
      <c r="B36" s="38" t="s">
        <v>25</v>
      </c>
      <c r="I36" t="s">
        <v>30</v>
      </c>
    </row>
    <row r="37" spans="1:11" x14ac:dyDescent="0.25">
      <c r="A37" s="42">
        <v>1</v>
      </c>
      <c r="B37" t="s">
        <v>65</v>
      </c>
      <c r="D37" s="91">
        <f>D15</f>
        <v>0.6</v>
      </c>
      <c r="E37" s="91">
        <f t="shared" ref="E37:H37" si="0">E15</f>
        <v>0.5</v>
      </c>
      <c r="F37" s="91">
        <f t="shared" si="0"/>
        <v>0.3</v>
      </c>
      <c r="G37" s="91">
        <f t="shared" si="0"/>
        <v>0.4</v>
      </c>
      <c r="H37" s="91">
        <f t="shared" si="0"/>
        <v>0.4</v>
      </c>
      <c r="I37" s="39">
        <f>SUMPRODUCT(D37:H37,$D$32:$H$32)</f>
        <v>169.99999994798895</v>
      </c>
      <c r="J37" s="41" t="s">
        <v>26</v>
      </c>
      <c r="K37" s="44">
        <f>J15</f>
        <v>170</v>
      </c>
    </row>
    <row r="38" spans="1:11" x14ac:dyDescent="0.25">
      <c r="A38" s="42">
        <v>2</v>
      </c>
      <c r="B38" t="s">
        <v>66</v>
      </c>
      <c r="D38" s="91">
        <f>D16</f>
        <v>0.2</v>
      </c>
      <c r="E38" s="91">
        <f t="shared" ref="E38:H38" si="1">E16</f>
        <v>0.2</v>
      </c>
      <c r="F38" s="91">
        <f t="shared" si="1"/>
        <v>0.3</v>
      </c>
      <c r="G38" s="91">
        <f t="shared" si="1"/>
        <v>0.3</v>
      </c>
      <c r="H38" s="91">
        <f t="shared" si="1"/>
        <v>0.1</v>
      </c>
      <c r="I38" s="39">
        <f t="shared" ref="I38:I44" si="2">SUMPRODUCT(D38:H38,$D$32:$H$32)</f>
        <v>69.999999947988968</v>
      </c>
      <c r="J38" s="41" t="s">
        <v>26</v>
      </c>
      <c r="K38" s="44">
        <f t="shared" ref="K38:K40" si="3">J16</f>
        <v>85</v>
      </c>
    </row>
    <row r="39" spans="1:11" x14ac:dyDescent="0.25">
      <c r="A39" s="42">
        <v>3</v>
      </c>
      <c r="B39" t="s">
        <v>67</v>
      </c>
      <c r="D39" s="91">
        <f>D17</f>
        <v>0.1</v>
      </c>
      <c r="E39" s="91">
        <f t="shared" ref="E39:H39" si="4">E17</f>
        <v>0.2</v>
      </c>
      <c r="F39" s="91">
        <f t="shared" si="4"/>
        <v>0.3</v>
      </c>
      <c r="G39" s="91">
        <f t="shared" si="4"/>
        <v>0.2</v>
      </c>
      <c r="H39" s="91">
        <f t="shared" si="4"/>
        <v>0.2</v>
      </c>
      <c r="I39" s="39">
        <f t="shared" si="2"/>
        <v>69.999999947988968</v>
      </c>
      <c r="J39" s="41" t="s">
        <v>26</v>
      </c>
      <c r="K39" s="44">
        <f t="shared" si="3"/>
        <v>85</v>
      </c>
    </row>
    <row r="40" spans="1:11" x14ac:dyDescent="0.25">
      <c r="A40" s="42">
        <v>4</v>
      </c>
      <c r="B40" t="s">
        <v>68</v>
      </c>
      <c r="D40" s="91">
        <f>D18</f>
        <v>0</v>
      </c>
      <c r="E40" s="91">
        <f t="shared" ref="E40:H40" si="5">E18</f>
        <v>0</v>
      </c>
      <c r="F40" s="91">
        <f t="shared" si="5"/>
        <v>0</v>
      </c>
      <c r="G40" s="91">
        <f t="shared" si="5"/>
        <v>0</v>
      </c>
      <c r="H40" s="91">
        <f t="shared" si="5"/>
        <v>0.2</v>
      </c>
      <c r="I40" s="39">
        <f t="shared" si="2"/>
        <v>20</v>
      </c>
      <c r="J40" s="41" t="s">
        <v>26</v>
      </c>
      <c r="K40" s="44">
        <f t="shared" si="3"/>
        <v>20</v>
      </c>
    </row>
    <row r="41" spans="1:11" x14ac:dyDescent="0.25">
      <c r="A41" s="42">
        <v>5</v>
      </c>
      <c r="B41" t="s">
        <v>69</v>
      </c>
      <c r="D41" s="43">
        <v>1</v>
      </c>
      <c r="E41" s="43"/>
      <c r="F41" s="43"/>
      <c r="G41" s="43"/>
      <c r="H41" s="43"/>
      <c r="I41" s="39">
        <f t="shared" si="2"/>
        <v>100</v>
      </c>
      <c r="J41" s="41" t="s">
        <v>26</v>
      </c>
      <c r="K41" s="44">
        <f>D22</f>
        <v>100</v>
      </c>
    </row>
    <row r="42" spans="1:11" x14ac:dyDescent="0.25">
      <c r="A42" s="42">
        <v>6</v>
      </c>
      <c r="B42" t="s">
        <v>70</v>
      </c>
      <c r="D42" s="43"/>
      <c r="E42" s="43">
        <v>1</v>
      </c>
      <c r="F42" s="43"/>
      <c r="G42" s="43"/>
      <c r="H42" s="43"/>
      <c r="I42" s="39">
        <f t="shared" si="2"/>
        <v>100</v>
      </c>
      <c r="J42" s="41" t="s">
        <v>26</v>
      </c>
      <c r="K42" s="44">
        <f>E22</f>
        <v>100</v>
      </c>
    </row>
    <row r="43" spans="1:11" x14ac:dyDescent="0.25">
      <c r="A43" s="42">
        <v>7</v>
      </c>
      <c r="B43" t="s">
        <v>71</v>
      </c>
      <c r="D43" s="43"/>
      <c r="E43" s="43"/>
      <c r="F43" s="43">
        <v>1</v>
      </c>
      <c r="G43" s="43"/>
      <c r="H43" s="43"/>
      <c r="I43" s="93">
        <f t="shared" si="2"/>
        <v>66.666666493296546</v>
      </c>
      <c r="J43" s="41" t="s">
        <v>26</v>
      </c>
      <c r="K43" s="44">
        <f>F22</f>
        <v>100</v>
      </c>
    </row>
    <row r="44" spans="1:11" x14ac:dyDescent="0.25">
      <c r="A44" s="42">
        <v>8</v>
      </c>
      <c r="B44" t="s">
        <v>72</v>
      </c>
      <c r="D44" s="43"/>
      <c r="E44" s="43"/>
      <c r="F44" s="43"/>
      <c r="G44" s="43">
        <v>1</v>
      </c>
      <c r="H44" s="43">
        <v>1</v>
      </c>
      <c r="I44" s="39">
        <f t="shared" si="2"/>
        <v>99.999999999999986</v>
      </c>
      <c r="J44" s="41" t="s">
        <v>26</v>
      </c>
      <c r="K44" s="44">
        <f>G22</f>
        <v>200</v>
      </c>
    </row>
  </sheetData>
  <mergeCells count="4">
    <mergeCell ref="D13:G13"/>
    <mergeCell ref="D12:H12"/>
    <mergeCell ref="G22:H22"/>
    <mergeCell ref="B2:K2"/>
  </mergeCells>
  <hyperlinks>
    <hyperlink ref="B3" r:id="rId1"/>
  </hyperlinks>
  <pageMargins left="0.25" right="0.25" top="0.75" bottom="0.75" header="0.3" footer="0.3"/>
  <pageSetup paperSize="9" scale="96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2014-12-11T15:07:36Z</cp:lastPrinted>
  <dcterms:created xsi:type="dcterms:W3CDTF">2014-12-10T15:50:50Z</dcterms:created>
  <dcterms:modified xsi:type="dcterms:W3CDTF">2015-12-16T16:18:43Z</dcterms:modified>
</cp:coreProperties>
</file>